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3849ACF0-554C-49E5-9F25-C85BEC7FA7C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 hidden="1">Observed!$Y$1:$Y$5368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C1851" i="1"/>
  <c r="U2844" i="1"/>
  <c r="U2724" i="1"/>
  <c r="U2814" i="1"/>
  <c r="U2694" i="1"/>
  <c r="U2784" i="1"/>
  <c r="U2664" i="1"/>
  <c r="U2754" i="1"/>
  <c r="U2634" i="1"/>
  <c r="Z2008" i="1"/>
  <c r="X2008" i="1" s="1"/>
  <c r="Z2006" i="1"/>
  <c r="X2006" i="1" s="1"/>
  <c r="Z2004" i="1"/>
  <c r="X2004" i="1" s="1"/>
  <c r="Z2002" i="1"/>
  <c r="X2002" i="1" s="1"/>
  <c r="Z2012" i="1"/>
  <c r="X2012" i="1" s="1"/>
  <c r="Z2010" i="1"/>
  <c r="X2010" i="1" s="1"/>
  <c r="Z2000" i="1"/>
  <c r="X2000" i="1" s="1"/>
  <c r="Z4933" i="1"/>
  <c r="X4933" i="1" s="1"/>
  <c r="Z4930" i="1"/>
  <c r="X4930" i="1" s="1"/>
  <c r="Z4927" i="1"/>
  <c r="X4927" i="1" s="1"/>
  <c r="Z4939" i="1"/>
  <c r="X4939" i="1" s="1"/>
  <c r="Z4936" i="1"/>
  <c r="X4936" i="1" s="1"/>
  <c r="Z4924" i="1"/>
  <c r="X4924" i="1" s="1"/>
  <c r="G2600" i="1"/>
  <c r="G2501" i="1"/>
  <c r="G2400" i="1"/>
  <c r="G2310" i="1"/>
  <c r="G2596" i="1"/>
  <c r="G2497" i="1"/>
  <c r="G2396" i="1"/>
  <c r="G2306" i="1"/>
  <c r="G2594" i="1"/>
  <c r="G2495" i="1"/>
  <c r="G2394" i="1"/>
  <c r="G2304" i="1"/>
  <c r="G2592" i="1"/>
  <c r="G2493" i="1"/>
  <c r="G2392" i="1"/>
  <c r="G2302" i="1"/>
  <c r="G2590" i="1"/>
  <c r="G2491" i="1"/>
  <c r="G2387" i="1"/>
  <c r="G2297" i="1"/>
  <c r="G2585" i="1"/>
  <c r="G2486" i="1"/>
  <c r="G2382" i="1"/>
  <c r="G2292" i="1"/>
  <c r="AA5187" i="1"/>
  <c r="AR3328" i="1"/>
  <c r="AR3323" i="1"/>
  <c r="AR3317" i="1"/>
  <c r="AR3313" i="1"/>
  <c r="AR3309" i="1"/>
  <c r="AR3293" i="1"/>
  <c r="AR3280" i="1"/>
  <c r="AR3245" i="1"/>
  <c r="AR3240" i="1"/>
  <c r="AR3234" i="1"/>
  <c r="AR3230" i="1"/>
  <c r="AR3226" i="1"/>
  <c r="AR3210" i="1"/>
  <c r="AR3197" i="1"/>
  <c r="AR3162" i="1"/>
  <c r="AR3157" i="1"/>
  <c r="AR3151" i="1"/>
  <c r="AR3147" i="1"/>
  <c r="AR3143" i="1"/>
  <c r="AR3127" i="1"/>
  <c r="AR3114" i="1"/>
  <c r="AR3079" i="1"/>
  <c r="AR3074" i="1"/>
  <c r="AR3068" i="1"/>
  <c r="AR3064" i="1"/>
  <c r="AR3060" i="1"/>
  <c r="AR3044" i="1"/>
  <c r="AR3031" i="1"/>
  <c r="AR2996" i="1"/>
  <c r="AR2991" i="1"/>
  <c r="AR2985" i="1"/>
  <c r="AR2981" i="1"/>
  <c r="AR2977" i="1"/>
  <c r="AR2961" i="1"/>
  <c r="AR2948" i="1"/>
  <c r="AR2913" i="1"/>
  <c r="AR2908" i="1"/>
  <c r="AR2902" i="1"/>
  <c r="AR2898" i="1"/>
  <c r="AR2894" i="1"/>
  <c r="AR2878" i="1"/>
  <c r="AR2865" i="1"/>
  <c r="AA2535" i="1"/>
  <c r="AA2604" i="1"/>
  <c r="AA2550" i="1"/>
  <c r="AA2520" i="1"/>
  <c r="AA2436" i="1"/>
  <c r="AA2505" i="1"/>
  <c r="AA2451" i="1"/>
  <c r="AA2421" i="1"/>
  <c r="AA2344" i="1"/>
  <c r="AA2404" i="1"/>
  <c r="AA2359" i="1"/>
  <c r="AA2329" i="1"/>
  <c r="AA2254" i="1"/>
  <c r="AA2314" i="1"/>
  <c r="AA2269" i="1"/>
  <c r="AA2239" i="1"/>
  <c r="X2172" i="1"/>
  <c r="B2172" i="1"/>
  <c r="B2165" i="1" s="1"/>
  <c r="B2171" i="1"/>
  <c r="B2170" i="1"/>
  <c r="B2169" i="1"/>
  <c r="X2167" i="1"/>
  <c r="X2166" i="1"/>
  <c r="X2165" i="1"/>
  <c r="X2164" i="1"/>
  <c r="BI82" i="1"/>
  <c r="BI80" i="1"/>
  <c r="BI79" i="1"/>
  <c r="BI76" i="1"/>
  <c r="BI73" i="1"/>
  <c r="BI72" i="1"/>
  <c r="BI71" i="1"/>
  <c r="BI70" i="1"/>
  <c r="BI68" i="1"/>
  <c r="BI66" i="1"/>
  <c r="X18" i="1"/>
  <c r="B2166" i="1" l="1"/>
  <c r="B2167" i="1"/>
  <c r="B2164" i="1"/>
</calcChain>
</file>

<file path=xl/sharedStrings.xml><?xml version="1.0" encoding="utf-8"?>
<sst xmlns="http://schemas.openxmlformats.org/spreadsheetml/2006/main" count="12350" uniqueCount="1362">
  <si>
    <t>SimulationName</t>
  </si>
  <si>
    <t>Clock.Today</t>
  </si>
  <si>
    <t>Wheat.SowingDate</t>
  </si>
  <si>
    <t>Wheat.SowingDate.DayOfYear</t>
  </si>
  <si>
    <t>Wheat.SowingData.Cultivar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</si>
  <si>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</si>
  <si>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</si>
  <si>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</si>
  <si>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</si>
  <si>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</si>
  <si>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</si>
  <si>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</si>
  <si>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</si>
  <si>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</si>
  <si>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</si>
  <si>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</si>
  <si>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</si>
  <si>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</si>
  <si>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</si>
  <si>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</si>
  <si>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</si>
  <si>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</si>
  <si>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</si>
  <si>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</si>
  <si>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</si>
  <si>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</si>
  <si>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</si>
  <si>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</si>
  <si>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</si>
  <si>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</si>
  <si>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</si>
  <si>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</si>
  <si>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</si>
  <si>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</si>
  <si>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</si>
  <si>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</si>
  <si>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</si>
  <si>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</si>
  <si>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</si>
  <si>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</si>
  <si>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</si>
  <si>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</si>
  <si>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</si>
  <si>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</si>
  <si>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</si>
  <si>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</si>
  <si>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</si>
  <si>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Wheat.Structure.TotalStemPopn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</si>
  <si>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</si>
  <si>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</si>
  <si>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</si>
  <si>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</si>
  <si>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</si>
  <si>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</si>
  <si>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</si>
  <si>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</si>
  <si>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</si>
  <si>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</si>
  <si>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</si>
  <si>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</si>
  <si>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</si>
  <si>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</si>
  <si>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</si>
  <si>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</si>
  <si>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</si>
  <si>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</si>
  <si>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</si>
  <si>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</si>
  <si>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</si>
  <si>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</si>
  <si>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</si>
  <si>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</si>
  <si>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</si>
  <si>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</si>
  <si>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</si>
  <si>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</si>
  <si>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</si>
  <si>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</si>
  <si>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</si>
  <si>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</si>
  <si>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</si>
  <si>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</si>
  <si>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</si>
  <si>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</si>
  <si>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</si>
  <si>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</si>
  <si>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</si>
  <si>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</si>
  <si>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</si>
  <si>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</si>
  <si>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</si>
  <si>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</si>
  <si>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</si>
  <si>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</si>
  <si>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</si>
  <si>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</si>
  <si>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</si>
  <si>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</si>
  <si>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</si>
  <si>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</si>
  <si>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</si>
  <si>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</si>
  <si>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</si>
  <si>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</si>
  <si>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</si>
  <si>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</si>
  <si>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</si>
  <si>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</si>
  <si>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</si>
  <si>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</si>
  <si>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</si>
  <si>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</si>
  <si>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</si>
  <si>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</si>
  <si>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</si>
  <si>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</si>
  <si>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</si>
  <si>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</si>
  <si>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</si>
  <si>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</si>
  <si>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</si>
  <si>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</si>
  <si>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</si>
  <si>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</si>
  <si>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</si>
  <si>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</si>
  <si>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</si>
  <si>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</si>
  <si>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</si>
  <si>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</si>
  <si>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</si>
  <si>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</si>
  <si>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</si>
  <si>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</si>
  <si>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</si>
  <si>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</si>
  <si>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</si>
  <si>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</si>
  <si>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</si>
  <si>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</si>
  <si>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</si>
  <si>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</si>
  <si>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</si>
  <si>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</si>
  <si>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</si>
  <si>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</si>
  <si>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</si>
  <si>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</si>
  <si>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</si>
  <si>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</si>
  <si>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</si>
  <si>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</si>
  <si>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</si>
  <si>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</si>
  <si>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</si>
  <si>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</si>
  <si>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</si>
  <si>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</si>
  <si>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</si>
  <si>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</si>
  <si>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</si>
  <si>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</si>
  <si>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</si>
  <si>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</si>
  <si>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</si>
  <si>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</si>
  <si>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</si>
  <si>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</si>
  <si>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</si>
  <si>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</si>
  <si>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</si>
  <si>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</si>
  <si>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</si>
  <si>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</si>
  <si>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</si>
  <si>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</si>
  <si>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</si>
  <si>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</si>
  <si>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</si>
  <si>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</si>
  <si>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</si>
  <si>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</si>
  <si>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</si>
  <si>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</si>
  <si>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</si>
  <si>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</si>
  <si>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</si>
  <si>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</si>
  <si>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</si>
  <si>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</si>
  <si>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</si>
  <si>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</si>
  <si>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</si>
  <si>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</si>
  <si>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</si>
  <si>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</si>
  <si>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</si>
  <si>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</si>
  <si>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</si>
  <si>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</si>
  <si>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</si>
  <si>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</si>
  <si>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</si>
  <si>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</si>
  <si>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</si>
  <si>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</si>
  <si>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</si>
  <si>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</si>
  <si>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</si>
  <si>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</si>
  <si>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</si>
  <si>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</si>
  <si>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</si>
  <si>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</si>
  <si>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</si>
  <si>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</si>
  <si>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</si>
  <si>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</si>
  <si>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</si>
  <si>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</si>
  <si>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</si>
  <si>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</si>
  <si>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</si>
  <si>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</si>
  <si>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</si>
  <si>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</si>
  <si>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</si>
  <si>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</si>
  <si>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</si>
  <si>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</si>
  <si>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</si>
  <si>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</si>
  <si>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</si>
  <si>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</si>
  <si>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</si>
  <si>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</si>
  <si>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</si>
  <si>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</si>
  <si>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</si>
  <si>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</si>
  <si>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</si>
  <si>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</si>
  <si>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</si>
  <si>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</si>
  <si>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</si>
  <si>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</si>
  <si>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</si>
  <si>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</si>
  <si>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</si>
  <si>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</si>
  <si>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</si>
  <si>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</si>
  <si>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</si>
  <si>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</si>
  <si>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</si>
  <si>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</si>
  <si>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</si>
  <si>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</si>
  <si>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</si>
  <si>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</si>
  <si>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</si>
  <si>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</si>
  <si>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</si>
  <si>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</si>
  <si>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</si>
  <si>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</si>
  <si>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</si>
  <si>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</si>
  <si>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</si>
  <si>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</si>
  <si>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</si>
  <si>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</si>
  <si>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</si>
  <si>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</si>
  <si>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</si>
  <si>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</si>
  <si>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</si>
  <si>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</si>
  <si>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</si>
  <si>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</si>
  <si>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</si>
  <si>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</si>
  <si>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</si>
  <si>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</si>
  <si>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</si>
  <si>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</si>
  <si>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</si>
  <si>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</si>
  <si>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</si>
  <si>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</si>
  <si>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</si>
  <si>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</si>
  <si>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</si>
  <si>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</si>
  <si>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</si>
  <si>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</si>
  <si>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</si>
  <si>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</si>
  <si>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</si>
  <si>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</si>
  <si>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</si>
  <si>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</si>
  <si>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</si>
  <si>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</si>
  <si>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</si>
  <si>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</si>
  <si>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</si>
  <si>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</si>
  <si>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</si>
  <si>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</si>
  <si>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</si>
  <si>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</si>
  <si>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</si>
  <si>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</si>
  <si>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</si>
  <si>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</si>
  <si>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</si>
  <si>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</si>
  <si>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</si>
  <si>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</si>
  <si>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</si>
  <si>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</si>
  <si>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</si>
  <si>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</si>
  <si>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</si>
  <si>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</si>
  <si>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</si>
  <si>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</si>
  <si>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</si>
  <si>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</si>
  <si>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</si>
  <si>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</si>
  <si>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</si>
  <si>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</si>
  <si>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</si>
  <si>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</si>
  <si>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</si>
  <si>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</si>
  <si>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</si>
  <si>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</si>
  <si>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</si>
  <si>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</si>
  <si>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</si>
  <si>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</si>
  <si>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</si>
  <si>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</si>
  <si>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</si>
  <si>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</si>
  <si>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</si>
  <si>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</si>
  <si>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</si>
  <si>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</si>
  <si>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</si>
  <si>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</si>
  <si>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</si>
  <si>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</si>
  <si>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</si>
  <si>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</si>
  <si>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</si>
  <si>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</si>
  <si>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</si>
  <si>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</si>
  <si>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</si>
  <si>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</si>
  <si>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</si>
  <si>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</si>
  <si>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</si>
  <si>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</si>
  <si>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</si>
  <si>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</si>
  <si>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</si>
  <si>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</si>
  <si>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</si>
  <si>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</si>
  <si>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</si>
  <si>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</si>
  <si>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</si>
  <si>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</si>
  <si>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</si>
  <si>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</si>
  <si>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</si>
  <si>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</si>
  <si>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</si>
  <si>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</si>
  <si>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</si>
  <si>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</si>
  <si>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</si>
  <si>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</si>
  <si>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</si>
  <si>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</si>
  <si>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</si>
  <si>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</si>
  <si>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</si>
  <si>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</si>
  <si>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</si>
  <si>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</si>
  <si>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</si>
  <si>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</si>
  <si>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</si>
  <si>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</si>
  <si>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</si>
  <si>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</si>
  <si>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</si>
  <si>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</si>
  <si>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</si>
  <si>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</si>
  <si>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</si>
  <si>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</si>
  <si>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</si>
  <si>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</si>
  <si>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</si>
  <si>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</si>
  <si>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</si>
  <si>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</si>
  <si>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</si>
  <si>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</si>
  <si>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</si>
  <si>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</si>
  <si>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</si>
  <si>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</si>
  <si>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</si>
  <si>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</si>
  <si>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</si>
  <si>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</si>
  <si>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</si>
  <si>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</si>
  <si>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</si>
  <si>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</si>
  <si>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</si>
  <si>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</si>
  <si>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</si>
  <si>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</si>
  <si>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</si>
  <si>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</si>
  <si>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</si>
  <si>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</si>
  <si>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</si>
  <si>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</si>
  <si>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</si>
  <si>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</si>
  <si>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</si>
  <si>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</si>
  <si>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</si>
  <si>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</si>
  <si>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</si>
  <si>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</si>
  <si>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</si>
  <si>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</si>
  <si>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</si>
  <si>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</si>
  <si>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</si>
  <si>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</si>
  <si>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</si>
  <si>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</si>
  <si>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</si>
  <si>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</si>
  <si>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</si>
  <si>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</si>
  <si>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</si>
  <si>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</si>
  <si>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</si>
  <si>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</si>
  <si>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</si>
  <si>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</si>
  <si>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</si>
  <si>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</si>
  <si>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</si>
  <si>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</si>
  <si>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</si>
  <si>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</si>
  <si>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</si>
  <si>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</si>
  <si>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</si>
  <si>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</si>
  <si>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</si>
  <si>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</si>
  <si>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</si>
  <si>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</si>
  <si>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</si>
  <si>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</si>
  <si>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</si>
  <si>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</si>
  <si>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</si>
  <si>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</si>
  <si>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</si>
  <si>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</si>
  <si>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</si>
  <si>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</si>
  <si>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</si>
  <si>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</si>
  <si>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</si>
  <si>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</si>
  <si>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</si>
  <si>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</si>
  <si>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</si>
  <si>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</si>
  <si>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</si>
  <si>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</si>
  <si>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</si>
  <si>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</si>
  <si>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</si>
  <si>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</si>
  <si>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</si>
  <si>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</si>
  <si>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</si>
  <si>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</si>
  <si>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</si>
  <si>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</si>
  <si>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</si>
  <si>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</si>
  <si>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</si>
  <si>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</si>
  <si>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</si>
  <si>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</si>
  <si>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</si>
  <si>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</si>
  <si>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</si>
  <si>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</si>
  <si>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</si>
  <si>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</si>
  <si>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</si>
  <si>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</si>
  <si>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</si>
  <si>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</si>
  <si>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</si>
  <si>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</si>
  <si>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</si>
  <si>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</si>
  <si>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</si>
  <si>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</si>
  <si>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</si>
  <si>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</si>
  <si>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</si>
  <si>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</si>
  <si>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</si>
  <si>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</si>
  <si>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</si>
  <si>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</si>
  <si>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</si>
  <si>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</si>
  <si>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</si>
  <si>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</si>
  <si>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</si>
  <si>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</si>
  <si>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</si>
  <si>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</si>
  <si>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</si>
  <si>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</si>
  <si>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</si>
  <si>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</si>
  <si>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</si>
  <si>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</si>
  <si>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</si>
  <si>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</si>
  <si>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</si>
  <si>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</si>
  <si>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</si>
  <si>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</si>
  <si>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</si>
  <si>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</si>
  <si>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</si>
  <si>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</si>
  <si>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</si>
  <si>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</si>
  <si>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</si>
  <si>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</si>
  <si>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</si>
  <si>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</si>
  <si>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</si>
  <si>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</si>
  <si>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</si>
  <si>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</si>
  <si>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</si>
  <si>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</si>
  <si>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</si>
  <si>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</si>
  <si>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</si>
  <si>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</si>
  <si>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</si>
  <si>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</si>
  <si>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</si>
  <si>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</si>
  <si>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</si>
  <si>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</si>
  <si>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</si>
  <si>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</si>
  <si>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</si>
  <si>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</si>
  <si>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</si>
  <si>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</si>
  <si>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</si>
  <si>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</si>
  <si>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</si>
  <si>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</si>
  <si>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</si>
  <si>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</si>
  <si>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</si>
  <si>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</si>
  <si>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</si>
  <si>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</si>
  <si>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</si>
  <si>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</si>
  <si>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</si>
  <si>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</si>
  <si>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</si>
  <si>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</si>
  <si>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</si>
  <si>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</si>
  <si>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</si>
  <si>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</si>
  <si>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</si>
  <si>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</si>
  <si>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</si>
  <si>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</si>
  <si>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</si>
  <si>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</si>
  <si>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</si>
  <si>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</si>
  <si>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</si>
  <si>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</si>
  <si>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</si>
  <si>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</si>
  <si>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</si>
  <si>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</si>
  <si>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</si>
  <si>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</si>
  <si>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</si>
  <si>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</si>
  <si>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</si>
  <si>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</si>
  <si>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</si>
  <si>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</si>
  <si>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</si>
  <si>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</si>
  <si>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</si>
  <si>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</si>
  <si>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</si>
  <si>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</si>
  <si>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</si>
  <si>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</si>
  <si>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</si>
  <si>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</si>
  <si>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</si>
  <si>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</si>
  <si>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</si>
  <si>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</si>
  <si>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</si>
  <si>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</si>
  <si>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</si>
  <si>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</si>
  <si>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</si>
  <si>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</si>
  <si>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</si>
  <si>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</si>
  <si>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</si>
  <si>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</si>
  <si>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</si>
  <si>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</si>
  <si>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</si>
  <si>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</si>
  <si>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</si>
  <si>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</si>
  <si>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</si>
  <si>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</si>
  <si>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</si>
  <si>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</si>
  <si>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</si>
  <si>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</si>
  <si>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</si>
  <si>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</si>
  <si>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</si>
  <si>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</si>
  <si>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</si>
  <si>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</si>
  <si>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</si>
  <si>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</si>
  <si>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</si>
  <si>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</si>
  <si>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</si>
  <si>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</si>
  <si>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</si>
  <si>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</si>
  <si>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</si>
  <si>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</si>
  <si>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</si>
  <si>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</si>
  <si>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</si>
  <si>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</si>
  <si>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</si>
  <si>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</si>
  <si>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</si>
  <si>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</si>
  <si>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</si>
  <si>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</si>
  <si>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</si>
  <si>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</si>
  <si>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</si>
  <si>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</si>
  <si>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</si>
  <si>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</si>
  <si>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</si>
  <si>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</si>
  <si>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</si>
  <si>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</si>
  <si>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</si>
  <si>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</si>
  <si>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</si>
  <si>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</si>
  <si>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</si>
  <si>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</si>
  <si>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</si>
  <si>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</si>
  <si>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</si>
  <si>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</si>
  <si>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</si>
  <si>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</si>
  <si>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</si>
  <si>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</si>
  <si>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</si>
  <si>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</si>
  <si>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</si>
  <si>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</si>
  <si>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</si>
  <si>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</si>
  <si>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</si>
  <si>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</si>
  <si>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</si>
  <si>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</si>
  <si>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</si>
  <si>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</si>
  <si>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</si>
  <si>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</si>
  <si>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</si>
  <si>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</si>
  <si>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</si>
  <si>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</si>
  <si>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</si>
  <si>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</si>
  <si>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</si>
  <si>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</si>
  <si>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</si>
  <si>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</si>
  <si>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</si>
  <si>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</si>
  <si>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</si>
  <si>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</si>
  <si>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</si>
  <si>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</si>
  <si>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</si>
  <si>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</si>
  <si>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</si>
  <si>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</si>
  <si>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</si>
  <si>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</si>
  <si>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</si>
  <si>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</si>
  <si>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</si>
  <si>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</si>
  <si>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</si>
  <si>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</si>
  <si>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</si>
  <si>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</si>
  <si>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</si>
  <si>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</si>
  <si>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</si>
  <si>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</si>
  <si>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</si>
  <si>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</si>
  <si>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</si>
  <si>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</si>
  <si>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</si>
  <si>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</si>
  <si>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</si>
  <si>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</si>
  <si>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</si>
  <si>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</si>
  <si>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</si>
  <si>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</si>
  <si>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</si>
  <si>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</si>
  <si>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</si>
  <si>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</si>
  <si>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</si>
  <si>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</si>
  <si>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</si>
  <si>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</si>
  <si>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</si>
  <si>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</si>
  <si>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</si>
  <si>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</si>
  <si>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</si>
  <si>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</si>
  <si>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</si>
  <si>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</si>
  <si>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</si>
  <si>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</si>
  <si>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</si>
  <si>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</si>
  <si>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</si>
  <si>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</si>
  <si>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</si>
  <si>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</si>
  <si>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</si>
  <si>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</si>
  <si>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</si>
  <si>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</si>
  <si>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</si>
  <si>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</si>
  <si>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</si>
  <si>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</si>
  <si>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</si>
  <si>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</si>
  <si>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</si>
  <si>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</si>
  <si>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</si>
  <si>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</si>
  <si>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</si>
  <si>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</si>
  <si>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</si>
  <si>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</si>
  <si>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</si>
  <si>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</si>
  <si>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</si>
  <si>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</si>
  <si>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</si>
  <si>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</si>
  <si>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</si>
  <si>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</si>
  <si>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</si>
  <si>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</si>
  <si>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</si>
  <si>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</si>
  <si>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</si>
  <si>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</si>
  <si>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</si>
  <si>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</si>
  <si>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</si>
  <si>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</si>
  <si>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</si>
  <si>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</si>
  <si>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</si>
  <si>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</si>
  <si>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</si>
  <si>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</si>
  <si>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</si>
  <si>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</si>
  <si>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</si>
  <si>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</si>
  <si>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</si>
  <si>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</si>
  <si>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</si>
  <si>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</si>
  <si>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</si>
  <si>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</si>
  <si>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</si>
  <si>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</si>
  <si>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</si>
  <si>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</si>
  <si>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</si>
  <si>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</si>
  <si>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</si>
  <si>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</si>
  <si>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</si>
  <si>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</si>
  <si>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</si>
  <si>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</si>
  <si>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</si>
  <si>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</si>
  <si>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</si>
  <si>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</si>
  <si>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</si>
  <si>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</si>
  <si>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</si>
  <si>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</si>
  <si>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</si>
  <si>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</si>
  <si>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</si>
  <si>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</si>
  <si>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</si>
  <si>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</si>
  <si>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</si>
  <si>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</si>
  <si>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</si>
  <si>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</si>
  <si>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</si>
  <si>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</si>
  <si>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</si>
  <si>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</si>
  <si>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</si>
  <si>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</si>
  <si>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</si>
  <si>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</si>
  <si>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</si>
  <si>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</si>
  <si>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</si>
  <si>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</si>
  <si>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</si>
  <si>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</si>
  <si>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</si>
  <si>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</si>
  <si>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</si>
  <si>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</si>
  <si>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</si>
  <si>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</si>
  <si>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</si>
  <si>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</si>
  <si>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</si>
  <si>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</si>
  <si>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</si>
  <si>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</si>
  <si>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</si>
  <si>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</si>
  <si>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</si>
  <si>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</si>
  <si>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</si>
  <si>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</si>
  <si>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</si>
  <si>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</si>
  <si>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</si>
  <si>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</si>
  <si>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</si>
  <si>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</si>
  <si>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</si>
  <si>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</si>
  <si>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</si>
  <si>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</si>
  <si>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</si>
  <si>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</si>
  <si>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</si>
  <si>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</si>
  <si>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</si>
  <si>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</si>
  <si>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</si>
  <si>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</si>
  <si>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</si>
  <si>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</si>
  <si>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</si>
  <si>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</si>
  <si>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</si>
  <si>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</si>
  <si>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</si>
  <si>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</si>
  <si>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</si>
  <si>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</si>
  <si>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</si>
  <si>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</si>
  <si>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</si>
  <si>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</si>
  <si>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</si>
  <si>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</si>
  <si>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</si>
  <si>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</si>
  <si>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</si>
  <si>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</si>
  <si>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</si>
  <si>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</si>
  <si>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</si>
  <si>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</si>
  <si>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</si>
  <si>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</si>
  <si>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</si>
  <si>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</si>
  <si>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</si>
  <si>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</si>
  <si>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</si>
  <si>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</si>
  <si>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</si>
  <si>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</si>
  <si>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</si>
  <si>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</si>
  <si>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</si>
  <si>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</si>
  <si>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</si>
  <si>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</si>
  <si>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</si>
  <si>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</si>
  <si>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</si>
  <si>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</si>
  <si>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</si>
  <si>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</si>
  <si>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</si>
  <si>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</si>
  <si>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</si>
  <si>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</si>
  <si>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</si>
  <si>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</si>
  <si>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</si>
  <si>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</si>
  <si>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</si>
  <si>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</si>
  <si>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</si>
  <si>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</si>
  <si>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</si>
  <si>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</si>
  <si>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</si>
  <si>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</si>
  <si>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</si>
  <si>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</si>
  <si>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</si>
  <si>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</si>
  <si>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</si>
  <si>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</si>
  <si>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</si>
  <si>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</si>
  <si>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</si>
  <si>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</si>
  <si>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</si>
  <si>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</si>
  <si>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</si>
  <si>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</si>
  <si>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</si>
  <si>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</si>
  <si>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</si>
  <si>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</si>
  <si>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</si>
  <si>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</si>
  <si>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</si>
  <si>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</si>
  <si>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</si>
  <si>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</si>
  <si>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</si>
  <si>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</si>
  <si>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</si>
  <si>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</si>
  <si>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</si>
  <si>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</si>
  <si>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</si>
  <si>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</si>
  <si>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</si>
  <si>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</si>
  <si>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</si>
  <si>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</si>
  <si>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</si>
  <si>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</si>
  <si>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</si>
  <si>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</si>
  <si>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</si>
  <si>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</si>
  <si>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</si>
  <si>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</si>
  <si>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</si>
  <si>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</si>
  <si>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</si>
  <si>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</si>
  <si>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</si>
  <si>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</si>
  <si>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</si>
  <si>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</si>
  <si>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</si>
  <si>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</si>
  <si>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</si>
  <si>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</si>
  <si>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</si>
  <si>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</si>
  <si>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</si>
  <si>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</si>
  <si>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</si>
  <si>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</si>
  <si>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</si>
  <si>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</si>
  <si>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</si>
  <si>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</si>
  <si>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</si>
  <si>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</si>
  <si>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</si>
  <si>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</si>
  <si>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</si>
  <si>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</si>
  <si>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</si>
  <si>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</si>
  <si>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</si>
  <si>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</si>
  <si>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</si>
  <si>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</si>
  <si>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</si>
  <si>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</si>
  <si>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</si>
  <si>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</si>
  <si>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</si>
  <si>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</si>
  <si>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</si>
  <si>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</si>
  <si>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</si>
  <si>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</si>
  <si>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</si>
  <si>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</si>
  <si>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</si>
  <si>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</si>
  <si>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</si>
  <si>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</si>
  <si>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</si>
  <si>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</si>
  <si>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</si>
  <si>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</si>
  <si>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</si>
  <si>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</si>
  <si>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</si>
  <si>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</si>
  <si>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</si>
  <si>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</si>
  <si>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</si>
  <si>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</si>
  <si>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</si>
  <si>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</si>
  <si>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</si>
  <si>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</si>
  <si>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</si>
  <si>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</si>
  <si>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</si>
  <si>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</si>
  <si>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</si>
  <si>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</si>
  <si>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</si>
  <si>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</si>
  <si>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</si>
  <si>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</si>
  <si>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</si>
  <si>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</si>
  <si>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</si>
  <si>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</si>
  <si>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</si>
  <si>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</si>
  <si>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</si>
  <si>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</si>
  <si>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</si>
  <si>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</si>
  <si>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</si>
  <si>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</si>
  <si>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</si>
  <si>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</si>
  <si>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</si>
  <si>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</si>
  <si>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</si>
  <si>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</si>
  <si>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</si>
  <si>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</si>
  <si>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</si>
  <si>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</si>
  <si>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</si>
  <si>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</si>
  <si>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</si>
  <si>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</si>
  <si>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</si>
  <si>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</si>
  <si>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</si>
  <si>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</si>
  <si>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</si>
  <si>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</si>
  <si>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</si>
  <si>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</si>
  <si>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</si>
  <si>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</si>
  <si>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</si>
  <si>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</si>
  <si>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</si>
  <si>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</si>
  <si>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</si>
  <si>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</si>
  <si>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</si>
  <si>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</si>
  <si>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</si>
  <si>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</si>
  <si>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</si>
  <si>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</si>
  <si>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</si>
  <si>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</si>
  <si>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</si>
  <si>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</si>
  <si>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</si>
  <si>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</si>
  <si>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</si>
  <si>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</si>
  <si>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</si>
  <si>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</si>
  <si>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</si>
  <si>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</si>
  <si>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</si>
  <si>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</si>
  <si>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</si>
  <si>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</si>
  <si>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</si>
  <si>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</si>
  <si>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</si>
  <si>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</si>
  <si>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</si>
  <si>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</si>
  <si>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</si>
  <si>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</si>
  <si>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</si>
  <si>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</si>
  <si>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</si>
  <si>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</si>
  <si>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</si>
  <si>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</si>
  <si>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</si>
  <si>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</si>
  <si>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</si>
  <si>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</si>
  <si>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</si>
  <si>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</si>
  <si>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</si>
  <si>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</si>
  <si>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</si>
  <si>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</si>
  <si>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</si>
  <si>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</si>
  <si>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</si>
  <si>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</si>
  <si>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</si>
  <si>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</si>
  <si>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</si>
  <si>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</si>
  <si>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</si>
  <si>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</si>
  <si>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</si>
  <si>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</si>
  <si>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</si>
  <si>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</si>
  <si>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</si>
  <si>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</si>
  <si>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</si>
  <si>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</si>
  <si>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</si>
  <si>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</si>
  <si>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</si>
  <si>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</si>
  <si>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</si>
  <si>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</si>
  <si>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</si>
  <si>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</si>
  <si>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</si>
  <si>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</si>
  <si>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</si>
  <si>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</si>
  <si>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</si>
  <si>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</si>
  <si>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</si>
  <si>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</si>
  <si>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</si>
  <si>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</si>
  <si>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</si>
  <si>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</si>
  <si>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</si>
  <si>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</si>
  <si>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</si>
  <si>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</si>
  <si>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</si>
  <si>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</si>
  <si>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</si>
  <si>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</si>
  <si>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</si>
  <si>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</si>
  <si>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</si>
  <si>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</si>
  <si>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</si>
  <si>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</si>
  <si>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</si>
  <si>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</si>
  <si>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</si>
  <si>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</si>
  <si>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</si>
  <si>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</si>
  <si>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</si>
  <si>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</si>
  <si>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</si>
  <si>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</si>
  <si>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</si>
  <si>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</si>
  <si>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</si>
  <si>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</si>
  <si>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</si>
  <si>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</si>
  <si>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</si>
  <si>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</si>
  <si>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</si>
  <si>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</si>
  <si>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</si>
  <si>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</si>
  <si>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</si>
  <si>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</si>
  <si>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</si>
  <si>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</si>
  <si>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</si>
  <si>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</si>
  <si>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</si>
  <si>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</si>
  <si>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</si>
  <si>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</si>
  <si>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</si>
  <si>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</si>
  <si>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</si>
  <si>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</si>
  <si>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</si>
  <si>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</si>
  <si>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</si>
  <si>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</si>
  <si>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</si>
  <si>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</si>
  <si>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</si>
  <si>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</si>
  <si>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</si>
  <si>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</si>
  <si>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</si>
  <si>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</si>
  <si>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</si>
  <si>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</si>
  <si>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</si>
  <si>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</si>
  <si>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</si>
  <si>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</si>
  <si>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</si>
  <si>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</si>
  <si>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</si>
  <si>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</si>
  <si>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</si>
  <si>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</si>
  <si>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</si>
  <si>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</si>
  <si>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</si>
  <si>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</si>
  <si>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</si>
  <si>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</si>
  <si>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</si>
  <si>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</si>
  <si>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</si>
  <si>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</si>
  <si>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</si>
  <si>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</si>
  <si>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</si>
  <si>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</si>
  <si>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</si>
  <si>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</si>
  <si>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</si>
  <si>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</si>
  <si>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</si>
  <si>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</si>
  <si>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</si>
  <si>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</si>
  <si>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</si>
  <si>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</si>
  <si>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</si>
  <si>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</si>
  <si>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</si>
  <si>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</si>
  <si>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</si>
  <si>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</si>
  <si>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</si>
  <si>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</si>
  <si>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</si>
  <si>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</si>
  <si>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</si>
  <si>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</si>
  <si>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</si>
  <si>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</si>
  <si>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</si>
  <si>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</si>
  <si>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</si>
  <si>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Wheat.Structure.BranchNumber</t>
  </si>
  <si>
    <t>sum([Soil].Water.MM[1:7])</t>
  </si>
  <si>
    <t>sum([Soil].Water.MM)</t>
  </si>
  <si>
    <t>([Wheat].Leaf.Transpiration + [Soil].SoilWater.Es + [MicroClimate].PrecipitationInterception)</t>
  </si>
  <si>
    <t>Wheat.Grain.Size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</si>
</sst>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" fontId="0" fillId="0" borderId="0" xfId="0" applyNumberFormat="1" applyAlignment="1">
      <alignment horizontal="center"/>
    </xf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5368"/>
  <sheetViews>
    <sheetView tabSelected="1" zoomScaleNormal="100" workbookViewId="0">
      <pane xSplit="2" ySplit="2" topLeftCell="X5342" activePane="bottomRight" state="frozen"/>
      <selection pane="topRight" activeCell="C1" sqref="C1"/>
      <selection pane="bottomLeft" activeCell="A1667" sqref="A1667"/>
      <selection pane="bottomRight" activeCell="Z1" sqref="Z1:Z1048576"/>
    </sheetView>
  </sheetViews>
  <sheetFormatPr defaultColWidth="8.5546875" defaultRowHeight="14.4" x14ac:dyDescent="0.3"/>
  <cols>
    <col min="1" max="1" width="47.109375" customWidth="1"/>
    <col min="2" max="2" width="18.109375" style="1" bestFit="1" customWidth="1"/>
    <col min="3" max="3" width="19.44140625" style="1" customWidth="1"/>
    <col min="4" max="4" width="16.88671875" style="1" customWidth="1"/>
    <col min="5" max="5" width="24.44140625" customWidth="1"/>
    <col min="6" max="6" width="10.5546875" customWidth="1"/>
    <col min="7" max="7" width="11.5546875" customWidth="1"/>
    <col min="8" max="13" width="18.5546875" customWidth="1"/>
    <col min="14" max="14" width="22.109375" customWidth="1"/>
    <col min="15" max="16" width="18.5546875" customWidth="1"/>
    <col min="17" max="17" width="19.5546875" customWidth="1"/>
    <col min="18" max="18" width="7.44140625" customWidth="1"/>
    <col min="19" max="19" width="21" customWidth="1"/>
    <col min="20" max="20" width="22.33203125" customWidth="1"/>
    <col min="21" max="21" width="12.6640625" customWidth="1"/>
    <col min="22" max="22" width="15.6640625" customWidth="1"/>
    <col min="23" max="23" width="11.6640625" customWidth="1"/>
    <col min="24" max="24" width="21" style="2" customWidth="1"/>
    <col min="25" max="25" width="20" customWidth="1"/>
    <col min="26" max="26" width="20.88671875" customWidth="1"/>
    <col min="27" max="27" width="19.33203125" customWidth="1"/>
    <col min="28" max="28" width="18.44140625" customWidth="1"/>
    <col min="29" max="29" width="18.5546875" customWidth="1"/>
    <col min="30" max="30" width="31.109375" customWidth="1"/>
    <col min="31" max="32" width="20.5546875" customWidth="1"/>
    <col min="33" max="33" width="21.6640625" customWidth="1"/>
    <col min="34" max="34" width="17.6640625" customWidth="1"/>
    <col min="35" max="35" width="18.6640625" customWidth="1"/>
    <col min="36" max="36" width="24.109375" customWidth="1"/>
    <col min="37" max="37" width="28.33203125" customWidth="1"/>
    <col min="38" max="38" width="19.88671875" customWidth="1"/>
    <col min="39" max="39" width="20.6640625" customWidth="1"/>
    <col min="40" max="40" width="26.109375" customWidth="1"/>
    <col min="41" max="41" width="23.5546875" customWidth="1"/>
    <col min="42" max="43" width="17.6640625" customWidth="1"/>
    <col min="44" max="44" width="21.88671875" customWidth="1"/>
    <col min="45" max="46" width="33.33203125" customWidth="1"/>
    <col min="47" max="48" width="32.88671875" customWidth="1"/>
    <col min="49" max="49" width="34.33203125" customWidth="1"/>
    <col min="50" max="50" width="40.44140625" customWidth="1"/>
    <col min="51" max="51" width="27.5546875" customWidth="1"/>
    <col min="52" max="52" width="16.44140625" customWidth="1"/>
    <col min="53" max="54" width="13.6640625" customWidth="1"/>
    <col min="55" max="56" width="14.6640625" customWidth="1"/>
    <col min="57" max="57" width="17.5546875" customWidth="1"/>
    <col min="58" max="59" width="13.44140625" customWidth="1"/>
    <col min="60" max="60" width="14.5546875" customWidth="1"/>
    <col min="61" max="61" width="28.88671875" customWidth="1"/>
    <col min="62" max="62" width="30.44140625" customWidth="1"/>
    <col min="63" max="71" width="26" customWidth="1"/>
    <col min="72" max="80" width="27" customWidth="1"/>
    <col min="81" max="81" width="24.5546875" bestFit="1" customWidth="1"/>
    <col min="82" max="82" width="29.6640625" customWidth="1"/>
  </cols>
  <sheetData>
    <row r="1" spans="1:82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1360</v>
      </c>
      <c r="G1" s="6" t="s">
        <v>1359</v>
      </c>
      <c r="H1" s="6" t="s">
        <v>929</v>
      </c>
      <c r="I1" s="6" t="s">
        <v>930</v>
      </c>
      <c r="J1" s="6" t="s">
        <v>931</v>
      </c>
      <c r="K1" s="6" t="s">
        <v>932</v>
      </c>
      <c r="L1" s="6" t="s">
        <v>933</v>
      </c>
      <c r="M1" s="6" t="s">
        <v>934</v>
      </c>
      <c r="N1" s="6" t="s">
        <v>935</v>
      </c>
      <c r="O1" s="6" t="s">
        <v>936</v>
      </c>
      <c r="P1" s="6" t="s">
        <v>937</v>
      </c>
      <c r="Q1" s="6" t="s">
        <v>938</v>
      </c>
      <c r="R1" s="6" t="s">
        <v>1357</v>
      </c>
      <c r="S1" s="6" t="s">
        <v>5</v>
      </c>
      <c r="T1" s="6" t="s">
        <v>6</v>
      </c>
      <c r="U1" s="6" t="s">
        <v>7</v>
      </c>
      <c r="V1" s="6" t="s">
        <v>8</v>
      </c>
      <c r="W1" s="6" t="s">
        <v>9</v>
      </c>
      <c r="X1" s="7" t="s">
        <v>10</v>
      </c>
      <c r="Y1" s="6" t="s">
        <v>1361</v>
      </c>
      <c r="Z1" s="6" t="s">
        <v>11</v>
      </c>
      <c r="AA1" s="6" t="s">
        <v>12</v>
      </c>
      <c r="AB1" s="6" t="s">
        <v>13</v>
      </c>
      <c r="AC1" s="6" t="s">
        <v>14</v>
      </c>
      <c r="AD1" s="6" t="s">
        <v>15</v>
      </c>
      <c r="AE1" s="6" t="s">
        <v>16</v>
      </c>
      <c r="AF1" s="6" t="s">
        <v>17</v>
      </c>
      <c r="AG1" s="6" t="s">
        <v>18</v>
      </c>
      <c r="AH1" s="6" t="s">
        <v>19</v>
      </c>
      <c r="AI1" s="6" t="s">
        <v>20</v>
      </c>
      <c r="AJ1" s="6" t="s">
        <v>21</v>
      </c>
      <c r="AK1" s="6" t="s">
        <v>22</v>
      </c>
      <c r="AL1" s="6" t="s">
        <v>23</v>
      </c>
      <c r="AM1" s="6" t="s">
        <v>24</v>
      </c>
      <c r="AN1" s="6" t="s">
        <v>25</v>
      </c>
      <c r="AO1" s="6" t="s">
        <v>26</v>
      </c>
      <c r="AP1" s="6" t="s">
        <v>27</v>
      </c>
      <c r="AQ1" s="6" t="s">
        <v>28</v>
      </c>
      <c r="AR1" s="6" t="s">
        <v>29</v>
      </c>
      <c r="AS1" s="6" t="s">
        <v>30</v>
      </c>
      <c r="AT1" s="6" t="s">
        <v>31</v>
      </c>
      <c r="AU1" s="6" t="s">
        <v>33</v>
      </c>
      <c r="AV1" s="6" t="s">
        <v>34</v>
      </c>
      <c r="AW1" s="6" t="s">
        <v>35</v>
      </c>
      <c r="AX1" s="6" t="s">
        <v>36</v>
      </c>
      <c r="AY1" s="6" t="s">
        <v>37</v>
      </c>
      <c r="AZ1" s="6" t="s">
        <v>38</v>
      </c>
      <c r="BA1" s="6" t="s">
        <v>39</v>
      </c>
      <c r="BB1" s="6" t="s">
        <v>40</v>
      </c>
      <c r="BC1" s="6" t="s">
        <v>41</v>
      </c>
      <c r="BD1" s="6" t="s">
        <v>42</v>
      </c>
      <c r="BE1" s="6" t="s">
        <v>43</v>
      </c>
      <c r="BF1" s="6" t="s">
        <v>44</v>
      </c>
      <c r="BG1" s="6" t="s">
        <v>45</v>
      </c>
      <c r="BH1" s="6" t="s">
        <v>46</v>
      </c>
      <c r="BI1" s="6" t="s">
        <v>47</v>
      </c>
      <c r="BJ1" s="8" t="s">
        <v>48</v>
      </c>
      <c r="BK1" t="s">
        <v>49</v>
      </c>
      <c r="BL1" t="s">
        <v>50</v>
      </c>
      <c r="BM1" t="s">
        <v>51</v>
      </c>
      <c r="BN1" t="s">
        <v>52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  <c r="CC1" t="s">
        <v>1358</v>
      </c>
      <c r="CD1" t="s">
        <v>67</v>
      </c>
    </row>
    <row r="2" spans="1:82" x14ac:dyDescent="0.3">
      <c r="A2" s="3" t="s">
        <v>68</v>
      </c>
      <c r="B2" s="4"/>
      <c r="C2" s="9"/>
      <c r="D2" s="9"/>
      <c r="E2" s="10"/>
      <c r="S2">
        <v>2.9830000000000001</v>
      </c>
      <c r="T2">
        <v>346.221</v>
      </c>
      <c r="X2" s="2">
        <v>2.0199999999999999E-2</v>
      </c>
      <c r="Z2">
        <v>2.544</v>
      </c>
      <c r="AC2">
        <v>125.983</v>
      </c>
      <c r="AS2" t="s">
        <v>69</v>
      </c>
      <c r="AY2">
        <v>90</v>
      </c>
    </row>
    <row r="3" spans="1:82" x14ac:dyDescent="0.3">
      <c r="A3" s="3" t="s">
        <v>70</v>
      </c>
      <c r="B3" s="4"/>
      <c r="C3" s="9"/>
      <c r="D3" s="9"/>
      <c r="E3" s="10"/>
      <c r="S3">
        <v>5.6619999999999999</v>
      </c>
      <c r="T3">
        <v>734.98099999999999</v>
      </c>
      <c r="X3" s="2">
        <v>1.72E-2</v>
      </c>
      <c r="Z3">
        <v>4.8310000000000004</v>
      </c>
      <c r="AC3">
        <v>280.96699999999998</v>
      </c>
      <c r="AS3" t="s">
        <v>69</v>
      </c>
      <c r="AY3">
        <v>90</v>
      </c>
    </row>
    <row r="4" spans="1:82" x14ac:dyDescent="0.3">
      <c r="A4" s="3" t="s">
        <v>71</v>
      </c>
      <c r="B4" s="4"/>
      <c r="C4" s="9"/>
      <c r="D4" s="9"/>
      <c r="E4" s="10"/>
      <c r="S4">
        <v>7.4859999999999998</v>
      </c>
      <c r="T4">
        <v>1034.248</v>
      </c>
      <c r="X4" s="2">
        <v>1.61E-2</v>
      </c>
      <c r="Z4">
        <v>6.1210000000000004</v>
      </c>
      <c r="AC4">
        <v>379.03300000000002</v>
      </c>
      <c r="AS4" t="s">
        <v>69</v>
      </c>
      <c r="AY4">
        <v>90</v>
      </c>
    </row>
    <row r="5" spans="1:82" x14ac:dyDescent="0.3">
      <c r="A5" s="3" t="s">
        <v>72</v>
      </c>
      <c r="B5" s="4"/>
      <c r="C5" s="9"/>
      <c r="D5" s="9"/>
      <c r="E5" s="10"/>
      <c r="S5">
        <v>14.121</v>
      </c>
      <c r="T5">
        <v>1371.894</v>
      </c>
      <c r="X5" s="2">
        <v>2.12E-2</v>
      </c>
      <c r="Z5">
        <v>10.96</v>
      </c>
      <c r="AC5">
        <v>516.48299999999995</v>
      </c>
      <c r="AS5" t="s">
        <v>69</v>
      </c>
      <c r="AY5">
        <v>90</v>
      </c>
    </row>
    <row r="6" spans="1:82" x14ac:dyDescent="0.3">
      <c r="A6" s="3" t="s">
        <v>73</v>
      </c>
      <c r="B6" s="4"/>
      <c r="C6" s="9"/>
      <c r="D6" s="9"/>
      <c r="E6" s="10"/>
      <c r="S6">
        <v>6.8559999999999999</v>
      </c>
      <c r="T6">
        <v>911.28300000000002</v>
      </c>
      <c r="X6" s="2">
        <v>1.6299999999999999E-2</v>
      </c>
      <c r="Z6">
        <v>5.7670000000000003</v>
      </c>
      <c r="AC6">
        <v>352.91699999999997</v>
      </c>
      <c r="AS6" t="s">
        <v>69</v>
      </c>
      <c r="AY6">
        <v>90</v>
      </c>
    </row>
    <row r="7" spans="1:82" x14ac:dyDescent="0.3">
      <c r="A7" s="3" t="s">
        <v>74</v>
      </c>
      <c r="B7" s="4"/>
      <c r="C7" s="9"/>
      <c r="D7" s="9"/>
      <c r="E7" s="10"/>
      <c r="S7">
        <v>9.81</v>
      </c>
      <c r="T7">
        <v>1196.74</v>
      </c>
      <c r="X7" s="2">
        <v>1.7000000000000001E-2</v>
      </c>
      <c r="Z7">
        <v>8.2219999999999995</v>
      </c>
      <c r="AC7">
        <v>484.017</v>
      </c>
      <c r="AS7" t="s">
        <v>69</v>
      </c>
      <c r="AY7">
        <v>90</v>
      </c>
    </row>
    <row r="8" spans="1:82" x14ac:dyDescent="0.3">
      <c r="A8" s="3" t="s">
        <v>75</v>
      </c>
      <c r="B8" s="4"/>
      <c r="C8" s="9"/>
      <c r="D8" s="9"/>
      <c r="E8" s="10"/>
      <c r="S8">
        <v>11.769</v>
      </c>
      <c r="T8">
        <v>1273.463</v>
      </c>
      <c r="X8" s="2">
        <v>1.8100000000000002E-2</v>
      </c>
      <c r="Z8">
        <v>9.6199999999999992</v>
      </c>
      <c r="AC8">
        <v>531.9</v>
      </c>
      <c r="AS8" t="s">
        <v>69</v>
      </c>
      <c r="AY8">
        <v>90</v>
      </c>
    </row>
    <row r="9" spans="1:82" x14ac:dyDescent="0.3">
      <c r="A9" s="3" t="s">
        <v>76</v>
      </c>
      <c r="B9" s="4"/>
      <c r="C9" s="9"/>
      <c r="D9" s="9"/>
      <c r="E9" s="10"/>
      <c r="S9">
        <v>19.905000000000001</v>
      </c>
      <c r="T9">
        <v>1559.067</v>
      </c>
      <c r="X9" s="2">
        <v>2.4400000000000002E-2</v>
      </c>
      <c r="Z9">
        <v>14.659000000000001</v>
      </c>
      <c r="AC9">
        <v>600.18299999999999</v>
      </c>
      <c r="AS9" t="s">
        <v>69</v>
      </c>
      <c r="AY9">
        <v>90</v>
      </c>
    </row>
    <row r="10" spans="1:82" x14ac:dyDescent="0.3">
      <c r="A10" s="3" t="s">
        <v>77</v>
      </c>
      <c r="B10" s="4"/>
      <c r="C10" s="9"/>
      <c r="D10" s="9"/>
      <c r="E10" s="10"/>
      <c r="S10">
        <v>2.3769999999999998</v>
      </c>
      <c r="T10">
        <v>237.78299999999999</v>
      </c>
      <c r="X10" s="2">
        <v>2.3400000000000001E-2</v>
      </c>
      <c r="Z10">
        <v>1.9079999999999999</v>
      </c>
      <c r="AC10">
        <v>81.45</v>
      </c>
      <c r="AS10" t="s">
        <v>69</v>
      </c>
      <c r="AY10">
        <v>90</v>
      </c>
    </row>
    <row r="11" spans="1:82" x14ac:dyDescent="0.3">
      <c r="A11" s="3" t="s">
        <v>78</v>
      </c>
      <c r="B11" s="4"/>
      <c r="C11" s="9"/>
      <c r="D11" s="9"/>
      <c r="E11" s="10"/>
      <c r="S11">
        <v>4.2850000000000001</v>
      </c>
      <c r="T11">
        <v>547.74599999999998</v>
      </c>
      <c r="X11" s="2">
        <v>1.7299999999999999E-2</v>
      </c>
      <c r="Z11">
        <v>3.653</v>
      </c>
      <c r="AC11">
        <v>210.68199999999999</v>
      </c>
      <c r="AS11" t="s">
        <v>69</v>
      </c>
      <c r="AY11">
        <v>90</v>
      </c>
    </row>
    <row r="12" spans="1:82" x14ac:dyDescent="0.3">
      <c r="A12" s="3" t="s">
        <v>79</v>
      </c>
      <c r="B12" s="4"/>
      <c r="C12" s="9"/>
      <c r="D12" s="9"/>
      <c r="E12" s="10"/>
      <c r="S12">
        <v>7.1130000000000004</v>
      </c>
      <c r="T12">
        <v>966.14099999999996</v>
      </c>
      <c r="X12" s="2">
        <v>1.6199999999999999E-2</v>
      </c>
      <c r="Z12">
        <v>6.0519999999999996</v>
      </c>
      <c r="AC12">
        <v>374.25</v>
      </c>
      <c r="AS12" t="s">
        <v>69</v>
      </c>
      <c r="AY12">
        <v>90</v>
      </c>
    </row>
    <row r="13" spans="1:82" x14ac:dyDescent="0.3">
      <c r="A13" s="3" t="s">
        <v>80</v>
      </c>
      <c r="B13" s="4"/>
      <c r="C13" s="9"/>
      <c r="D13" s="9"/>
      <c r="E13" s="10"/>
      <c r="S13">
        <v>14.515000000000001</v>
      </c>
      <c r="T13">
        <v>1401.587</v>
      </c>
      <c r="X13" s="2">
        <v>1.9900000000000001E-2</v>
      </c>
      <c r="Z13">
        <v>11.95</v>
      </c>
      <c r="AC13">
        <v>600.33299999999997</v>
      </c>
      <c r="AS13" t="s">
        <v>69</v>
      </c>
      <c r="AY13">
        <v>90</v>
      </c>
    </row>
    <row r="14" spans="1:82" s="15" customFormat="1" x14ac:dyDescent="0.3">
      <c r="A14" s="11" t="s">
        <v>81</v>
      </c>
      <c r="B14" s="12">
        <v>34912</v>
      </c>
      <c r="C14" s="13"/>
      <c r="D14" s="13"/>
      <c r="E14" s="14"/>
      <c r="S14" s="15">
        <v>2</v>
      </c>
      <c r="T14" s="15">
        <v>52.7</v>
      </c>
      <c r="AH14" s="16"/>
      <c r="AI14" s="17"/>
      <c r="AL14" s="15">
        <v>0.46</v>
      </c>
      <c r="AN14" s="17">
        <v>1.4686472940239399</v>
      </c>
      <c r="AO14" s="18">
        <v>35.300616112633797</v>
      </c>
      <c r="AU14"/>
      <c r="AV14"/>
      <c r="AW14"/>
      <c r="BF14" s="16">
        <v>0.50900917469018703</v>
      </c>
      <c r="BH14" s="17">
        <v>17.3660505540328</v>
      </c>
      <c r="CD14"/>
    </row>
    <row r="15" spans="1:82" s="15" customFormat="1" x14ac:dyDescent="0.3">
      <c r="A15" s="11" t="s">
        <v>81</v>
      </c>
      <c r="B15" s="12">
        <v>34942</v>
      </c>
      <c r="C15" s="13"/>
      <c r="D15" s="13"/>
      <c r="E15" s="14"/>
      <c r="S15" s="15">
        <v>1.8</v>
      </c>
      <c r="T15" s="15">
        <v>187.2</v>
      </c>
      <c r="AH15" s="19">
        <v>9.5479569885218302E-2</v>
      </c>
      <c r="AI15" s="15">
        <v>12.3966494085729</v>
      </c>
      <c r="AL15" s="15">
        <v>0.81</v>
      </c>
      <c r="AN15" s="15">
        <v>0.93854187800729405</v>
      </c>
      <c r="AO15" s="20">
        <v>42.042412593910399</v>
      </c>
      <c r="AU15"/>
      <c r="AV15"/>
      <c r="AW15"/>
      <c r="BF15" s="19">
        <v>0.79487311724022003</v>
      </c>
      <c r="BH15" s="15">
        <v>132.72760466418299</v>
      </c>
      <c r="CD15"/>
    </row>
    <row r="16" spans="1:82" s="15" customFormat="1" x14ac:dyDescent="0.3">
      <c r="A16" s="11" t="s">
        <v>81</v>
      </c>
      <c r="B16" s="12">
        <v>34962</v>
      </c>
      <c r="C16" s="13"/>
      <c r="D16" s="13"/>
      <c r="E16" s="14"/>
      <c r="S16" s="15">
        <v>2</v>
      </c>
      <c r="T16" s="15">
        <v>258.7</v>
      </c>
      <c r="U16" s="15">
        <v>72.041876473361597</v>
      </c>
      <c r="W16" s="19">
        <v>0.90885708910891105</v>
      </c>
      <c r="AH16" s="19">
        <v>7.8137798019802002E-2</v>
      </c>
      <c r="AI16" s="15">
        <v>22.515155115511501</v>
      </c>
      <c r="AL16" s="15">
        <v>0.31</v>
      </c>
      <c r="AN16" s="15">
        <v>0.43029220839226801</v>
      </c>
      <c r="AO16" s="20">
        <v>27.516393210749602</v>
      </c>
      <c r="AU16"/>
      <c r="AV16"/>
      <c r="AW16"/>
      <c r="BF16" s="19">
        <v>0.59097306496935398</v>
      </c>
      <c r="BH16" s="15">
        <v>136.59324186704399</v>
      </c>
      <c r="CD16"/>
    </row>
    <row r="17" spans="1:82" s="15" customFormat="1" x14ac:dyDescent="0.3">
      <c r="A17" s="11" t="s">
        <v>81</v>
      </c>
      <c r="B17" s="12">
        <v>34964</v>
      </c>
      <c r="C17" s="13"/>
      <c r="D17" s="13"/>
      <c r="E17" s="14"/>
      <c r="G17" s="15">
        <v>443.23677883604302</v>
      </c>
      <c r="AU17"/>
      <c r="AV17"/>
      <c r="AW17"/>
      <c r="CD17"/>
    </row>
    <row r="18" spans="1:82" s="15" customFormat="1" x14ac:dyDescent="0.3">
      <c r="A18" s="11" t="s">
        <v>81</v>
      </c>
      <c r="B18" s="12">
        <v>34991</v>
      </c>
      <c r="C18" s="13"/>
      <c r="D18" s="13"/>
      <c r="E18" s="14"/>
      <c r="G18" s="15">
        <v>430.37541025726898</v>
      </c>
      <c r="S18" s="15">
        <v>2.5</v>
      </c>
      <c r="T18" s="15">
        <v>320.3</v>
      </c>
      <c r="U18" s="15">
        <v>190.3</v>
      </c>
      <c r="X18" s="15">
        <f>Z18/AC18</f>
        <v>1.5575984902099573E-2</v>
      </c>
      <c r="Y18" s="15">
        <v>4.07E-2</v>
      </c>
      <c r="Z18" s="19">
        <v>2.20088666666667</v>
      </c>
      <c r="AA18" s="15">
        <v>3468.9</v>
      </c>
      <c r="AC18" s="15">
        <v>141.30000000000001</v>
      </c>
      <c r="AL18" s="15">
        <v>0</v>
      </c>
      <c r="AS18" s="15" t="s">
        <v>69</v>
      </c>
      <c r="AU18"/>
      <c r="AV18"/>
      <c r="AW18" s="15">
        <v>88</v>
      </c>
      <c r="AX18" s="15">
        <v>120</v>
      </c>
      <c r="AY18" s="15">
        <v>90</v>
      </c>
      <c r="CD18"/>
    </row>
    <row r="19" spans="1:82" s="15" customFormat="1" x14ac:dyDescent="0.3">
      <c r="A19" s="11" t="s">
        <v>82</v>
      </c>
      <c r="B19" s="12">
        <v>34912</v>
      </c>
      <c r="C19" s="13"/>
      <c r="D19" s="13"/>
      <c r="E19" s="14"/>
      <c r="S19" s="15">
        <v>1.5</v>
      </c>
      <c r="T19" s="15">
        <v>35.1</v>
      </c>
      <c r="AH19" s="17"/>
      <c r="AI19" s="17"/>
      <c r="AL19" s="15">
        <v>0.39</v>
      </c>
      <c r="AN19" s="17">
        <v>1.09921421911422</v>
      </c>
      <c r="AO19" s="18">
        <v>23.632400932400898</v>
      </c>
      <c r="AU19"/>
      <c r="AV19"/>
      <c r="AW19"/>
      <c r="BF19" s="17">
        <v>0.361778694638695</v>
      </c>
      <c r="BH19" s="17">
        <v>11.4675990675991</v>
      </c>
      <c r="CD19"/>
    </row>
    <row r="20" spans="1:82" s="15" customFormat="1" x14ac:dyDescent="0.3">
      <c r="A20" s="11" t="s">
        <v>82</v>
      </c>
      <c r="B20" s="12">
        <v>34942</v>
      </c>
      <c r="C20" s="13"/>
      <c r="D20" s="13"/>
      <c r="E20" s="14"/>
      <c r="S20" s="15">
        <v>1.8</v>
      </c>
      <c r="T20" s="15">
        <v>162.19999999999999</v>
      </c>
      <c r="AH20" s="15">
        <v>0.112993507414571</v>
      </c>
      <c r="AI20" s="15">
        <v>14.0313990973565</v>
      </c>
      <c r="AL20" s="15">
        <v>1</v>
      </c>
      <c r="AN20" s="15">
        <v>1.1474180526849</v>
      </c>
      <c r="AO20" s="20">
        <v>51.967250621718698</v>
      </c>
      <c r="AU20"/>
      <c r="AV20"/>
      <c r="AW20"/>
      <c r="BF20" s="15">
        <v>0.49874572275951001</v>
      </c>
      <c r="BH20" s="15">
        <v>96.168016947591397</v>
      </c>
      <c r="CD20"/>
    </row>
    <row r="21" spans="1:82" s="15" customFormat="1" x14ac:dyDescent="0.3">
      <c r="A21" s="11" t="s">
        <v>82</v>
      </c>
      <c r="B21" s="12">
        <v>34962</v>
      </c>
      <c r="C21" s="13"/>
      <c r="D21" s="13"/>
      <c r="E21" s="14"/>
      <c r="S21" s="15">
        <v>2.4</v>
      </c>
      <c r="T21" s="15">
        <v>299.39999999999998</v>
      </c>
      <c r="U21" s="15">
        <v>58.491272714798498</v>
      </c>
      <c r="W21" s="15">
        <v>0.81886072858252201</v>
      </c>
      <c r="AH21" s="15">
        <v>0.12783276165171301</v>
      </c>
      <c r="AI21" s="15">
        <v>24.980945234998899</v>
      </c>
      <c r="AL21" s="15">
        <v>0.78</v>
      </c>
      <c r="AN21" s="15">
        <v>0.69750344513364604</v>
      </c>
      <c r="AO21" s="20">
        <v>37.364040778267402</v>
      </c>
      <c r="AU21"/>
      <c r="AV21"/>
      <c r="AW21"/>
      <c r="BF21" s="15">
        <v>0.74623844800583805</v>
      </c>
      <c r="BH21" s="15">
        <v>178.56374127193499</v>
      </c>
      <c r="CD21"/>
    </row>
    <row r="22" spans="1:82" s="15" customFormat="1" x14ac:dyDescent="0.3">
      <c r="A22" s="11" t="s">
        <v>82</v>
      </c>
      <c r="B22" s="12">
        <v>34964</v>
      </c>
      <c r="C22" s="13"/>
      <c r="D22" s="13"/>
      <c r="E22" s="14"/>
      <c r="G22" s="15">
        <v>566.214515678628</v>
      </c>
      <c r="AU22"/>
      <c r="AV22"/>
      <c r="AW22"/>
      <c r="CD22"/>
    </row>
    <row r="23" spans="1:82" s="15" customFormat="1" x14ac:dyDescent="0.3">
      <c r="A23" s="11" t="s">
        <v>82</v>
      </c>
      <c r="B23" s="12">
        <v>34991</v>
      </c>
      <c r="C23" s="13"/>
      <c r="D23" s="13"/>
      <c r="E23" s="14"/>
      <c r="S23" s="15">
        <v>4.5999999999999996</v>
      </c>
      <c r="T23" s="15">
        <v>467.7</v>
      </c>
      <c r="U23" s="15">
        <v>265.066666666667</v>
      </c>
      <c r="X23" s="15">
        <v>1.9300000000000001E-2</v>
      </c>
      <c r="Y23" s="15">
        <v>3.8100000000000002E-2</v>
      </c>
      <c r="Z23" s="15">
        <v>3.9</v>
      </c>
      <c r="AA23" s="15">
        <v>5295.7</v>
      </c>
      <c r="AC23" s="15">
        <v>201.8</v>
      </c>
      <c r="AS23" s="15" t="s">
        <v>69</v>
      </c>
      <c r="AU23"/>
      <c r="AV23"/>
      <c r="AW23" s="15">
        <v>90</v>
      </c>
      <c r="AX23" s="15">
        <v>126</v>
      </c>
      <c r="AY23" s="15">
        <v>90</v>
      </c>
      <c r="CD23"/>
    </row>
    <row r="24" spans="1:82" s="15" customFormat="1" x14ac:dyDescent="0.3">
      <c r="A24" s="11" t="s">
        <v>83</v>
      </c>
      <c r="B24" s="12">
        <v>34864</v>
      </c>
      <c r="C24" s="13"/>
      <c r="D24" s="13"/>
      <c r="E24" s="14"/>
      <c r="G24" s="15">
        <v>516.59275781389795</v>
      </c>
      <c r="H24" s="15">
        <v>0.32744924271650899</v>
      </c>
      <c r="I24" s="15">
        <v>0.34294956238945101</v>
      </c>
      <c r="J24" s="15">
        <v>0.33403789108434701</v>
      </c>
      <c r="K24" s="15">
        <v>0.33034410475322701</v>
      </c>
      <c r="L24" s="15">
        <v>0.31063222100162002</v>
      </c>
      <c r="M24" s="15">
        <v>0.30604032268599601</v>
      </c>
      <c r="N24" s="15">
        <v>0.26944653865974499</v>
      </c>
      <c r="AU24"/>
      <c r="AV24"/>
      <c r="AW24"/>
      <c r="CD24"/>
    </row>
    <row r="25" spans="1:82" s="15" customFormat="1" x14ac:dyDescent="0.3">
      <c r="A25" s="11" t="s">
        <v>83</v>
      </c>
      <c r="B25" s="12">
        <v>34879</v>
      </c>
      <c r="C25" s="13"/>
      <c r="D25" s="13"/>
      <c r="E25" s="14"/>
      <c r="G25" s="15">
        <v>521.71251254502999</v>
      </c>
      <c r="I25" s="15">
        <v>0.34946910024931999</v>
      </c>
      <c r="J25" s="15">
        <v>0.33703618122311002</v>
      </c>
      <c r="K25" s="15">
        <v>0.32992573868735298</v>
      </c>
      <c r="L25" s="15">
        <v>0.32238133468491398</v>
      </c>
      <c r="M25" s="15">
        <v>0.30733028472244101</v>
      </c>
      <c r="N25" s="15">
        <v>0.267633619040957</v>
      </c>
      <c r="AU25"/>
      <c r="AV25"/>
      <c r="AW25"/>
      <c r="CD25"/>
    </row>
    <row r="26" spans="1:82" s="15" customFormat="1" x14ac:dyDescent="0.3">
      <c r="A26" s="11" t="s">
        <v>83</v>
      </c>
      <c r="B26" s="12">
        <v>34885</v>
      </c>
      <c r="C26" s="13"/>
      <c r="D26" s="13"/>
      <c r="E26" s="14"/>
      <c r="G26" s="15">
        <v>518.919919055322</v>
      </c>
      <c r="I26" s="15">
        <v>0.34451843513647801</v>
      </c>
      <c r="J26" s="15">
        <v>0.33076069023499999</v>
      </c>
      <c r="K26" s="15">
        <v>0.32901927887795901</v>
      </c>
      <c r="L26" s="15">
        <v>0.317151758861489</v>
      </c>
      <c r="M26" s="15">
        <v>0.30774865078831498</v>
      </c>
      <c r="N26" s="15">
        <v>0.27279346718673603</v>
      </c>
      <c r="AU26"/>
      <c r="AV26"/>
      <c r="AW26"/>
      <c r="CD26"/>
    </row>
    <row r="27" spans="1:82" s="15" customFormat="1" x14ac:dyDescent="0.3">
      <c r="A27" s="11" t="s">
        <v>83</v>
      </c>
      <c r="B27" s="12">
        <v>34894</v>
      </c>
      <c r="C27" s="13"/>
      <c r="D27" s="13"/>
      <c r="E27" s="14"/>
      <c r="G27" s="15">
        <v>537.84052438447202</v>
      </c>
      <c r="I27" s="15">
        <v>0.35630241265859502</v>
      </c>
      <c r="J27" s="15">
        <v>0.34188225481948298</v>
      </c>
      <c r="K27" s="15">
        <v>0.31639856922409398</v>
      </c>
      <c r="L27" s="15">
        <v>0.34807598389734001</v>
      </c>
      <c r="M27" s="15">
        <v>0.307295420883618</v>
      </c>
      <c r="N27" s="15">
        <v>0.30099831279440598</v>
      </c>
      <c r="AU27"/>
      <c r="AV27"/>
      <c r="AW27"/>
      <c r="CD27"/>
    </row>
    <row r="28" spans="1:82" s="15" customFormat="1" x14ac:dyDescent="0.3">
      <c r="A28" s="11" t="s">
        <v>83</v>
      </c>
      <c r="B28" s="12">
        <v>34901</v>
      </c>
      <c r="C28" s="13"/>
      <c r="D28" s="13"/>
      <c r="E28" s="14"/>
      <c r="G28" s="15">
        <v>520.00767082659399</v>
      </c>
      <c r="I28" s="15">
        <v>0.34716808688701301</v>
      </c>
      <c r="J28" s="15">
        <v>0.33313143127495298</v>
      </c>
      <c r="K28" s="15">
        <v>0.33525990602724598</v>
      </c>
      <c r="L28" s="15">
        <v>0.31446724327213099</v>
      </c>
      <c r="M28" s="15">
        <v>0.30551736510365302</v>
      </c>
      <c r="N28" s="15">
        <v>0.27139891363382301</v>
      </c>
      <c r="AU28"/>
      <c r="AV28"/>
      <c r="AW28"/>
      <c r="CD28"/>
    </row>
    <row r="29" spans="1:82" s="15" customFormat="1" x14ac:dyDescent="0.3">
      <c r="A29" s="11" t="s">
        <v>83</v>
      </c>
      <c r="B29" s="12">
        <v>34908</v>
      </c>
      <c r="C29" s="13"/>
      <c r="D29" s="13"/>
      <c r="E29" s="14"/>
      <c r="G29" s="15">
        <v>515.59913840744696</v>
      </c>
      <c r="I29" s="15">
        <v>0.33046830809087702</v>
      </c>
      <c r="J29" s="15">
        <v>0.33316629511377599</v>
      </c>
      <c r="K29" s="15">
        <v>0.331634066789671</v>
      </c>
      <c r="L29" s="15">
        <v>0.31446724327213099</v>
      </c>
      <c r="M29" s="15">
        <v>0.30635409723540102</v>
      </c>
      <c r="N29" s="15">
        <v>0.26780793823507199</v>
      </c>
      <c r="AU29"/>
      <c r="AV29"/>
      <c r="AW29"/>
      <c r="CD29"/>
    </row>
    <row r="30" spans="1:82" s="15" customFormat="1" x14ac:dyDescent="0.3">
      <c r="A30" s="11" t="s">
        <v>83</v>
      </c>
      <c r="B30" s="12">
        <v>34912</v>
      </c>
      <c r="C30" s="13"/>
      <c r="D30" s="13"/>
      <c r="E30" s="14"/>
      <c r="S30" s="15">
        <v>4.5999999999999996</v>
      </c>
      <c r="T30" s="15">
        <v>88.3</v>
      </c>
      <c r="AH30" s="17"/>
      <c r="AI30" s="17"/>
      <c r="AL30" s="15">
        <v>0.87</v>
      </c>
      <c r="AN30" s="17">
        <v>3.3747505472350201</v>
      </c>
      <c r="AO30" s="18">
        <v>60.298867127496202</v>
      </c>
      <c r="AU30"/>
      <c r="AV30"/>
      <c r="AW30"/>
      <c r="BF30" s="17">
        <v>1.2278411194316401</v>
      </c>
      <c r="BH30" s="17">
        <v>28.034466205837202</v>
      </c>
      <c r="CD30"/>
    </row>
    <row r="31" spans="1:82" s="15" customFormat="1" x14ac:dyDescent="0.3">
      <c r="A31" s="11" t="s">
        <v>83</v>
      </c>
      <c r="B31" s="12">
        <v>34915</v>
      </c>
      <c r="C31" s="13"/>
      <c r="D31" s="13"/>
      <c r="E31" s="14"/>
      <c r="G31" s="15">
        <v>507.04878193614798</v>
      </c>
      <c r="I31" s="15">
        <v>0.31537226588059197</v>
      </c>
      <c r="J31" s="15">
        <v>0.31970885332816301</v>
      </c>
      <c r="K31" s="15">
        <v>0.32316215395572401</v>
      </c>
      <c r="L31" s="15">
        <v>0.312898370525104</v>
      </c>
      <c r="M31" s="15">
        <v>0.30816701685418901</v>
      </c>
      <c r="N31" s="15">
        <v>0.26854007885035103</v>
      </c>
      <c r="AU31"/>
      <c r="AV31"/>
      <c r="AW31"/>
      <c r="CD31"/>
    </row>
    <row r="32" spans="1:82" s="15" customFormat="1" x14ac:dyDescent="0.3">
      <c r="A32" s="11" t="s">
        <v>83</v>
      </c>
      <c r="B32" s="12">
        <v>34921</v>
      </c>
      <c r="C32" s="13"/>
      <c r="D32" s="13"/>
      <c r="E32" s="14"/>
      <c r="G32" s="15">
        <v>498.880184499959</v>
      </c>
      <c r="I32" s="15">
        <v>0.299822993765609</v>
      </c>
      <c r="J32" s="15">
        <v>0.31050479987893598</v>
      </c>
      <c r="K32" s="15">
        <v>0.32030331917225202</v>
      </c>
      <c r="L32" s="15">
        <v>0.30962116967575798</v>
      </c>
      <c r="M32" s="15">
        <v>0.30346039861310597</v>
      </c>
      <c r="N32" s="15">
        <v>0.26913276411033898</v>
      </c>
      <c r="AU32"/>
      <c r="AV32"/>
      <c r="AW32"/>
      <c r="CD32"/>
    </row>
    <row r="33" spans="1:82" s="15" customFormat="1" x14ac:dyDescent="0.3">
      <c r="A33" s="11" t="s">
        <v>83</v>
      </c>
      <c r="B33" s="12">
        <v>34929</v>
      </c>
      <c r="C33" s="13"/>
      <c r="D33" s="13"/>
      <c r="E33" s="14"/>
      <c r="G33" s="15">
        <v>488.30598218499398</v>
      </c>
      <c r="I33" s="15">
        <v>0.28678391804587</v>
      </c>
      <c r="J33" s="15">
        <v>0.28909840284171801</v>
      </c>
      <c r="K33" s="15">
        <v>0.31001848671951598</v>
      </c>
      <c r="L33" s="15">
        <v>0.308644982188719</v>
      </c>
      <c r="M33" s="15">
        <v>0.307853242304783</v>
      </c>
      <c r="N33" s="15">
        <v>0.268679534205642</v>
      </c>
      <c r="AU33"/>
      <c r="AV33"/>
      <c r="AW33"/>
      <c r="CD33"/>
    </row>
    <row r="34" spans="1:82" s="15" customFormat="1" x14ac:dyDescent="0.3">
      <c r="A34" s="11" t="s">
        <v>83</v>
      </c>
      <c r="B34" s="12">
        <v>34936</v>
      </c>
      <c r="C34" s="13"/>
      <c r="D34" s="13"/>
      <c r="E34" s="14"/>
      <c r="G34" s="15">
        <v>470.04953298541898</v>
      </c>
      <c r="I34" s="15">
        <v>0.27845146056721398</v>
      </c>
      <c r="J34" s="15">
        <v>0.269923291489161</v>
      </c>
      <c r="K34" s="15">
        <v>0.29405084853865998</v>
      </c>
      <c r="L34" s="15">
        <v>0.29787205599246402</v>
      </c>
      <c r="M34" s="15">
        <v>0.30032265311905199</v>
      </c>
      <c r="N34" s="15">
        <v>0.26543719719511899</v>
      </c>
      <c r="AU34"/>
      <c r="AV34"/>
      <c r="AW34"/>
      <c r="CD34"/>
    </row>
    <row r="35" spans="1:82" s="15" customFormat="1" x14ac:dyDescent="0.3">
      <c r="A35" s="11" t="s">
        <v>83</v>
      </c>
      <c r="B35" s="12">
        <v>34942</v>
      </c>
      <c r="C35" s="13"/>
      <c r="D35" s="13"/>
      <c r="E35" s="14"/>
      <c r="S35" s="15">
        <v>7.4</v>
      </c>
      <c r="T35" s="15">
        <v>447.7</v>
      </c>
      <c r="AH35" s="15">
        <v>0.17438514232414401</v>
      </c>
      <c r="AI35" s="15">
        <v>14.988954464131799</v>
      </c>
      <c r="AL35" s="15">
        <v>2.83</v>
      </c>
      <c r="AN35" s="15">
        <v>4.7530630432093597</v>
      </c>
      <c r="AO35" s="20">
        <v>141.969130133878</v>
      </c>
      <c r="AU35"/>
      <c r="AV35"/>
      <c r="AW35"/>
      <c r="BF35" s="15">
        <v>2.42533004518249</v>
      </c>
      <c r="BH35" s="15">
        <v>290.74191540199098</v>
      </c>
      <c r="CD35"/>
    </row>
    <row r="36" spans="1:82" s="15" customFormat="1" x14ac:dyDescent="0.3">
      <c r="A36" s="11" t="s">
        <v>83</v>
      </c>
      <c r="B36" s="12">
        <v>34943</v>
      </c>
      <c r="C36" s="13"/>
      <c r="D36" s="13"/>
      <c r="E36" s="14"/>
      <c r="G36" s="15">
        <v>447.24335281946401</v>
      </c>
      <c r="I36" s="15">
        <v>0.26795744508154201</v>
      </c>
      <c r="J36" s="15">
        <v>0.25196841449540303</v>
      </c>
      <c r="K36" s="15">
        <v>0.27529410325197701</v>
      </c>
      <c r="L36" s="15">
        <v>0.27827857857403299</v>
      </c>
      <c r="M36" s="15">
        <v>0.29097914431453298</v>
      </c>
      <c r="N36" s="15">
        <v>0.26031221288816297</v>
      </c>
      <c r="AU36"/>
      <c r="AV36"/>
      <c r="AW36"/>
      <c r="CD36"/>
    </row>
    <row r="37" spans="1:82" s="15" customFormat="1" x14ac:dyDescent="0.3">
      <c r="A37" s="11" t="s">
        <v>83</v>
      </c>
      <c r="B37" s="12">
        <v>34948</v>
      </c>
      <c r="C37" s="13"/>
      <c r="D37" s="13"/>
      <c r="E37" s="14"/>
      <c r="G37" s="15">
        <v>431.67490559312898</v>
      </c>
      <c r="I37" s="15">
        <v>0.26645830001215998</v>
      </c>
      <c r="J37" s="15">
        <v>0.25005090336014701</v>
      </c>
      <c r="K37" s="15">
        <v>0.27271417917908802</v>
      </c>
      <c r="L37" s="15">
        <v>0.27608215672819503</v>
      </c>
      <c r="M37" s="15">
        <v>0.25186191715531703</v>
      </c>
      <c r="N37" s="15">
        <v>0.25497804554827003</v>
      </c>
      <c r="AU37"/>
      <c r="AV37"/>
      <c r="AW37"/>
      <c r="CD37"/>
    </row>
    <row r="38" spans="1:82" s="15" customFormat="1" x14ac:dyDescent="0.3">
      <c r="A38" s="11" t="s">
        <v>83</v>
      </c>
      <c r="B38" s="12">
        <v>34957</v>
      </c>
      <c r="C38" s="13"/>
      <c r="D38" s="13"/>
      <c r="E38" s="14"/>
      <c r="G38" s="15">
        <v>422.38717893072698</v>
      </c>
      <c r="I38" s="15">
        <v>0.26136817954402702</v>
      </c>
      <c r="J38" s="15">
        <v>0.24248545033559299</v>
      </c>
      <c r="K38" s="15">
        <v>0.26375417260161999</v>
      </c>
      <c r="L38" s="15">
        <v>0.25749973063562598</v>
      </c>
      <c r="M38" s="15">
        <v>0.27257103741607802</v>
      </c>
      <c r="N38" s="15">
        <v>0.24096278234149199</v>
      </c>
      <c r="AU38"/>
      <c r="AV38"/>
      <c r="AW38"/>
      <c r="CD38"/>
    </row>
    <row r="39" spans="1:82" s="15" customFormat="1" x14ac:dyDescent="0.3">
      <c r="A39" s="11" t="s">
        <v>83</v>
      </c>
      <c r="B39" s="12">
        <v>34962</v>
      </c>
      <c r="C39" s="13"/>
      <c r="D39" s="13"/>
      <c r="E39" s="14"/>
      <c r="S39" s="15">
        <v>10.9</v>
      </c>
      <c r="T39" s="15">
        <v>742.5</v>
      </c>
      <c r="U39" s="15">
        <v>240.20508757621101</v>
      </c>
      <c r="W39" s="15">
        <v>4.3865285870584998</v>
      </c>
      <c r="AH39" s="15">
        <v>0.36119436151765999</v>
      </c>
      <c r="AI39" s="15">
        <v>49.867126965731103</v>
      </c>
      <c r="AL39" s="15">
        <v>1.74</v>
      </c>
      <c r="AN39" s="15">
        <v>3.4057704935745798</v>
      </c>
      <c r="AO39" s="20">
        <v>108.46502815226501</v>
      </c>
      <c r="AU39"/>
      <c r="AV39"/>
      <c r="AW39"/>
      <c r="BF39" s="15">
        <v>2.7445608816067502</v>
      </c>
      <c r="BH39" s="15">
        <v>343.96275730579202</v>
      </c>
      <c r="CD39"/>
    </row>
    <row r="40" spans="1:82" s="15" customFormat="1" x14ac:dyDescent="0.3">
      <c r="A40" s="11" t="s">
        <v>83</v>
      </c>
      <c r="B40" s="12">
        <v>34964</v>
      </c>
      <c r="C40" s="13"/>
      <c r="D40" s="13"/>
      <c r="E40" s="14"/>
      <c r="G40" s="15">
        <v>401.25446302826799</v>
      </c>
      <c r="H40" s="15">
        <v>0.20843729735721001</v>
      </c>
      <c r="I40" s="15">
        <v>0.25261735599949597</v>
      </c>
      <c r="J40" s="15">
        <v>0.22993446835937401</v>
      </c>
      <c r="K40" s="15">
        <v>0.25566576199472302</v>
      </c>
      <c r="L40" s="15">
        <v>0.247493808893473</v>
      </c>
      <c r="M40" s="15">
        <v>0.25635935236346202</v>
      </c>
      <c r="N40" s="15">
        <v>0.221752807150112</v>
      </c>
      <c r="AU40"/>
      <c r="AV40"/>
      <c r="AW40"/>
      <c r="CD40"/>
    </row>
    <row r="41" spans="1:82" s="15" customFormat="1" x14ac:dyDescent="0.3">
      <c r="A41" s="11" t="s">
        <v>83</v>
      </c>
      <c r="B41" s="12">
        <v>34971</v>
      </c>
      <c r="C41" s="13"/>
      <c r="D41" s="13"/>
      <c r="E41" s="14"/>
      <c r="G41" s="15">
        <v>389.23689778603801</v>
      </c>
      <c r="I41" s="15">
        <v>0.25024661495954398</v>
      </c>
      <c r="J41" s="15">
        <v>0.22850505096763801</v>
      </c>
      <c r="K41" s="15">
        <v>0.248553538874866</v>
      </c>
      <c r="L41" s="15">
        <v>0.24038158577361601</v>
      </c>
      <c r="M41" s="15">
        <v>0.24562129000603</v>
      </c>
      <c r="N41" s="15">
        <v>0.20927155285153901</v>
      </c>
      <c r="AU41"/>
      <c r="AV41"/>
      <c r="AW41"/>
      <c r="CD41"/>
    </row>
    <row r="42" spans="1:82" s="15" customFormat="1" x14ac:dyDescent="0.3">
      <c r="A42" s="11" t="s">
        <v>83</v>
      </c>
      <c r="B42" s="12">
        <v>34981</v>
      </c>
      <c r="C42" s="13"/>
      <c r="D42" s="13"/>
      <c r="E42" s="14"/>
      <c r="G42" s="15">
        <v>374.07112789810702</v>
      </c>
      <c r="I42" s="15">
        <v>0.24710886946548899</v>
      </c>
      <c r="J42" s="15">
        <v>0.221671738558363</v>
      </c>
      <c r="K42" s="15">
        <v>0.24290559698556699</v>
      </c>
      <c r="L42" s="15">
        <v>0.235152009950191</v>
      </c>
      <c r="M42" s="15">
        <v>0.23143170760513801</v>
      </c>
      <c r="N42" s="15">
        <v>0.19218827182835199</v>
      </c>
      <c r="AU42"/>
      <c r="AV42"/>
      <c r="AW42"/>
      <c r="CD42"/>
    </row>
    <row r="43" spans="1:82" s="15" customFormat="1" x14ac:dyDescent="0.3">
      <c r="A43" s="11" t="s">
        <v>83</v>
      </c>
      <c r="B43" s="12">
        <v>34988</v>
      </c>
      <c r="C43" s="13"/>
      <c r="D43" s="13"/>
      <c r="E43" s="14"/>
      <c r="G43" s="15">
        <v>371.79626241491701</v>
      </c>
      <c r="I43" s="15">
        <v>0.245818907429044</v>
      </c>
      <c r="J43" s="15">
        <v>0.22076527874897001</v>
      </c>
      <c r="K43" s="15">
        <v>0.242173456370288</v>
      </c>
      <c r="L43" s="15">
        <v>0.23159589839026301</v>
      </c>
      <c r="M43" s="15">
        <v>0.23042065627927599</v>
      </c>
      <c r="N43" s="15">
        <v>0.19145613121307201</v>
      </c>
      <c r="AU43"/>
      <c r="AV43"/>
      <c r="AW43"/>
      <c r="CD43"/>
    </row>
    <row r="44" spans="1:82" s="15" customFormat="1" x14ac:dyDescent="0.3">
      <c r="A44" s="11" t="s">
        <v>83</v>
      </c>
      <c r="B44" s="12">
        <v>34991</v>
      </c>
      <c r="C44" s="13"/>
      <c r="D44" s="13"/>
      <c r="E44" s="14"/>
      <c r="G44" s="15">
        <v>372.21462848079102</v>
      </c>
      <c r="H44" s="15">
        <v>0.207104383352366</v>
      </c>
      <c r="I44" s="15">
        <v>0.24484271994200499</v>
      </c>
      <c r="J44" s="15">
        <v>0.220486368038387</v>
      </c>
      <c r="K44" s="15">
        <v>0.244300150538481</v>
      </c>
      <c r="L44" s="15">
        <v>0.23281613274906199</v>
      </c>
      <c r="M44" s="15">
        <v>0.23195466518748101</v>
      </c>
      <c r="N44" s="15">
        <v>0.18873675178489199</v>
      </c>
      <c r="S44" s="15">
        <v>12.8</v>
      </c>
      <c r="T44" s="15">
        <v>1039.4000000000001</v>
      </c>
      <c r="U44" s="15">
        <v>635.33333333333303</v>
      </c>
      <c r="X44" s="15">
        <v>2.1299999999999999E-2</v>
      </c>
      <c r="Y44" s="15">
        <v>3.8899999999999997E-2</v>
      </c>
      <c r="Z44" s="15">
        <v>10.5</v>
      </c>
      <c r="AA44" s="15">
        <v>12634.6</v>
      </c>
      <c r="AC44" s="15">
        <v>491.1</v>
      </c>
      <c r="AS44" s="15" t="s">
        <v>69</v>
      </c>
      <c r="AU44"/>
      <c r="AV44"/>
      <c r="AW44" s="15">
        <v>85</v>
      </c>
      <c r="AX44" s="15">
        <v>122</v>
      </c>
      <c r="AY44" s="15">
        <v>90</v>
      </c>
      <c r="CD44"/>
    </row>
    <row r="45" spans="1:82" s="15" customFormat="1" x14ac:dyDescent="0.3">
      <c r="A45" s="11" t="s">
        <v>84</v>
      </c>
      <c r="B45" s="12">
        <v>34912</v>
      </c>
      <c r="C45" s="13"/>
      <c r="D45" s="13"/>
      <c r="E45" s="14"/>
      <c r="S45" s="15">
        <v>4.3</v>
      </c>
      <c r="T45" s="15">
        <v>73.3</v>
      </c>
      <c r="AH45" s="17"/>
      <c r="AI45" s="17"/>
      <c r="AL45" s="15">
        <v>0.76</v>
      </c>
      <c r="AN45" s="17">
        <v>2.9606295575330601</v>
      </c>
      <c r="AO45" s="18">
        <v>47.837296584682598</v>
      </c>
      <c r="AU45"/>
      <c r="AV45"/>
      <c r="AW45"/>
      <c r="BF45" s="17">
        <v>1.3386125332674199</v>
      </c>
      <c r="BH45" s="17">
        <v>25.4293700819841</v>
      </c>
      <c r="CD45"/>
    </row>
    <row r="46" spans="1:82" s="15" customFormat="1" x14ac:dyDescent="0.3">
      <c r="A46" s="11" t="s">
        <v>84</v>
      </c>
      <c r="B46" s="12">
        <v>34942</v>
      </c>
      <c r="C46" s="13"/>
      <c r="D46" s="13"/>
      <c r="E46" s="14"/>
      <c r="S46" s="15">
        <v>11.7</v>
      </c>
      <c r="T46" s="15">
        <v>464.6</v>
      </c>
      <c r="AH46" s="15">
        <v>0.50386382670970997</v>
      </c>
      <c r="AI46" s="15">
        <v>26.340301197266999</v>
      </c>
      <c r="AL46" s="15">
        <v>5.97</v>
      </c>
      <c r="AN46" s="15">
        <v>8.4400262135126098</v>
      </c>
      <c r="AO46" s="20">
        <v>220.629531018199</v>
      </c>
      <c r="AU46"/>
      <c r="AV46"/>
      <c r="AW46"/>
      <c r="BF46" s="15">
        <v>2.7888138563279599</v>
      </c>
      <c r="BH46" s="15">
        <v>217.66350111786701</v>
      </c>
      <c r="CD46"/>
    </row>
    <row r="47" spans="1:82" s="15" customFormat="1" x14ac:dyDescent="0.3">
      <c r="A47" s="11" t="s">
        <v>84</v>
      </c>
      <c r="B47" s="12">
        <v>34962</v>
      </c>
      <c r="C47" s="13"/>
      <c r="D47" s="13"/>
      <c r="E47" s="14"/>
      <c r="S47" s="15">
        <v>14.2</v>
      </c>
      <c r="T47" s="15">
        <v>823.9</v>
      </c>
      <c r="U47" s="15">
        <v>143.76297570345201</v>
      </c>
      <c r="W47" s="15">
        <v>2.5179405849545402</v>
      </c>
      <c r="AH47" s="15">
        <v>0.87112324587202306</v>
      </c>
      <c r="AI47" s="15">
        <v>76.968996966156197</v>
      </c>
      <c r="AL47" s="15">
        <v>4.4000000000000004</v>
      </c>
      <c r="AN47" s="15">
        <v>5.8282870345528899</v>
      </c>
      <c r="AO47" s="20">
        <v>187.03513297674399</v>
      </c>
      <c r="AU47"/>
      <c r="AV47"/>
      <c r="AW47"/>
      <c r="BF47" s="15">
        <v>5.0244621979166197</v>
      </c>
      <c r="BH47" s="15">
        <v>416.09956102031498</v>
      </c>
      <c r="CD47"/>
    </row>
    <row r="48" spans="1:82" s="15" customFormat="1" x14ac:dyDescent="0.3">
      <c r="A48" s="11" t="s">
        <v>84</v>
      </c>
      <c r="B48" s="12">
        <v>34964</v>
      </c>
      <c r="C48" s="13"/>
      <c r="D48" s="13"/>
      <c r="E48" s="14"/>
      <c r="AU48"/>
      <c r="AV48"/>
      <c r="AW48"/>
      <c r="CD48"/>
    </row>
    <row r="49" spans="1:82" s="15" customFormat="1" x14ac:dyDescent="0.3">
      <c r="A49" s="11" t="s">
        <v>84</v>
      </c>
      <c r="B49" s="12">
        <v>34991</v>
      </c>
      <c r="C49" s="13"/>
      <c r="D49" s="13"/>
      <c r="E49" s="14"/>
      <c r="S49" s="15">
        <v>15.6</v>
      </c>
      <c r="T49" s="15">
        <v>1282</v>
      </c>
      <c r="U49" s="15">
        <v>692.76666666666699</v>
      </c>
      <c r="X49" s="15">
        <v>2.1700000000000001E-2</v>
      </c>
      <c r="Y49" s="15">
        <v>4.0599999999999997E-2</v>
      </c>
      <c r="Z49" s="15">
        <v>11.8</v>
      </c>
      <c r="AA49" s="15">
        <v>13360.7</v>
      </c>
      <c r="AC49" s="15">
        <v>542</v>
      </c>
      <c r="AS49" s="15" t="s">
        <v>69</v>
      </c>
      <c r="AU49"/>
      <c r="AV49"/>
      <c r="AW49" s="15">
        <v>92</v>
      </c>
      <c r="AX49" s="15">
        <v>130</v>
      </c>
      <c r="AY49" s="15">
        <v>90</v>
      </c>
      <c r="CD49"/>
    </row>
    <row r="50" spans="1:82" s="15" customFormat="1" x14ac:dyDescent="0.3">
      <c r="A50" s="11" t="s">
        <v>85</v>
      </c>
      <c r="B50" s="12">
        <v>34912</v>
      </c>
      <c r="C50" s="13"/>
      <c r="D50" s="13"/>
      <c r="E50" s="14"/>
      <c r="S50" s="15">
        <v>2</v>
      </c>
      <c r="T50" s="15">
        <v>66.900000000000006</v>
      </c>
      <c r="U50" s="17"/>
      <c r="W50" s="17"/>
      <c r="AH50" s="17"/>
      <c r="AI50" s="17"/>
      <c r="AL50" s="15">
        <v>0.64</v>
      </c>
      <c r="AN50" s="17">
        <v>1.38906514008621</v>
      </c>
      <c r="AO50" s="18">
        <v>43.834638409961698</v>
      </c>
      <c r="AU50"/>
      <c r="AV50"/>
      <c r="AW50"/>
      <c r="BF50" s="17">
        <v>0.57257536637930995</v>
      </c>
      <c r="BH50" s="17">
        <v>23.0653615900383</v>
      </c>
      <c r="CD50"/>
    </row>
    <row r="51" spans="1:82" s="15" customFormat="1" x14ac:dyDescent="0.3">
      <c r="A51" s="11" t="s">
        <v>85</v>
      </c>
      <c r="B51" s="12">
        <v>34942</v>
      </c>
      <c r="C51" s="13"/>
      <c r="D51" s="13"/>
      <c r="E51" s="14"/>
      <c r="S51" s="15">
        <v>3.4</v>
      </c>
      <c r="T51" s="15">
        <v>310.8</v>
      </c>
      <c r="AH51" s="15">
        <v>0.14605272776234299</v>
      </c>
      <c r="AI51" s="15">
        <v>17.837918845081902</v>
      </c>
      <c r="AL51" s="15">
        <v>1.46</v>
      </c>
      <c r="AN51" s="15">
        <v>1.856164973829</v>
      </c>
      <c r="AO51" s="20">
        <v>74.089165026797502</v>
      </c>
      <c r="AU51"/>
      <c r="AV51"/>
      <c r="AW51"/>
      <c r="BF51" s="15">
        <v>1.35276590276092</v>
      </c>
      <c r="BH51" s="15">
        <v>218.87291612812101</v>
      </c>
      <c r="CD51"/>
    </row>
    <row r="52" spans="1:82" s="15" customFormat="1" x14ac:dyDescent="0.3">
      <c r="A52" s="11" t="s">
        <v>85</v>
      </c>
      <c r="B52" s="12">
        <v>34962</v>
      </c>
      <c r="C52" s="13"/>
      <c r="D52" s="13"/>
      <c r="E52" s="14"/>
      <c r="S52" s="15">
        <v>4.4000000000000004</v>
      </c>
      <c r="T52" s="15">
        <v>464.2</v>
      </c>
      <c r="U52" s="15">
        <v>144.24940137214901</v>
      </c>
      <c r="W52" s="15">
        <v>2.0932200779582102</v>
      </c>
      <c r="AH52" s="15">
        <v>0.14745796851526499</v>
      </c>
      <c r="AI52" s="15">
        <v>33.010776683481097</v>
      </c>
      <c r="AL52" s="15">
        <v>0.69</v>
      </c>
      <c r="AN52" s="15">
        <v>0.95245196315991398</v>
      </c>
      <c r="AO52" s="20">
        <v>45.875936707770002</v>
      </c>
      <c r="AU52"/>
      <c r="AV52"/>
      <c r="AW52"/>
      <c r="BF52" s="15">
        <v>1.25306313204977</v>
      </c>
      <c r="BH52" s="15">
        <v>241.030551903267</v>
      </c>
      <c r="CD52"/>
    </row>
    <row r="53" spans="1:82" s="15" customFormat="1" x14ac:dyDescent="0.3">
      <c r="A53" s="11" t="s">
        <v>85</v>
      </c>
      <c r="B53" s="12">
        <v>34991</v>
      </c>
      <c r="C53" s="13"/>
      <c r="D53" s="13"/>
      <c r="E53" s="14"/>
      <c r="S53" s="15">
        <v>5.9</v>
      </c>
      <c r="T53" s="15">
        <v>699.4</v>
      </c>
      <c r="U53" s="15">
        <v>428.73333333333301</v>
      </c>
      <c r="X53" s="15">
        <v>1.6E-2</v>
      </c>
      <c r="Y53" s="15">
        <v>4.36E-2</v>
      </c>
      <c r="Z53" s="15">
        <v>5.2</v>
      </c>
      <c r="AA53" s="15">
        <v>7412.1</v>
      </c>
      <c r="AC53" s="15">
        <v>323.2</v>
      </c>
      <c r="AO53" s="20"/>
      <c r="AS53" s="15" t="s">
        <v>69</v>
      </c>
      <c r="AU53"/>
      <c r="AV53"/>
      <c r="AW53" s="15">
        <v>84</v>
      </c>
      <c r="AX53" s="15">
        <v>117</v>
      </c>
      <c r="AY53" s="15">
        <v>90</v>
      </c>
      <c r="CD53"/>
    </row>
    <row r="54" spans="1:82" s="15" customFormat="1" x14ac:dyDescent="0.3">
      <c r="A54" s="11" t="s">
        <v>86</v>
      </c>
      <c r="B54" s="12">
        <v>34912</v>
      </c>
      <c r="C54" s="13"/>
      <c r="D54" s="13"/>
      <c r="E54" s="14"/>
      <c r="S54" s="15">
        <v>2.5</v>
      </c>
      <c r="T54" s="15">
        <v>50.4</v>
      </c>
      <c r="U54" s="17"/>
      <c r="W54" s="17"/>
      <c r="AH54" s="17"/>
      <c r="AI54" s="17"/>
      <c r="AL54" s="15">
        <v>0.51</v>
      </c>
      <c r="AN54" s="17">
        <v>1.8275997638888899</v>
      </c>
      <c r="AO54" s="18">
        <v>33.552361111111097</v>
      </c>
      <c r="AU54"/>
      <c r="AV54"/>
      <c r="AW54"/>
      <c r="BF54" s="17">
        <v>0.63913538888888899</v>
      </c>
      <c r="BH54" s="17">
        <v>16.847638888888898</v>
      </c>
      <c r="CD54"/>
    </row>
    <row r="55" spans="1:82" s="15" customFormat="1" x14ac:dyDescent="0.3">
      <c r="A55" s="11" t="s">
        <v>86</v>
      </c>
      <c r="B55" s="12">
        <v>34942</v>
      </c>
      <c r="C55" s="13"/>
      <c r="D55" s="13"/>
      <c r="E55" s="14"/>
      <c r="S55" s="15">
        <v>3.7</v>
      </c>
      <c r="T55" s="15">
        <v>310.7</v>
      </c>
      <c r="AH55" s="15">
        <v>0.134281404822747</v>
      </c>
      <c r="AI55" s="15">
        <v>19.989660281642401</v>
      </c>
      <c r="AL55" s="15">
        <v>2.1</v>
      </c>
      <c r="AN55" s="15">
        <v>2.3513809878313898</v>
      </c>
      <c r="AO55" s="20">
        <v>99.012613002769598</v>
      </c>
      <c r="AU55"/>
      <c r="AV55"/>
      <c r="AW55"/>
      <c r="BF55" s="15">
        <v>1.17798225299404</v>
      </c>
      <c r="BH55" s="15">
        <v>191.66439338225501</v>
      </c>
      <c r="CD55"/>
    </row>
    <row r="56" spans="1:82" s="15" customFormat="1" x14ac:dyDescent="0.3">
      <c r="A56" s="11" t="s">
        <v>86</v>
      </c>
      <c r="B56" s="12">
        <v>34962</v>
      </c>
      <c r="C56" s="13"/>
      <c r="D56" s="13"/>
      <c r="E56" s="14"/>
      <c r="S56" s="15">
        <v>4.9000000000000004</v>
      </c>
      <c r="T56" s="15">
        <v>611</v>
      </c>
      <c r="U56" s="15">
        <v>103.453697497749</v>
      </c>
      <c r="W56" s="15">
        <v>1.4452792372782499</v>
      </c>
      <c r="AH56" s="15">
        <v>0.273513476205127</v>
      </c>
      <c r="AI56" s="15">
        <v>61.908431109444997</v>
      </c>
      <c r="AL56" s="15">
        <v>1.64</v>
      </c>
      <c r="AN56" s="15">
        <v>1.66614455240336</v>
      </c>
      <c r="AO56" s="20">
        <v>88.6553874633194</v>
      </c>
      <c r="AU56"/>
      <c r="AV56"/>
      <c r="AW56"/>
      <c r="BF56" s="15">
        <v>1.5626995692662999</v>
      </c>
      <c r="BH56" s="15">
        <v>356.98248392948699</v>
      </c>
      <c r="CD56"/>
    </row>
    <row r="57" spans="1:82" s="15" customFormat="1" x14ac:dyDescent="0.3">
      <c r="A57" s="11" t="s">
        <v>86</v>
      </c>
      <c r="B57" s="12">
        <v>34991</v>
      </c>
      <c r="C57" s="13"/>
      <c r="D57" s="13"/>
      <c r="E57" s="14"/>
      <c r="S57" s="15">
        <v>8.3000000000000007</v>
      </c>
      <c r="T57" s="15">
        <v>928.4</v>
      </c>
      <c r="U57" s="15">
        <v>530.1</v>
      </c>
      <c r="X57" s="15">
        <v>1.7399999999999999E-2</v>
      </c>
      <c r="Y57" s="15">
        <v>3.9399999999999998E-2</v>
      </c>
      <c r="Z57" s="15">
        <v>7.1</v>
      </c>
      <c r="AA57" s="15">
        <v>10383.200000000001</v>
      </c>
      <c r="AC57" s="15">
        <v>409.1</v>
      </c>
      <c r="AO57" s="20"/>
      <c r="AS57" s="15" t="s">
        <v>69</v>
      </c>
      <c r="AU57"/>
      <c r="AV57"/>
      <c r="AW57" s="15">
        <v>92</v>
      </c>
      <c r="AX57" s="15">
        <v>126</v>
      </c>
      <c r="AY57" s="15">
        <v>90</v>
      </c>
      <c r="CD57"/>
    </row>
    <row r="58" spans="1:82" s="15" customFormat="1" x14ac:dyDescent="0.3">
      <c r="A58" s="11" t="s">
        <v>87</v>
      </c>
      <c r="B58" s="12">
        <v>34912</v>
      </c>
      <c r="C58" s="13"/>
      <c r="D58" s="13"/>
      <c r="E58" s="14"/>
      <c r="S58" s="15">
        <v>3.3</v>
      </c>
      <c r="T58" s="15">
        <v>70.2</v>
      </c>
      <c r="U58" s="17"/>
      <c r="W58" s="17"/>
      <c r="AH58" s="17"/>
      <c r="AI58" s="17"/>
      <c r="AL58" s="15">
        <v>0.57999999999999996</v>
      </c>
      <c r="AN58" s="17">
        <v>2.35101326564532</v>
      </c>
      <c r="AO58" s="18">
        <v>45.610416566298902</v>
      </c>
      <c r="AU58"/>
      <c r="AV58"/>
      <c r="AW58"/>
      <c r="BF58" s="17">
        <v>0.96695577331341998</v>
      </c>
      <c r="BH58" s="17">
        <v>24.556250100367699</v>
      </c>
      <c r="CD58"/>
    </row>
    <row r="59" spans="1:82" s="15" customFormat="1" x14ac:dyDescent="0.3">
      <c r="A59" s="11" t="s">
        <v>87</v>
      </c>
      <c r="B59" s="12">
        <v>34942</v>
      </c>
      <c r="C59" s="13"/>
      <c r="D59" s="13"/>
      <c r="E59" s="14"/>
      <c r="S59" s="15">
        <v>4.8</v>
      </c>
      <c r="T59" s="15">
        <v>374.7</v>
      </c>
      <c r="AH59" s="15">
        <v>0.14853606184089199</v>
      </c>
      <c r="AI59" s="15">
        <v>16.006104639229399</v>
      </c>
      <c r="AL59" s="15">
        <v>1.89</v>
      </c>
      <c r="AN59" s="15">
        <v>2.6159992558207898</v>
      </c>
      <c r="AO59" s="20">
        <v>98.189063173775907</v>
      </c>
      <c r="AU59"/>
      <c r="AV59"/>
      <c r="AW59"/>
      <c r="BF59" s="15">
        <v>2.0089032285571502</v>
      </c>
      <c r="BH59" s="15">
        <v>260.50483218699497</v>
      </c>
      <c r="CD59"/>
    </row>
    <row r="60" spans="1:82" s="15" customFormat="1" x14ac:dyDescent="0.3">
      <c r="A60" s="11" t="s">
        <v>87</v>
      </c>
      <c r="B60" s="12">
        <v>34962</v>
      </c>
      <c r="C60" s="13"/>
      <c r="D60" s="13"/>
      <c r="E60" s="14"/>
      <c r="S60" s="15">
        <v>8.6999999999999993</v>
      </c>
      <c r="T60" s="15">
        <v>710.7</v>
      </c>
      <c r="U60" s="15">
        <v>216.72175761999199</v>
      </c>
      <c r="W60" s="15">
        <v>3.4011871697204898</v>
      </c>
      <c r="AH60" s="15">
        <v>0.279037886741204</v>
      </c>
      <c r="AI60" s="15">
        <v>48.717354820636402</v>
      </c>
      <c r="AL60" s="15">
        <v>1.8</v>
      </c>
      <c r="AN60" s="15">
        <v>2.4336294896920099</v>
      </c>
      <c r="AO60" s="20">
        <v>93.874561644911395</v>
      </c>
      <c r="AU60"/>
      <c r="AV60"/>
      <c r="AW60"/>
      <c r="BF60" s="15">
        <v>2.5645340278739099</v>
      </c>
      <c r="BH60" s="15">
        <v>351.41965924779402</v>
      </c>
      <c r="CD60"/>
    </row>
    <row r="61" spans="1:82" s="15" customFormat="1" x14ac:dyDescent="0.3">
      <c r="A61" s="11" t="s">
        <v>87</v>
      </c>
      <c r="B61" s="12">
        <v>34991</v>
      </c>
      <c r="C61" s="13"/>
      <c r="D61" s="13"/>
      <c r="E61" s="14"/>
      <c r="G61" s="15">
        <v>395.47191224766101</v>
      </c>
      <c r="S61" s="15">
        <v>9.4</v>
      </c>
      <c r="T61" s="15">
        <v>912.4</v>
      </c>
      <c r="U61" s="15">
        <v>544.36666666666702</v>
      </c>
      <c r="X61" s="15">
        <v>1.8800000000000001E-2</v>
      </c>
      <c r="Y61" s="15">
        <v>4.0899999999999999E-2</v>
      </c>
      <c r="Z61" s="15">
        <v>7.6</v>
      </c>
      <c r="AA61" s="15">
        <v>9886.7000000000007</v>
      </c>
      <c r="AC61" s="15">
        <v>404.4</v>
      </c>
      <c r="AO61" s="20"/>
      <c r="AS61" s="15" t="s">
        <v>69</v>
      </c>
      <c r="AU61"/>
      <c r="AV61"/>
      <c r="AW61" s="15">
        <v>85</v>
      </c>
      <c r="AX61" s="15">
        <v>124</v>
      </c>
      <c r="AY61" s="15">
        <v>90</v>
      </c>
      <c r="CD61"/>
    </row>
    <row r="62" spans="1:82" s="15" customFormat="1" x14ac:dyDescent="0.3">
      <c r="A62" s="11" t="s">
        <v>88</v>
      </c>
      <c r="B62" s="12">
        <v>34912</v>
      </c>
      <c r="C62" s="13"/>
      <c r="D62" s="13"/>
      <c r="E62" s="14"/>
      <c r="S62" s="15">
        <v>3.6</v>
      </c>
      <c r="T62" s="15">
        <v>63.2</v>
      </c>
      <c r="U62" s="17"/>
      <c r="W62" s="17"/>
      <c r="AH62" s="17"/>
      <c r="AI62" s="17"/>
      <c r="AL62" s="15">
        <v>0.66</v>
      </c>
      <c r="AN62" s="17">
        <v>2.1410860237358098</v>
      </c>
      <c r="AO62" s="18">
        <v>35.582565437658303</v>
      </c>
      <c r="AU62"/>
      <c r="AV62"/>
      <c r="AW62"/>
      <c r="BF62" s="17">
        <v>0.79601701421334103</v>
      </c>
      <c r="BH62" s="17">
        <v>16.634101229008401</v>
      </c>
      <c r="CD62"/>
    </row>
    <row r="63" spans="1:82" s="15" customFormat="1" x14ac:dyDescent="0.3">
      <c r="A63" s="11" t="s">
        <v>88</v>
      </c>
      <c r="B63" s="12">
        <v>34942</v>
      </c>
      <c r="C63" s="13"/>
      <c r="D63" s="13"/>
      <c r="E63" s="14"/>
      <c r="S63" s="15">
        <v>7.4</v>
      </c>
      <c r="T63" s="15">
        <v>423.6</v>
      </c>
      <c r="AH63" s="15">
        <v>0.217258129252479</v>
      </c>
      <c r="AI63" s="15">
        <v>23.0355725252806</v>
      </c>
      <c r="AL63" s="15">
        <v>3.91</v>
      </c>
      <c r="AN63" s="15">
        <v>4.4670311482934304</v>
      </c>
      <c r="AO63" s="20">
        <v>151.58572847688399</v>
      </c>
      <c r="AU63"/>
      <c r="AV63"/>
      <c r="AW63"/>
      <c r="BF63" s="15">
        <v>1.9947933156425199</v>
      </c>
      <c r="BH63" s="15">
        <v>240.07869899783501</v>
      </c>
      <c r="CD63"/>
    </row>
    <row r="64" spans="1:82" s="15" customFormat="1" x14ac:dyDescent="0.3">
      <c r="A64" s="11" t="s">
        <v>88</v>
      </c>
      <c r="B64" s="12">
        <v>34962</v>
      </c>
      <c r="C64" s="13"/>
      <c r="D64" s="13"/>
      <c r="E64" s="14"/>
      <c r="S64" s="15">
        <v>8.5</v>
      </c>
      <c r="T64" s="15">
        <v>716.7</v>
      </c>
      <c r="U64" s="15">
        <v>147.935705601954</v>
      </c>
      <c r="W64" s="15">
        <v>2.2986820865401301</v>
      </c>
      <c r="AH64" s="15">
        <v>0.30763956315612301</v>
      </c>
      <c r="AI64" s="15">
        <v>52.022277459213498</v>
      </c>
      <c r="AL64" s="15">
        <v>2.82</v>
      </c>
      <c r="AN64" s="15">
        <v>2.6663939054548198</v>
      </c>
      <c r="AO64" s="20">
        <v>114.21220207328599</v>
      </c>
      <c r="AU64"/>
      <c r="AV64"/>
      <c r="AW64"/>
      <c r="BF64" s="15">
        <v>2.5660428426219202</v>
      </c>
      <c r="BH64" s="15">
        <v>418.47981486554602</v>
      </c>
      <c r="CD64"/>
    </row>
    <row r="65" spans="1:82" s="15" customFormat="1" x14ac:dyDescent="0.3">
      <c r="A65" s="11" t="s">
        <v>88</v>
      </c>
      <c r="B65" s="12">
        <v>34991</v>
      </c>
      <c r="C65" s="13"/>
      <c r="D65" s="13"/>
      <c r="E65" s="14"/>
      <c r="S65" s="15">
        <v>12.1</v>
      </c>
      <c r="T65" s="15">
        <v>1106.0999999999999</v>
      </c>
      <c r="U65" s="15">
        <v>594.83333333333303</v>
      </c>
      <c r="X65" s="15">
        <v>1.9300000000000001E-2</v>
      </c>
      <c r="Y65" s="15">
        <v>4.2000000000000003E-2</v>
      </c>
      <c r="Z65" s="15">
        <v>9.1999999999999993</v>
      </c>
      <c r="AA65" s="15">
        <v>11395.6</v>
      </c>
      <c r="AC65" s="15">
        <v>478.2</v>
      </c>
      <c r="AO65" s="20"/>
      <c r="AS65" s="15" t="s">
        <v>69</v>
      </c>
      <c r="AU65"/>
      <c r="AV65"/>
      <c r="AW65" s="15">
        <v>95</v>
      </c>
      <c r="AX65" s="15">
        <v>128</v>
      </c>
      <c r="AY65" s="15">
        <v>90</v>
      </c>
      <c r="CD65"/>
    </row>
    <row r="66" spans="1:82" x14ac:dyDescent="0.3">
      <c r="A66" s="3" t="s">
        <v>89</v>
      </c>
      <c r="B66" s="4">
        <v>33420</v>
      </c>
      <c r="C66" s="9"/>
      <c r="D66" s="9"/>
      <c r="E66" s="10"/>
      <c r="R66">
        <v>6.1333333333333302</v>
      </c>
      <c r="AD66">
        <v>5.8571428571428603</v>
      </c>
      <c r="AJ66">
        <v>0</v>
      </c>
      <c r="BI66">
        <f>60*R66</f>
        <v>367.99999999999983</v>
      </c>
    </row>
    <row r="67" spans="1:82" x14ac:dyDescent="0.3">
      <c r="A67" s="3" t="s">
        <v>89</v>
      </c>
      <c r="B67" s="4">
        <v>33423</v>
      </c>
      <c r="C67" s="9"/>
      <c r="D67" s="9"/>
      <c r="E67" s="10"/>
      <c r="S67">
        <v>2.2424918618860099</v>
      </c>
      <c r="T67">
        <v>35.313913161281597</v>
      </c>
      <c r="AL67">
        <v>0.68653969189475805</v>
      </c>
    </row>
    <row r="68" spans="1:82" x14ac:dyDescent="0.3">
      <c r="A68" s="3" t="s">
        <v>89</v>
      </c>
      <c r="B68" s="4">
        <v>33434</v>
      </c>
      <c r="C68" s="9"/>
      <c r="D68" s="9"/>
      <c r="E68" s="10"/>
      <c r="R68">
        <v>11.266666666666699</v>
      </c>
      <c r="AD68">
        <v>7.93333333333333</v>
      </c>
      <c r="AJ68">
        <v>1.6</v>
      </c>
      <c r="AK68">
        <v>6</v>
      </c>
      <c r="BI68">
        <f>60*R68</f>
        <v>676.00000000000193</v>
      </c>
    </row>
    <row r="69" spans="1:82" x14ac:dyDescent="0.3">
      <c r="A69" s="3" t="s">
        <v>89</v>
      </c>
      <c r="B69" s="4">
        <v>33442</v>
      </c>
      <c r="C69" s="9"/>
      <c r="D69" s="9"/>
      <c r="E69" s="10"/>
      <c r="S69">
        <v>9.4329815227589595</v>
      </c>
      <c r="T69">
        <v>182.431848383485</v>
      </c>
      <c r="AL69">
        <v>2.7445178577371498</v>
      </c>
    </row>
    <row r="70" spans="1:82" x14ac:dyDescent="0.3">
      <c r="A70" s="3" t="s">
        <v>89</v>
      </c>
      <c r="B70" s="4">
        <v>33449</v>
      </c>
      <c r="C70" s="9"/>
      <c r="D70" s="9"/>
      <c r="E70" s="10"/>
      <c r="R70">
        <v>10.7</v>
      </c>
      <c r="AD70">
        <v>9.0526315789474001</v>
      </c>
      <c r="AJ70">
        <v>3.2631578947368398</v>
      </c>
      <c r="AK70">
        <v>7.6315789473684204</v>
      </c>
      <c r="BI70">
        <f>60*R70</f>
        <v>642</v>
      </c>
    </row>
    <row r="71" spans="1:82" x14ac:dyDescent="0.3">
      <c r="A71" s="3" t="s">
        <v>89</v>
      </c>
      <c r="B71" s="4">
        <v>33466</v>
      </c>
      <c r="C71" s="9"/>
      <c r="D71" s="9"/>
      <c r="E71" s="10"/>
      <c r="R71">
        <v>9.4</v>
      </c>
      <c r="S71">
        <v>18.498999702466399</v>
      </c>
      <c r="T71">
        <v>670.20951505517098</v>
      </c>
      <c r="AD71">
        <v>10.6666666666667</v>
      </c>
      <c r="AJ71">
        <v>5.8</v>
      </c>
      <c r="AK71">
        <v>10.533333333333299</v>
      </c>
      <c r="AL71">
        <v>5.5488860835139704</v>
      </c>
      <c r="BI71">
        <f>60*R71</f>
        <v>564</v>
      </c>
    </row>
    <row r="72" spans="1:82" x14ac:dyDescent="0.3">
      <c r="A72" s="3" t="s">
        <v>89</v>
      </c>
      <c r="B72" s="4">
        <v>33480</v>
      </c>
      <c r="C72" s="9"/>
      <c r="D72" s="9"/>
      <c r="E72" s="10"/>
      <c r="R72">
        <v>6.7333333333333298</v>
      </c>
      <c r="AD72">
        <v>10.6666666666667</v>
      </c>
      <c r="AJ72">
        <v>6.3333333333333304</v>
      </c>
      <c r="AK72">
        <v>10.6666666666667</v>
      </c>
      <c r="BI72">
        <f>60*R72</f>
        <v>403.99999999999977</v>
      </c>
    </row>
    <row r="73" spans="1:82" x14ac:dyDescent="0.3">
      <c r="A73" s="3" t="s">
        <v>89</v>
      </c>
      <c r="B73" s="4">
        <v>33491</v>
      </c>
      <c r="C73" s="9"/>
      <c r="D73" s="9"/>
      <c r="E73" s="10"/>
      <c r="R73">
        <v>5</v>
      </c>
      <c r="S73">
        <v>14.8452921871404</v>
      </c>
      <c r="T73">
        <v>924.10003844885898</v>
      </c>
      <c r="AD73">
        <v>10.6666666666667</v>
      </c>
      <c r="AJ73">
        <v>6.6666666666666696</v>
      </c>
      <c r="AK73">
        <v>10.6666666666667</v>
      </c>
      <c r="AL73">
        <v>3.5856666666666701</v>
      </c>
      <c r="BI73">
        <f>60*R73</f>
        <v>300</v>
      </c>
    </row>
    <row r="74" spans="1:82" x14ac:dyDescent="0.3">
      <c r="A74" s="3" t="s">
        <v>89</v>
      </c>
      <c r="B74" s="4">
        <v>33513</v>
      </c>
      <c r="C74" s="9"/>
      <c r="D74" s="9"/>
      <c r="E74" s="10"/>
      <c r="S74">
        <v>18.2339951272244</v>
      </c>
      <c r="T74">
        <v>1298.4713931264</v>
      </c>
      <c r="AL74">
        <v>1.71</v>
      </c>
    </row>
    <row r="75" spans="1:82" x14ac:dyDescent="0.3">
      <c r="A75" s="3" t="s">
        <v>89</v>
      </c>
      <c r="B75" s="4">
        <v>33529</v>
      </c>
      <c r="C75" s="9"/>
      <c r="D75" s="9"/>
      <c r="E75" s="10"/>
      <c r="S75">
        <v>18.644127998804599</v>
      </c>
      <c r="T75">
        <v>1604.4136276852</v>
      </c>
      <c r="Y75">
        <v>4.0899999999999999E-2</v>
      </c>
      <c r="AA75">
        <v>17741.658403475802</v>
      </c>
      <c r="AC75">
        <v>725.23290576948204</v>
      </c>
      <c r="AL75">
        <v>0</v>
      </c>
      <c r="AS75" t="s">
        <v>69</v>
      </c>
      <c r="AY75">
        <v>90</v>
      </c>
    </row>
    <row r="76" spans="1:82" x14ac:dyDescent="0.3">
      <c r="A76" s="3" t="s">
        <v>90</v>
      </c>
      <c r="B76" s="4">
        <v>33483</v>
      </c>
      <c r="C76" s="9"/>
      <c r="D76" s="9"/>
      <c r="E76" s="10"/>
      <c r="R76">
        <v>5.6</v>
      </c>
      <c r="AD76">
        <v>5.9285714285714297</v>
      </c>
      <c r="AJ76">
        <v>2</v>
      </c>
      <c r="AK76">
        <v>4.21428571428571</v>
      </c>
      <c r="BI76">
        <f>60*R76</f>
        <v>336</v>
      </c>
    </row>
    <row r="77" spans="1:82" x14ac:dyDescent="0.3">
      <c r="A77" s="3" t="s">
        <v>90</v>
      </c>
      <c r="B77" s="4">
        <v>33487</v>
      </c>
      <c r="C77" s="9"/>
      <c r="D77" s="9"/>
      <c r="E77" s="10"/>
      <c r="S77">
        <v>2.7294763765373902</v>
      </c>
      <c r="T77">
        <v>43.749995654063397</v>
      </c>
      <c r="AL77">
        <v>0.62</v>
      </c>
    </row>
    <row r="78" spans="1:82" x14ac:dyDescent="0.3">
      <c r="A78" s="3" t="s">
        <v>90</v>
      </c>
      <c r="B78" s="4">
        <v>33506</v>
      </c>
      <c r="C78" s="9"/>
      <c r="D78" s="9"/>
      <c r="E78" s="10"/>
      <c r="S78">
        <v>11.4253567865458</v>
      </c>
      <c r="T78">
        <v>277.06931765688699</v>
      </c>
      <c r="AL78">
        <v>3.7066666666666701</v>
      </c>
    </row>
    <row r="79" spans="1:82" x14ac:dyDescent="0.3">
      <c r="A79" s="3" t="s">
        <v>90</v>
      </c>
      <c r="B79" s="4">
        <v>33507</v>
      </c>
      <c r="C79" s="9"/>
      <c r="D79" s="9"/>
      <c r="E79" s="10"/>
      <c r="R79">
        <v>11.1666666666667</v>
      </c>
      <c r="AD79">
        <v>10</v>
      </c>
      <c r="AJ79">
        <v>5</v>
      </c>
      <c r="AK79">
        <v>9</v>
      </c>
      <c r="BI79">
        <f>60*R79</f>
        <v>670.00000000000205</v>
      </c>
    </row>
    <row r="80" spans="1:82" x14ac:dyDescent="0.3">
      <c r="A80" s="3" t="s">
        <v>90</v>
      </c>
      <c r="B80" s="4">
        <v>33518</v>
      </c>
      <c r="C80" s="9"/>
      <c r="D80" s="9"/>
      <c r="E80" s="10"/>
      <c r="R80">
        <v>11.2</v>
      </c>
      <c r="AD80">
        <v>9.5</v>
      </c>
      <c r="AJ80">
        <v>5.5</v>
      </c>
      <c r="AK80">
        <v>9.5</v>
      </c>
      <c r="BI80">
        <f>60*R80</f>
        <v>672</v>
      </c>
    </row>
    <row r="81" spans="1:61" x14ac:dyDescent="0.3">
      <c r="A81" s="3" t="s">
        <v>90</v>
      </c>
      <c r="B81" s="4">
        <v>33535</v>
      </c>
      <c r="C81" s="9"/>
      <c r="D81" s="9"/>
      <c r="E81" s="10"/>
      <c r="S81">
        <v>18.097752757724901</v>
      </c>
      <c r="T81">
        <v>1068.9052750845501</v>
      </c>
      <c r="AL81">
        <v>3.9766666666666701</v>
      </c>
    </row>
    <row r="82" spans="1:61" x14ac:dyDescent="0.3">
      <c r="A82" s="3" t="s">
        <v>90</v>
      </c>
      <c r="B82" s="4">
        <v>33541</v>
      </c>
      <c r="C82" s="9"/>
      <c r="D82" s="9"/>
      <c r="E82" s="10"/>
      <c r="R82">
        <v>5.8888888888888902</v>
      </c>
      <c r="AD82">
        <v>9.6999999999999993</v>
      </c>
      <c r="AJ82">
        <v>7.3</v>
      </c>
      <c r="AK82">
        <v>9.6999999999999993</v>
      </c>
      <c r="BI82">
        <f>60*R82</f>
        <v>353.33333333333343</v>
      </c>
    </row>
    <row r="83" spans="1:61" x14ac:dyDescent="0.3">
      <c r="A83" s="3" t="s">
        <v>90</v>
      </c>
      <c r="B83" s="4">
        <v>33554</v>
      </c>
      <c r="C83" s="9"/>
      <c r="D83" s="9"/>
      <c r="E83" s="10"/>
      <c r="S83">
        <v>16.353745439800502</v>
      </c>
      <c r="T83">
        <v>1164.5275665177801</v>
      </c>
      <c r="Y83">
        <v>2.87E-2</v>
      </c>
      <c r="AA83">
        <v>16295.3319298855</v>
      </c>
      <c r="AC83">
        <v>468.44832234248503</v>
      </c>
      <c r="AL83">
        <v>0</v>
      </c>
      <c r="AS83" t="s">
        <v>69</v>
      </c>
      <c r="AY83">
        <v>90</v>
      </c>
    </row>
    <row r="84" spans="1:61" x14ac:dyDescent="0.3">
      <c r="A84" s="3" t="s">
        <v>91</v>
      </c>
      <c r="B84" s="4">
        <v>33797</v>
      </c>
      <c r="C84" s="9"/>
      <c r="D84" s="9"/>
      <c r="E84" s="10"/>
      <c r="S84">
        <v>0.16</v>
      </c>
      <c r="T84">
        <v>4.0999999999999996</v>
      </c>
      <c r="AL84">
        <v>0.06</v>
      </c>
      <c r="AM84">
        <v>4.1935483870967703E-2</v>
      </c>
      <c r="AN84">
        <v>0.13</v>
      </c>
      <c r="AO84">
        <v>3.1</v>
      </c>
      <c r="AR84">
        <v>19354.838709677399</v>
      </c>
      <c r="BE84">
        <v>0.03</v>
      </c>
      <c r="BF84">
        <v>0.03</v>
      </c>
      <c r="BH84">
        <v>1</v>
      </c>
    </row>
    <row r="85" spans="1:61" x14ac:dyDescent="0.3">
      <c r="A85" s="3" t="s">
        <v>91</v>
      </c>
      <c r="B85" s="4">
        <v>33798</v>
      </c>
      <c r="C85" s="9"/>
      <c r="D85" s="9"/>
      <c r="E85" s="10"/>
      <c r="BI85">
        <v>127.499996185303</v>
      </c>
    </row>
    <row r="86" spans="1:61" x14ac:dyDescent="0.3">
      <c r="A86" s="3" t="s">
        <v>91</v>
      </c>
      <c r="B86" s="4">
        <v>33812</v>
      </c>
      <c r="C86" s="9"/>
      <c r="D86" s="9"/>
      <c r="E86" s="10"/>
      <c r="S86">
        <v>0.43</v>
      </c>
      <c r="T86">
        <v>15.02</v>
      </c>
      <c r="AL86">
        <v>0.17</v>
      </c>
      <c r="AM86">
        <v>3.3333333333333298E-2</v>
      </c>
      <c r="AN86">
        <v>0.35</v>
      </c>
      <c r="AO86">
        <v>10.5</v>
      </c>
      <c r="AR86">
        <v>16190.4761904762</v>
      </c>
      <c r="BE86">
        <v>1.9565217391304301E-2</v>
      </c>
      <c r="BF86">
        <v>0.09</v>
      </c>
      <c r="BH86">
        <v>4.5999999999999996</v>
      </c>
    </row>
    <row r="87" spans="1:61" x14ac:dyDescent="0.3">
      <c r="A87" s="3" t="s">
        <v>91</v>
      </c>
      <c r="B87" s="4">
        <v>33813</v>
      </c>
      <c r="C87" s="9"/>
      <c r="D87" s="9"/>
      <c r="E87" s="10"/>
      <c r="BI87">
        <v>106.666667938232</v>
      </c>
    </row>
    <row r="88" spans="1:61" x14ac:dyDescent="0.3">
      <c r="A88" s="3" t="s">
        <v>91</v>
      </c>
      <c r="B88" s="4">
        <v>33840</v>
      </c>
      <c r="C88" s="9"/>
      <c r="D88" s="9"/>
      <c r="E88" s="10"/>
      <c r="S88">
        <v>0.59</v>
      </c>
      <c r="T88">
        <v>48.6</v>
      </c>
      <c r="AG88">
        <v>6.1224489795918399E-3</v>
      </c>
      <c r="AH88">
        <v>0.03</v>
      </c>
      <c r="AI88">
        <v>4.9000000000000004</v>
      </c>
      <c r="AL88">
        <v>0.35</v>
      </c>
      <c r="AM88">
        <v>1.9774011299434999E-2</v>
      </c>
      <c r="AN88">
        <v>0.35</v>
      </c>
      <c r="AO88">
        <v>17.7</v>
      </c>
      <c r="AR88">
        <v>19774.011299434998</v>
      </c>
      <c r="BE88">
        <v>8.1081081081081103E-3</v>
      </c>
      <c r="BF88">
        <v>0.21</v>
      </c>
      <c r="BH88">
        <v>25.9</v>
      </c>
      <c r="BI88">
        <v>243.58333587646499</v>
      </c>
    </row>
    <row r="89" spans="1:61" x14ac:dyDescent="0.3">
      <c r="A89" s="3" t="s">
        <v>91</v>
      </c>
      <c r="B89" s="4">
        <v>33856</v>
      </c>
      <c r="C89" s="9"/>
      <c r="D89" s="9"/>
      <c r="E89" s="10"/>
      <c r="S89">
        <v>0.56999999999999995</v>
      </c>
      <c r="T89">
        <v>65.27</v>
      </c>
      <c r="AG89">
        <v>4.3859649122806998E-3</v>
      </c>
      <c r="AH89">
        <v>0.05</v>
      </c>
      <c r="AI89">
        <v>11.4</v>
      </c>
      <c r="AL89">
        <v>0.22</v>
      </c>
      <c r="AM89">
        <v>1.7699115044247801E-2</v>
      </c>
      <c r="AN89">
        <v>0.2</v>
      </c>
      <c r="AO89">
        <v>11.3</v>
      </c>
      <c r="AR89">
        <v>19469.026548672598</v>
      </c>
      <c r="BE89">
        <v>6.3013698630136998E-3</v>
      </c>
      <c r="BF89">
        <v>0.23</v>
      </c>
      <c r="BH89">
        <v>36.5</v>
      </c>
      <c r="BI89">
        <v>161.875</v>
      </c>
    </row>
    <row r="90" spans="1:61" x14ac:dyDescent="0.3">
      <c r="A90" s="3" t="s">
        <v>91</v>
      </c>
      <c r="B90" s="4">
        <v>33877</v>
      </c>
      <c r="C90" s="9"/>
      <c r="D90" s="9"/>
      <c r="E90" s="10"/>
      <c r="S90">
        <v>1.2</v>
      </c>
      <c r="T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1.6494845360824701E-2</v>
      </c>
      <c r="AN90">
        <v>0.16</v>
      </c>
      <c r="AO90">
        <v>9.6999999999999993</v>
      </c>
      <c r="AR90">
        <v>11340.206185567</v>
      </c>
      <c r="BE90">
        <v>5.8015267175572502E-3</v>
      </c>
      <c r="BF90">
        <v>0.38</v>
      </c>
      <c r="BH90">
        <v>65.5</v>
      </c>
      <c r="BI90">
        <v>130.902912139893</v>
      </c>
    </row>
    <row r="91" spans="1:61" x14ac:dyDescent="0.3">
      <c r="A91" s="3" t="s">
        <v>91</v>
      </c>
      <c r="B91" s="4">
        <v>33889</v>
      </c>
      <c r="C91" s="9"/>
      <c r="D91" s="9"/>
      <c r="E91" s="10"/>
      <c r="S91">
        <v>1.74</v>
      </c>
      <c r="T91">
        <v>162.91999999999999</v>
      </c>
      <c r="AC91">
        <v>48.75</v>
      </c>
      <c r="AG91">
        <v>4.5801526717557297E-3</v>
      </c>
      <c r="AH91">
        <v>0.06</v>
      </c>
      <c r="AI91">
        <v>13.1</v>
      </c>
      <c r="AL91">
        <v>0.11</v>
      </c>
      <c r="AM91">
        <v>1.2987012987013E-2</v>
      </c>
      <c r="AN91">
        <v>0.1</v>
      </c>
      <c r="AO91">
        <v>7.7</v>
      </c>
      <c r="AR91">
        <v>14285.714285714301</v>
      </c>
      <c r="BE91">
        <v>4.6325878594249198E-3</v>
      </c>
      <c r="BF91">
        <v>0.28999999999999998</v>
      </c>
      <c r="BH91">
        <v>62.6</v>
      </c>
      <c r="BI91">
        <v>125.541667938232</v>
      </c>
    </row>
    <row r="92" spans="1:61" x14ac:dyDescent="0.3">
      <c r="A92" s="3" t="s">
        <v>91</v>
      </c>
      <c r="B92" s="4">
        <v>33907</v>
      </c>
      <c r="C92" s="9"/>
      <c r="D92" s="9"/>
      <c r="E92" s="10"/>
      <c r="S92">
        <v>1.97</v>
      </c>
      <c r="T92">
        <v>198.73</v>
      </c>
      <c r="X92" s="2">
        <v>1.9300000000000001E-2</v>
      </c>
      <c r="Y92">
        <v>4.07E-2</v>
      </c>
      <c r="Z92">
        <v>1.66</v>
      </c>
      <c r="AA92">
        <v>2102.69</v>
      </c>
      <c r="AB92">
        <v>11</v>
      </c>
      <c r="AC92">
        <v>85.93</v>
      </c>
      <c r="AS92" t="s">
        <v>69</v>
      </c>
      <c r="AY92">
        <v>90</v>
      </c>
      <c r="BH92">
        <v>61</v>
      </c>
      <c r="BI92">
        <v>135</v>
      </c>
    </row>
    <row r="93" spans="1:61" x14ac:dyDescent="0.3">
      <c r="A93" s="3" t="s">
        <v>92</v>
      </c>
      <c r="B93" s="4">
        <v>33797</v>
      </c>
      <c r="C93" s="9"/>
      <c r="D93" s="9"/>
      <c r="E93" s="10"/>
      <c r="S93">
        <v>0.53</v>
      </c>
      <c r="T93">
        <v>8.9499999999999993</v>
      </c>
      <c r="AL93">
        <v>0.13</v>
      </c>
      <c r="AM93">
        <v>6.30769230769231E-2</v>
      </c>
      <c r="AN93">
        <v>0.41</v>
      </c>
      <c r="AO93">
        <v>6.5</v>
      </c>
      <c r="AR93">
        <v>20000</v>
      </c>
      <c r="BE93">
        <v>0.05</v>
      </c>
      <c r="BF93">
        <v>0.12</v>
      </c>
      <c r="BH93">
        <v>2.4</v>
      </c>
    </row>
    <row r="94" spans="1:61" x14ac:dyDescent="0.3">
      <c r="A94" s="3" t="s">
        <v>92</v>
      </c>
      <c r="B94" s="4">
        <v>33798</v>
      </c>
      <c r="C94" s="9"/>
      <c r="D94" s="9"/>
      <c r="E94" s="10"/>
      <c r="BI94">
        <v>118.75</v>
      </c>
    </row>
    <row r="95" spans="1:61" x14ac:dyDescent="0.3">
      <c r="A95" s="3" t="s">
        <v>92</v>
      </c>
      <c r="B95" s="4">
        <v>33812</v>
      </c>
      <c r="C95" s="9"/>
      <c r="D95" s="9"/>
      <c r="E95" s="10"/>
      <c r="S95">
        <v>2.44</v>
      </c>
      <c r="T95">
        <v>52.61</v>
      </c>
      <c r="AL95">
        <v>0.79</v>
      </c>
      <c r="AM95">
        <v>5.1862464183381099E-2</v>
      </c>
      <c r="AN95">
        <v>1.81</v>
      </c>
      <c r="AO95">
        <v>34.9</v>
      </c>
      <c r="AR95">
        <v>22636.103151862499</v>
      </c>
      <c r="BE95">
        <v>3.55932203389831E-2</v>
      </c>
      <c r="BF95">
        <v>0.63</v>
      </c>
      <c r="BH95">
        <v>17.7</v>
      </c>
    </row>
    <row r="96" spans="1:61" x14ac:dyDescent="0.3">
      <c r="A96" s="3" t="s">
        <v>92</v>
      </c>
      <c r="B96" s="4">
        <v>33813</v>
      </c>
      <c r="C96" s="9"/>
      <c r="D96" s="9"/>
      <c r="E96" s="10"/>
      <c r="BI96">
        <v>112.5</v>
      </c>
    </row>
    <row r="97" spans="1:61" x14ac:dyDescent="0.3">
      <c r="A97" s="3" t="s">
        <v>92</v>
      </c>
      <c r="B97" s="4">
        <v>33840</v>
      </c>
      <c r="C97" s="9"/>
      <c r="D97" s="9"/>
      <c r="E97" s="10"/>
      <c r="S97">
        <v>6.6</v>
      </c>
      <c r="T97">
        <v>360.62</v>
      </c>
      <c r="AG97">
        <v>8.3333333333333297E-3</v>
      </c>
      <c r="AH97">
        <v>0.13</v>
      </c>
      <c r="AI97">
        <v>15.6</v>
      </c>
      <c r="AL97">
        <v>3.27</v>
      </c>
      <c r="AM97">
        <v>3.1057764441110299E-2</v>
      </c>
      <c r="AN97">
        <v>4.1399999999999997</v>
      </c>
      <c r="AO97">
        <v>133.30000000000001</v>
      </c>
      <c r="AR97">
        <v>24531.132783195801</v>
      </c>
      <c r="BE97">
        <v>1.1006140765233799E-2</v>
      </c>
      <c r="BF97">
        <v>2.33</v>
      </c>
      <c r="BH97">
        <v>211.7</v>
      </c>
      <c r="BI97">
        <v>523.5</v>
      </c>
    </row>
    <row r="98" spans="1:61" x14ac:dyDescent="0.3">
      <c r="A98" s="3" t="s">
        <v>92</v>
      </c>
      <c r="B98" s="4">
        <v>33856</v>
      </c>
      <c r="C98" s="9"/>
      <c r="D98" s="9"/>
      <c r="E98" s="10"/>
      <c r="S98">
        <v>6.93</v>
      </c>
      <c r="T98">
        <v>604.07000000000005</v>
      </c>
      <c r="AG98">
        <v>5.9322033898305104E-3</v>
      </c>
      <c r="AH98">
        <v>0.21</v>
      </c>
      <c r="AI98">
        <v>35.4</v>
      </c>
      <c r="AL98">
        <v>3.6</v>
      </c>
      <c r="AM98">
        <v>2.48627450980392E-2</v>
      </c>
      <c r="AN98">
        <v>3.17</v>
      </c>
      <c r="AO98">
        <v>127.5</v>
      </c>
      <c r="AR98">
        <v>28235.294117647099</v>
      </c>
      <c r="BE98">
        <v>6.18612157073695E-3</v>
      </c>
      <c r="BF98">
        <v>2.2999999999999998</v>
      </c>
      <c r="BH98">
        <v>371.8</v>
      </c>
      <c r="BI98">
        <v>501.52915954589798</v>
      </c>
    </row>
    <row r="99" spans="1:61" x14ac:dyDescent="0.3">
      <c r="A99" s="3" t="s">
        <v>92</v>
      </c>
      <c r="B99" s="4">
        <v>33877</v>
      </c>
      <c r="C99" s="9"/>
      <c r="D99" s="9"/>
      <c r="E99" s="10"/>
      <c r="S99">
        <v>8.07</v>
      </c>
      <c r="T99">
        <v>1070.5899999999999</v>
      </c>
      <c r="AG99">
        <v>4.6742209631728104E-3</v>
      </c>
      <c r="AH99">
        <v>0.33</v>
      </c>
      <c r="AI99">
        <v>70.599999999999994</v>
      </c>
      <c r="AL99">
        <v>2.2799999999999998</v>
      </c>
      <c r="AM99">
        <v>1.53434433541481E-2</v>
      </c>
      <c r="AN99">
        <v>1.72</v>
      </c>
      <c r="AO99">
        <v>112.1</v>
      </c>
      <c r="AR99">
        <v>20338.983050847499</v>
      </c>
      <c r="BE99">
        <v>3.7487828627069098E-3</v>
      </c>
      <c r="BF99">
        <v>2.31</v>
      </c>
      <c r="BH99">
        <v>616.20000000000005</v>
      </c>
      <c r="BI99">
        <v>369.16665649414102</v>
      </c>
    </row>
    <row r="100" spans="1:61" x14ac:dyDescent="0.3">
      <c r="A100" s="3" t="s">
        <v>92</v>
      </c>
      <c r="B100" s="4">
        <v>33889</v>
      </c>
      <c r="C100" s="9"/>
      <c r="D100" s="9"/>
      <c r="E100" s="10"/>
      <c r="S100">
        <v>10.15</v>
      </c>
      <c r="T100">
        <v>1294.04</v>
      </c>
      <c r="AC100">
        <v>332.07</v>
      </c>
      <c r="AG100">
        <v>4.9836601307189504E-3</v>
      </c>
      <c r="AH100">
        <v>0.61</v>
      </c>
      <c r="AI100">
        <v>122.4</v>
      </c>
      <c r="AL100">
        <v>1.06</v>
      </c>
      <c r="AM100">
        <v>9.7069597069597106E-3</v>
      </c>
      <c r="AN100">
        <v>0.53</v>
      </c>
      <c r="AO100">
        <v>54.6</v>
      </c>
      <c r="AR100">
        <v>19413.919413919401</v>
      </c>
      <c r="BE100">
        <v>2.8446033810143002E-3</v>
      </c>
      <c r="BF100">
        <v>1.75</v>
      </c>
      <c r="BH100">
        <v>615.20000000000005</v>
      </c>
      <c r="BI100">
        <v>351.59709167480497</v>
      </c>
    </row>
    <row r="101" spans="1:61" x14ac:dyDescent="0.3">
      <c r="A101" s="3" t="s">
        <v>92</v>
      </c>
      <c r="B101" s="4">
        <v>33907</v>
      </c>
      <c r="C101" s="9"/>
      <c r="D101" s="9"/>
      <c r="E101" s="10"/>
      <c r="S101">
        <v>8.41</v>
      </c>
      <c r="T101">
        <v>1202.75</v>
      </c>
      <c r="X101" s="2">
        <v>1.43E-2</v>
      </c>
      <c r="Y101">
        <v>4.0800000000000003E-2</v>
      </c>
      <c r="Z101">
        <v>6.89</v>
      </c>
      <c r="AA101">
        <v>11760.51</v>
      </c>
      <c r="AB101">
        <v>8.15</v>
      </c>
      <c r="AC101">
        <v>480.18</v>
      </c>
      <c r="AS101" t="s">
        <v>69</v>
      </c>
      <c r="AY101">
        <v>90</v>
      </c>
      <c r="BH101">
        <v>407.6</v>
      </c>
      <c r="BI101">
        <v>297.5</v>
      </c>
    </row>
    <row r="102" spans="1:61" x14ac:dyDescent="0.3">
      <c r="A102" s="3" t="s">
        <v>93</v>
      </c>
      <c r="B102" s="4">
        <v>33797</v>
      </c>
      <c r="C102" s="9"/>
      <c r="D102" s="9"/>
      <c r="E102" s="10"/>
      <c r="S102">
        <v>0.5</v>
      </c>
      <c r="T102">
        <v>9.08</v>
      </c>
      <c r="AL102">
        <v>0.16</v>
      </c>
      <c r="AM102">
        <v>5.75342465753425E-2</v>
      </c>
      <c r="AN102">
        <v>0.42</v>
      </c>
      <c r="AO102">
        <v>7.3</v>
      </c>
      <c r="AR102">
        <v>21917.8082191781</v>
      </c>
      <c r="BE102">
        <v>4.4444444444444398E-2</v>
      </c>
      <c r="BF102">
        <v>0.08</v>
      </c>
      <c r="BH102">
        <v>1.8</v>
      </c>
    </row>
    <row r="103" spans="1:61" x14ac:dyDescent="0.3">
      <c r="A103" s="3" t="s">
        <v>93</v>
      </c>
      <c r="B103" s="4">
        <v>33798</v>
      </c>
      <c r="C103" s="9"/>
      <c r="D103" s="9"/>
      <c r="E103" s="10"/>
      <c r="BI103">
        <v>135</v>
      </c>
    </row>
    <row r="104" spans="1:61" x14ac:dyDescent="0.3">
      <c r="A104" s="3" t="s">
        <v>93</v>
      </c>
      <c r="B104" s="4">
        <v>33812</v>
      </c>
      <c r="C104" s="9"/>
      <c r="D104" s="9"/>
      <c r="E104" s="10"/>
      <c r="S104">
        <v>1.82</v>
      </c>
      <c r="T104">
        <v>48.19</v>
      </c>
      <c r="AL104">
        <v>0.8</v>
      </c>
      <c r="AM104">
        <v>4.3076923076923103E-2</v>
      </c>
      <c r="AN104">
        <v>1.4</v>
      </c>
      <c r="AO104">
        <v>32.5</v>
      </c>
      <c r="AR104">
        <v>24615.384615384599</v>
      </c>
      <c r="BE104">
        <v>2.73885350318471E-2</v>
      </c>
      <c r="BF104">
        <v>0.43</v>
      </c>
      <c r="BH104">
        <v>15.7</v>
      </c>
    </row>
    <row r="105" spans="1:61" x14ac:dyDescent="0.3">
      <c r="A105" s="3" t="s">
        <v>93</v>
      </c>
      <c r="B105" s="4">
        <v>33813</v>
      </c>
      <c r="C105" s="9"/>
      <c r="D105" s="9"/>
      <c r="E105" s="10"/>
      <c r="BI105">
        <v>112.083332061768</v>
      </c>
    </row>
    <row r="106" spans="1:61" x14ac:dyDescent="0.3">
      <c r="A106" s="3" t="s">
        <v>93</v>
      </c>
      <c r="B106" s="4">
        <v>33840</v>
      </c>
      <c r="C106" s="9"/>
      <c r="D106" s="9"/>
      <c r="E106" s="10"/>
      <c r="S106">
        <v>7.99</v>
      </c>
      <c r="T106">
        <v>323.04000000000002</v>
      </c>
      <c r="AG106">
        <v>1.05263157894737E-2</v>
      </c>
      <c r="AH106">
        <v>0.08</v>
      </c>
      <c r="AI106">
        <v>7.6</v>
      </c>
      <c r="AL106">
        <v>3.72</v>
      </c>
      <c r="AM106">
        <v>3.6924167257264301E-2</v>
      </c>
      <c r="AN106">
        <v>5.21</v>
      </c>
      <c r="AO106">
        <v>141.1</v>
      </c>
      <c r="AR106">
        <v>26364.280652019799</v>
      </c>
      <c r="BE106">
        <v>1.5433161216293701E-2</v>
      </c>
      <c r="BF106">
        <v>2.69</v>
      </c>
      <c r="BH106">
        <v>174.3</v>
      </c>
      <c r="BI106">
        <v>518.87501525878895</v>
      </c>
    </row>
    <row r="107" spans="1:61" x14ac:dyDescent="0.3">
      <c r="A107" s="3" t="s">
        <v>93</v>
      </c>
      <c r="B107" s="4">
        <v>33856</v>
      </c>
      <c r="C107" s="9"/>
      <c r="D107" s="9"/>
      <c r="E107" s="10"/>
      <c r="S107">
        <v>10.33</v>
      </c>
      <c r="T107">
        <v>604.15</v>
      </c>
      <c r="AG107">
        <v>7.9710144927536194E-3</v>
      </c>
      <c r="AH107">
        <v>0.11</v>
      </c>
      <c r="AI107">
        <v>13.8</v>
      </c>
      <c r="AL107">
        <v>5</v>
      </c>
      <c r="AM107">
        <v>3.2391930835734897E-2</v>
      </c>
      <c r="AN107">
        <v>5.62</v>
      </c>
      <c r="AO107">
        <v>173.5</v>
      </c>
      <c r="AR107">
        <v>28818.443804034599</v>
      </c>
      <c r="BE107">
        <v>9.5238095238095195E-3</v>
      </c>
      <c r="BF107">
        <v>3.4</v>
      </c>
      <c r="BH107">
        <v>357</v>
      </c>
      <c r="BI107">
        <v>534.09584045410202</v>
      </c>
    </row>
    <row r="108" spans="1:61" x14ac:dyDescent="0.3">
      <c r="A108" s="3" t="s">
        <v>93</v>
      </c>
      <c r="B108" s="4">
        <v>33877</v>
      </c>
      <c r="C108" s="9"/>
      <c r="D108" s="9"/>
      <c r="E108" s="10"/>
      <c r="S108">
        <v>10.91</v>
      </c>
      <c r="T108">
        <v>1105.1600000000001</v>
      </c>
      <c r="AG108">
        <v>5.5655296229802503E-3</v>
      </c>
      <c r="AH108">
        <v>0.31</v>
      </c>
      <c r="AI108">
        <v>55.7</v>
      </c>
      <c r="AL108">
        <v>3.64</v>
      </c>
      <c r="AM108">
        <v>2.1433182698515199E-2</v>
      </c>
      <c r="AN108">
        <v>3.32</v>
      </c>
      <c r="AO108">
        <v>154.9</v>
      </c>
      <c r="AR108">
        <v>23499.031633311799</v>
      </c>
      <c r="BE108">
        <v>5.0136590069098496E-3</v>
      </c>
      <c r="BF108">
        <v>3.12</v>
      </c>
      <c r="BH108">
        <v>622.29999999999995</v>
      </c>
      <c r="BI108">
        <v>389.58332824707003</v>
      </c>
    </row>
    <row r="109" spans="1:61" x14ac:dyDescent="0.3">
      <c r="A109" s="3" t="s">
        <v>93</v>
      </c>
      <c r="B109" s="4">
        <v>33889</v>
      </c>
      <c r="C109" s="9"/>
      <c r="D109" s="9"/>
      <c r="E109" s="10"/>
      <c r="S109">
        <v>14.36</v>
      </c>
      <c r="T109">
        <v>1414.58</v>
      </c>
      <c r="AC109">
        <v>321.08999999999997</v>
      </c>
      <c r="AG109">
        <v>5.5722891566265097E-3</v>
      </c>
      <c r="AH109">
        <v>0.37</v>
      </c>
      <c r="AI109">
        <v>66.400000000000006</v>
      </c>
      <c r="AL109">
        <v>2.58</v>
      </c>
      <c r="AM109">
        <v>1.7808219178082198E-2</v>
      </c>
      <c r="AN109">
        <v>2.34</v>
      </c>
      <c r="AO109">
        <v>131.4</v>
      </c>
      <c r="AR109">
        <v>19634.703196347</v>
      </c>
      <c r="BE109">
        <v>4.1370979918465998E-3</v>
      </c>
      <c r="BF109">
        <v>2.74</v>
      </c>
      <c r="BH109">
        <v>662.3</v>
      </c>
      <c r="BI109">
        <v>455</v>
      </c>
    </row>
    <row r="110" spans="1:61" x14ac:dyDescent="0.3">
      <c r="A110" s="3" t="s">
        <v>93</v>
      </c>
      <c r="B110" s="4">
        <v>33907</v>
      </c>
      <c r="C110" s="9"/>
      <c r="D110" s="9"/>
      <c r="E110" s="10"/>
      <c r="S110">
        <v>13.78</v>
      </c>
      <c r="T110">
        <v>1720.61</v>
      </c>
      <c r="X110" s="2">
        <v>1.6199999999999999E-2</v>
      </c>
      <c r="Y110">
        <v>4.36E-2</v>
      </c>
      <c r="Z110">
        <v>11.06</v>
      </c>
      <c r="AA110">
        <v>15809.27</v>
      </c>
      <c r="AB110">
        <v>9.23</v>
      </c>
      <c r="AC110">
        <v>684.42</v>
      </c>
      <c r="AS110" t="s">
        <v>69</v>
      </c>
      <c r="AW110">
        <v>91</v>
      </c>
      <c r="AX110">
        <v>129</v>
      </c>
      <c r="AY110">
        <v>90</v>
      </c>
      <c r="BH110">
        <v>556</v>
      </c>
      <c r="BI110">
        <v>373.61125183105497</v>
      </c>
    </row>
    <row r="111" spans="1:61" x14ac:dyDescent="0.3">
      <c r="A111" s="3" t="s">
        <v>94</v>
      </c>
      <c r="B111" s="4">
        <v>33797</v>
      </c>
      <c r="C111" s="9"/>
      <c r="D111" s="9"/>
      <c r="E111" s="10"/>
      <c r="S111">
        <v>0.56999999999999995</v>
      </c>
      <c r="T111">
        <v>9.11</v>
      </c>
      <c r="AL111">
        <v>0.14000000000000001</v>
      </c>
      <c r="AM111">
        <v>6.5714285714285697E-2</v>
      </c>
      <c r="AN111">
        <v>0.46</v>
      </c>
      <c r="AO111">
        <v>7</v>
      </c>
      <c r="AR111">
        <v>20000</v>
      </c>
      <c r="BE111">
        <v>5.4545454545454501E-2</v>
      </c>
      <c r="BF111">
        <v>0.12</v>
      </c>
      <c r="BH111">
        <v>2.2000000000000002</v>
      </c>
    </row>
    <row r="112" spans="1:61" x14ac:dyDescent="0.3">
      <c r="A112" s="3" t="s">
        <v>94</v>
      </c>
      <c r="B112" s="4">
        <v>33798</v>
      </c>
      <c r="C112" s="9"/>
      <c r="D112" s="9"/>
      <c r="E112" s="10"/>
      <c r="BI112">
        <v>121.249996185303</v>
      </c>
    </row>
    <row r="113" spans="1:61" x14ac:dyDescent="0.3">
      <c r="A113" s="3" t="s">
        <v>94</v>
      </c>
      <c r="B113" s="4">
        <v>33812</v>
      </c>
      <c r="C113" s="9"/>
      <c r="D113" s="9"/>
      <c r="E113" s="10"/>
      <c r="S113">
        <v>3.5</v>
      </c>
      <c r="T113">
        <v>66.2</v>
      </c>
      <c r="AL113">
        <v>1.03</v>
      </c>
      <c r="AM113">
        <v>5.8144796380090499E-2</v>
      </c>
      <c r="AN113">
        <v>2.57</v>
      </c>
      <c r="AO113">
        <v>44.2</v>
      </c>
      <c r="AR113">
        <v>23303.167420814501</v>
      </c>
      <c r="BE113">
        <v>4.2272727272727302E-2</v>
      </c>
      <c r="BF113">
        <v>0.93</v>
      </c>
      <c r="BH113">
        <v>22</v>
      </c>
    </row>
    <row r="114" spans="1:61" x14ac:dyDescent="0.3">
      <c r="A114" s="3" t="s">
        <v>94</v>
      </c>
      <c r="B114" s="4">
        <v>33813</v>
      </c>
      <c r="C114" s="9"/>
      <c r="D114" s="9"/>
      <c r="E114" s="10"/>
      <c r="BI114">
        <v>115.833332061768</v>
      </c>
    </row>
    <row r="115" spans="1:61" x14ac:dyDescent="0.3">
      <c r="A115" s="3" t="s">
        <v>94</v>
      </c>
      <c r="B115" s="4">
        <v>33840</v>
      </c>
      <c r="C115" s="9"/>
      <c r="D115" s="9"/>
      <c r="E115" s="10"/>
      <c r="S115">
        <v>15.68</v>
      </c>
      <c r="T115">
        <v>465.18</v>
      </c>
      <c r="AG115">
        <v>1.37931034482759E-2</v>
      </c>
      <c r="AH115">
        <v>0.2</v>
      </c>
      <c r="AI115">
        <v>14.5</v>
      </c>
      <c r="AL115">
        <v>6.27</v>
      </c>
      <c r="AM115">
        <v>4.2731092436974802E-2</v>
      </c>
      <c r="AN115">
        <v>10.17</v>
      </c>
      <c r="AO115">
        <v>238</v>
      </c>
      <c r="AR115">
        <v>26344.537815126099</v>
      </c>
      <c r="BE115">
        <v>2.4917724494593299E-2</v>
      </c>
      <c r="BF115">
        <v>5.3</v>
      </c>
      <c r="BH115">
        <v>212.7</v>
      </c>
      <c r="BI115">
        <v>786.08334350585903</v>
      </c>
    </row>
    <row r="116" spans="1:61" x14ac:dyDescent="0.3">
      <c r="A116" s="3" t="s">
        <v>94</v>
      </c>
      <c r="B116" s="4">
        <v>33856</v>
      </c>
      <c r="C116" s="9"/>
      <c r="D116" s="9"/>
      <c r="E116" s="10"/>
      <c r="S116">
        <v>16.2</v>
      </c>
      <c r="T116">
        <v>702.86</v>
      </c>
      <c r="AG116">
        <v>1.27768313458262E-2</v>
      </c>
      <c r="AH116">
        <v>0.75</v>
      </c>
      <c r="AI116">
        <v>58.7</v>
      </c>
      <c r="AL116">
        <v>7.25</v>
      </c>
      <c r="AM116">
        <v>3.7963376507369397E-2</v>
      </c>
      <c r="AN116">
        <v>8.5</v>
      </c>
      <c r="AO116">
        <v>223.9</v>
      </c>
      <c r="AR116">
        <v>32380.5270209915</v>
      </c>
      <c r="BE116">
        <v>1.58826504805261E-2</v>
      </c>
      <c r="BF116">
        <v>6.28</v>
      </c>
      <c r="BH116">
        <v>395.4</v>
      </c>
      <c r="BI116">
        <v>836.48747253418003</v>
      </c>
    </row>
    <row r="117" spans="1:61" x14ac:dyDescent="0.3">
      <c r="A117" s="3" t="s">
        <v>94</v>
      </c>
      <c r="B117" s="4">
        <v>33877</v>
      </c>
      <c r="C117" s="9"/>
      <c r="D117" s="9"/>
      <c r="E117" s="10"/>
      <c r="S117">
        <v>23.38</v>
      </c>
      <c r="T117">
        <v>1317.75</v>
      </c>
      <c r="AG117">
        <v>1.1265164644714E-2</v>
      </c>
      <c r="AH117">
        <v>0.65</v>
      </c>
      <c r="AI117">
        <v>57.7</v>
      </c>
      <c r="AL117">
        <v>6.44</v>
      </c>
      <c r="AM117">
        <v>3.56317093311313E-2</v>
      </c>
      <c r="AN117">
        <v>8.6300000000000008</v>
      </c>
      <c r="AO117">
        <v>242.2</v>
      </c>
      <c r="AR117">
        <v>26589.5953757225</v>
      </c>
      <c r="BE117">
        <v>1.1982019946621699E-2</v>
      </c>
      <c r="BF117">
        <v>8.5299999999999994</v>
      </c>
      <c r="BH117">
        <v>711.9</v>
      </c>
      <c r="BI117">
        <v>450.20832824707003</v>
      </c>
    </row>
    <row r="118" spans="1:61" x14ac:dyDescent="0.3">
      <c r="A118" s="3" t="s">
        <v>94</v>
      </c>
      <c r="B118" s="4">
        <v>33889</v>
      </c>
      <c r="C118" s="9"/>
      <c r="D118" s="9"/>
      <c r="E118" s="10"/>
      <c r="S118">
        <v>26.93</v>
      </c>
      <c r="T118">
        <v>1484.85</v>
      </c>
      <c r="AC118">
        <v>273.06</v>
      </c>
      <c r="AG118">
        <v>1.29177958446251E-2</v>
      </c>
      <c r="AH118">
        <v>1.43</v>
      </c>
      <c r="AI118">
        <v>110.7</v>
      </c>
      <c r="AL118">
        <v>3.84</v>
      </c>
      <c r="AM118">
        <v>3.13946922642575E-2</v>
      </c>
      <c r="AN118">
        <v>5.56</v>
      </c>
      <c r="AO118">
        <v>177.1</v>
      </c>
      <c r="AR118">
        <v>21682.665160926001</v>
      </c>
      <c r="BE118">
        <v>1.23743016759777E-2</v>
      </c>
      <c r="BF118">
        <v>8.86</v>
      </c>
      <c r="BH118">
        <v>716</v>
      </c>
      <c r="BI118">
        <v>504.86123657226602</v>
      </c>
    </row>
    <row r="119" spans="1:61" x14ac:dyDescent="0.3">
      <c r="A119" s="3" t="s">
        <v>94</v>
      </c>
      <c r="B119" s="4">
        <v>33907</v>
      </c>
      <c r="C119" s="9"/>
      <c r="D119" s="9"/>
      <c r="E119" s="10"/>
      <c r="S119">
        <v>25.97</v>
      </c>
      <c r="T119">
        <v>1768.45</v>
      </c>
      <c r="X119" s="2">
        <v>2.4199999999999999E-2</v>
      </c>
      <c r="Y119">
        <v>3.44E-2</v>
      </c>
      <c r="Z119">
        <v>16.7</v>
      </c>
      <c r="AA119">
        <v>20225.400000000001</v>
      </c>
      <c r="AB119">
        <v>13.8</v>
      </c>
      <c r="AC119">
        <v>689.52</v>
      </c>
      <c r="AS119" t="s">
        <v>69</v>
      </c>
      <c r="AW119">
        <v>91</v>
      </c>
      <c r="AX119">
        <v>129</v>
      </c>
      <c r="AY119">
        <v>90</v>
      </c>
      <c r="BH119">
        <v>617.70000000000005</v>
      </c>
      <c r="BI119">
        <v>422.36125183105497</v>
      </c>
    </row>
    <row r="120" spans="1:61" x14ac:dyDescent="0.3">
      <c r="A120" s="3" t="s">
        <v>95</v>
      </c>
      <c r="B120" s="4">
        <v>33797</v>
      </c>
      <c r="C120" s="9"/>
      <c r="D120" s="9"/>
      <c r="E120" s="10"/>
      <c r="S120">
        <v>0.43</v>
      </c>
      <c r="T120">
        <v>7.34</v>
      </c>
      <c r="AL120">
        <v>0.11</v>
      </c>
      <c r="AM120">
        <v>6.14035087719298E-2</v>
      </c>
      <c r="AN120">
        <v>0.35</v>
      </c>
      <c r="AO120">
        <v>5.7</v>
      </c>
      <c r="AR120">
        <v>19298.245614035099</v>
      </c>
      <c r="BE120">
        <v>4.7058823529411799E-2</v>
      </c>
      <c r="BF120">
        <v>0.08</v>
      </c>
      <c r="BH120">
        <v>1.7</v>
      </c>
    </row>
    <row r="121" spans="1:61" x14ac:dyDescent="0.3">
      <c r="A121" s="3" t="s">
        <v>95</v>
      </c>
      <c r="B121" s="4">
        <v>33798</v>
      </c>
      <c r="C121" s="9"/>
      <c r="D121" s="9"/>
      <c r="E121" s="10"/>
      <c r="BI121">
        <v>109.583332061768</v>
      </c>
    </row>
    <row r="122" spans="1:61" x14ac:dyDescent="0.3">
      <c r="A122" s="3" t="s">
        <v>95</v>
      </c>
      <c r="B122" s="4">
        <v>33812</v>
      </c>
      <c r="C122" s="9"/>
      <c r="D122" s="9"/>
      <c r="E122" s="10"/>
      <c r="S122">
        <v>1.74</v>
      </c>
      <c r="T122">
        <v>42.48</v>
      </c>
      <c r="AL122">
        <v>0.7</v>
      </c>
      <c r="AM122">
        <v>4.6735395189003402E-2</v>
      </c>
      <c r="AN122">
        <v>1.36</v>
      </c>
      <c r="AO122">
        <v>29.1</v>
      </c>
      <c r="AR122">
        <v>24054.982817869401</v>
      </c>
      <c r="BE122">
        <v>2.8358208955223899E-2</v>
      </c>
      <c r="BF122">
        <v>0.38</v>
      </c>
      <c r="BH122">
        <v>13.4</v>
      </c>
    </row>
    <row r="123" spans="1:61" x14ac:dyDescent="0.3">
      <c r="A123" s="3" t="s">
        <v>95</v>
      </c>
      <c r="B123" s="4">
        <v>33813</v>
      </c>
      <c r="C123" s="9"/>
      <c r="D123" s="9"/>
      <c r="E123" s="10"/>
      <c r="BI123">
        <v>100.416667938232</v>
      </c>
    </row>
    <row r="124" spans="1:61" x14ac:dyDescent="0.3">
      <c r="A124" s="3" t="s">
        <v>95</v>
      </c>
      <c r="B124" s="4">
        <v>33840</v>
      </c>
      <c r="C124" s="9"/>
      <c r="D124" s="9"/>
      <c r="E124" s="10"/>
      <c r="S124">
        <v>2.59</v>
      </c>
      <c r="T124">
        <v>231.15</v>
      </c>
      <c r="AG124">
        <v>5.7692307692307704E-3</v>
      </c>
      <c r="AH124">
        <v>0.09</v>
      </c>
      <c r="AI124">
        <v>15.6</v>
      </c>
      <c r="AL124">
        <v>1.72</v>
      </c>
      <c r="AM124">
        <v>1.9538834951456301E-2</v>
      </c>
      <c r="AN124">
        <v>1.61</v>
      </c>
      <c r="AO124">
        <v>82.4</v>
      </c>
      <c r="AR124">
        <v>20873.786407766998</v>
      </c>
      <c r="BE124">
        <v>6.6867017280240401E-3</v>
      </c>
      <c r="BF124">
        <v>0.89</v>
      </c>
      <c r="BH124">
        <v>133.1</v>
      </c>
      <c r="BI124">
        <v>468.5</v>
      </c>
    </row>
    <row r="125" spans="1:61" x14ac:dyDescent="0.3">
      <c r="A125" s="3" t="s">
        <v>95</v>
      </c>
      <c r="B125" s="4">
        <v>33856</v>
      </c>
      <c r="C125" s="9"/>
      <c r="D125" s="9"/>
      <c r="E125" s="10"/>
      <c r="S125">
        <v>2.59</v>
      </c>
      <c r="T125">
        <v>344.94</v>
      </c>
      <c r="AG125">
        <v>3.8585209003215398E-3</v>
      </c>
      <c r="AH125">
        <v>0.12</v>
      </c>
      <c r="AI125">
        <v>31.1</v>
      </c>
      <c r="AL125">
        <v>1.5</v>
      </c>
      <c r="AM125">
        <v>1.6147859922179E-2</v>
      </c>
      <c r="AN125">
        <v>0.83</v>
      </c>
      <c r="AO125">
        <v>51.4</v>
      </c>
      <c r="AR125">
        <v>29182.879377431898</v>
      </c>
      <c r="BE125">
        <v>4.1489863272041504E-3</v>
      </c>
      <c r="BF125">
        <v>0.88</v>
      </c>
      <c r="BH125">
        <v>212.1</v>
      </c>
      <c r="BI125">
        <v>424.16667175292997</v>
      </c>
    </row>
    <row r="126" spans="1:61" x14ac:dyDescent="0.3">
      <c r="A126" s="3" t="s">
        <v>95</v>
      </c>
      <c r="B126" s="4">
        <v>33877</v>
      </c>
      <c r="C126" s="9"/>
      <c r="D126" s="9"/>
      <c r="E126" s="10"/>
      <c r="S126">
        <v>3.21</v>
      </c>
      <c r="T126">
        <v>527.84</v>
      </c>
      <c r="AG126">
        <v>3.2692307692307699E-3</v>
      </c>
      <c r="AH126">
        <v>0.17</v>
      </c>
      <c r="AI126">
        <v>52</v>
      </c>
      <c r="AL126">
        <v>0.47</v>
      </c>
      <c r="AM126">
        <v>1.1598746081504701E-2</v>
      </c>
      <c r="AN126">
        <v>0.37</v>
      </c>
      <c r="AO126">
        <v>31.9</v>
      </c>
      <c r="AR126">
        <v>14733.5423197492</v>
      </c>
      <c r="BE126">
        <v>2.6483405967147201E-3</v>
      </c>
      <c r="BF126">
        <v>0.79</v>
      </c>
      <c r="BH126">
        <v>298.3</v>
      </c>
      <c r="BI126">
        <v>167.77791595458999</v>
      </c>
    </row>
    <row r="127" spans="1:61" x14ac:dyDescent="0.3">
      <c r="A127" s="3" t="s">
        <v>95</v>
      </c>
      <c r="B127" s="4">
        <v>33889</v>
      </c>
      <c r="C127" s="9"/>
      <c r="D127" s="9"/>
      <c r="E127" s="10"/>
      <c r="S127">
        <v>4.2699999999999996</v>
      </c>
      <c r="T127">
        <v>629.27</v>
      </c>
      <c r="AC127">
        <v>175.69</v>
      </c>
      <c r="AG127">
        <v>3.2397408207343399E-3</v>
      </c>
      <c r="AH127">
        <v>0.3</v>
      </c>
      <c r="AI127">
        <v>92.6</v>
      </c>
      <c r="BE127">
        <v>2.2318214542836599E-3</v>
      </c>
      <c r="BF127">
        <v>0.62</v>
      </c>
      <c r="BH127">
        <v>277.8</v>
      </c>
      <c r="BI127">
        <v>177.08332824707</v>
      </c>
    </row>
    <row r="128" spans="1:61" x14ac:dyDescent="0.3">
      <c r="A128" s="3" t="s">
        <v>95</v>
      </c>
      <c r="B128" s="4">
        <v>33907</v>
      </c>
      <c r="C128" s="9"/>
      <c r="D128" s="9"/>
      <c r="E128" s="10"/>
      <c r="S128">
        <v>4.37</v>
      </c>
      <c r="T128">
        <v>661.04</v>
      </c>
      <c r="X128" s="2">
        <v>1.4500000000000001E-2</v>
      </c>
      <c r="Y128">
        <v>4.0500000000000001E-2</v>
      </c>
      <c r="Z128">
        <v>3.62</v>
      </c>
      <c r="AA128">
        <v>6192.93</v>
      </c>
      <c r="AB128">
        <v>8.27</v>
      </c>
      <c r="AC128">
        <v>249.96</v>
      </c>
      <c r="AS128" t="s">
        <v>69</v>
      </c>
      <c r="AY128">
        <v>90</v>
      </c>
      <c r="BH128">
        <v>220.1</v>
      </c>
      <c r="BI128">
        <v>214.99999745686799</v>
      </c>
    </row>
    <row r="129" spans="1:81" x14ac:dyDescent="0.3">
      <c r="A129" s="3" t="s">
        <v>96</v>
      </c>
      <c r="B129" s="4">
        <v>33797</v>
      </c>
      <c r="C129" s="9"/>
      <c r="D129" s="9"/>
      <c r="E129" s="10"/>
      <c r="S129">
        <v>0.53</v>
      </c>
      <c r="T129">
        <v>8.91</v>
      </c>
      <c r="AL129">
        <v>0.14000000000000001</v>
      </c>
      <c r="AM129">
        <v>6.1111111111111102E-2</v>
      </c>
      <c r="AN129">
        <v>0.44</v>
      </c>
      <c r="AO129">
        <v>7.2</v>
      </c>
      <c r="AR129">
        <v>19444.444444444402</v>
      </c>
      <c r="BE129">
        <v>5.8823529411764698E-2</v>
      </c>
      <c r="BF129">
        <v>0.1</v>
      </c>
      <c r="BH129">
        <v>1.7</v>
      </c>
    </row>
    <row r="130" spans="1:81" x14ac:dyDescent="0.3">
      <c r="A130" s="3" t="s">
        <v>96</v>
      </c>
      <c r="B130" s="4">
        <v>33798</v>
      </c>
      <c r="C130" s="9"/>
      <c r="D130" s="9"/>
      <c r="E130" s="10"/>
      <c r="BI130">
        <v>117.5</v>
      </c>
    </row>
    <row r="131" spans="1:81" x14ac:dyDescent="0.3">
      <c r="A131" s="3" t="s">
        <v>96</v>
      </c>
      <c r="B131" s="4">
        <v>33812</v>
      </c>
      <c r="C131" s="9"/>
      <c r="D131" s="9"/>
      <c r="E131" s="10"/>
      <c r="S131">
        <v>2.8</v>
      </c>
      <c r="T131">
        <v>59.11</v>
      </c>
      <c r="AL131">
        <v>0.83</v>
      </c>
      <c r="AM131">
        <v>5.2525252525252503E-2</v>
      </c>
      <c r="AN131">
        <v>2.08</v>
      </c>
      <c r="AO131">
        <v>39.6</v>
      </c>
      <c r="AR131">
        <v>20959.595959596001</v>
      </c>
      <c r="BE131">
        <v>3.6923076923076899E-2</v>
      </c>
      <c r="BF131">
        <v>0.72</v>
      </c>
      <c r="BH131">
        <v>19.5</v>
      </c>
    </row>
    <row r="132" spans="1:81" x14ac:dyDescent="0.3">
      <c r="A132" s="3" t="s">
        <v>96</v>
      </c>
      <c r="B132" s="4">
        <v>33813</v>
      </c>
      <c r="C132" s="9"/>
      <c r="D132" s="9"/>
      <c r="E132" s="10"/>
      <c r="BI132">
        <v>108.333335876465</v>
      </c>
    </row>
    <row r="133" spans="1:81" x14ac:dyDescent="0.3">
      <c r="A133" s="3" t="s">
        <v>96</v>
      </c>
      <c r="B133" s="4">
        <v>33840</v>
      </c>
      <c r="C133" s="9"/>
      <c r="D133" s="9"/>
      <c r="E133" s="10"/>
      <c r="S133">
        <v>4.43</v>
      </c>
      <c r="T133">
        <v>333.4</v>
      </c>
      <c r="AG133">
        <v>7.9439252336448597E-3</v>
      </c>
      <c r="AH133">
        <v>0.17</v>
      </c>
      <c r="AI133">
        <v>21.4</v>
      </c>
      <c r="AL133">
        <v>2.93</v>
      </c>
      <c r="AM133">
        <v>2.4354561101549099E-2</v>
      </c>
      <c r="AN133">
        <v>2.83</v>
      </c>
      <c r="AO133">
        <v>116.2</v>
      </c>
      <c r="AR133">
        <v>25215.1462994836</v>
      </c>
      <c r="BE133">
        <v>7.3033707865168499E-3</v>
      </c>
      <c r="BF133">
        <v>1.43</v>
      </c>
      <c r="BH133">
        <v>195.8</v>
      </c>
      <c r="BI133">
        <v>522.66665649414097</v>
      </c>
    </row>
    <row r="134" spans="1:81" x14ac:dyDescent="0.3">
      <c r="A134" s="3" t="s">
        <v>96</v>
      </c>
      <c r="B134" s="4">
        <v>33856</v>
      </c>
      <c r="C134" s="9"/>
      <c r="D134" s="9"/>
      <c r="E134" s="10"/>
      <c r="S134">
        <v>3.77</v>
      </c>
      <c r="T134">
        <v>465.44</v>
      </c>
      <c r="AG134">
        <v>4.6961325966850802E-3</v>
      </c>
      <c r="AH134">
        <v>0.17</v>
      </c>
      <c r="AI134">
        <v>36.200000000000003</v>
      </c>
      <c r="AL134">
        <v>2.14</v>
      </c>
      <c r="AM134">
        <v>1.8013856812933E-2</v>
      </c>
      <c r="AN134">
        <v>1.56</v>
      </c>
      <c r="AO134">
        <v>86.6</v>
      </c>
      <c r="AR134">
        <v>24711.316397228598</v>
      </c>
      <c r="BE134">
        <v>4.5226130653266304E-3</v>
      </c>
      <c r="BF134">
        <v>1.35</v>
      </c>
      <c r="BH134">
        <v>298.5</v>
      </c>
      <c r="BI134">
        <v>344.69166564941401</v>
      </c>
    </row>
    <row r="135" spans="1:81" x14ac:dyDescent="0.3">
      <c r="A135" s="3" t="s">
        <v>96</v>
      </c>
      <c r="B135" s="4">
        <v>33877</v>
      </c>
      <c r="C135" s="9"/>
      <c r="D135" s="9"/>
      <c r="E135" s="10"/>
      <c r="S135">
        <v>6.48</v>
      </c>
      <c r="T135">
        <v>1016.97</v>
      </c>
      <c r="AG135">
        <v>4.2328042328042296E-3</v>
      </c>
      <c r="AH135">
        <v>0.32</v>
      </c>
      <c r="AI135">
        <v>75.599999999999994</v>
      </c>
      <c r="AL135">
        <v>1.57</v>
      </c>
      <c r="AM135">
        <v>1.2739571589628001E-2</v>
      </c>
      <c r="AN135">
        <v>1.1299999999999999</v>
      </c>
      <c r="AO135">
        <v>88.7</v>
      </c>
      <c r="AR135">
        <v>17700.112739571599</v>
      </c>
      <c r="BE135">
        <v>2.9475799698542998E-3</v>
      </c>
      <c r="BF135">
        <v>1.76</v>
      </c>
      <c r="BH135">
        <v>597.1</v>
      </c>
      <c r="BI135">
        <v>493.055419921875</v>
      </c>
    </row>
    <row r="136" spans="1:81" x14ac:dyDescent="0.3">
      <c r="A136" s="3" t="s">
        <v>96</v>
      </c>
      <c r="B136" s="4">
        <v>33889</v>
      </c>
      <c r="C136" s="9"/>
      <c r="D136" s="9"/>
      <c r="E136" s="10"/>
      <c r="S136">
        <v>9.17</v>
      </c>
      <c r="T136">
        <v>1272.1300000000001</v>
      </c>
      <c r="AC136">
        <v>306.19</v>
      </c>
      <c r="AG136">
        <v>4.3026706231453996E-3</v>
      </c>
      <c r="AH136">
        <v>0.57999999999999996</v>
      </c>
      <c r="AI136">
        <v>134.80000000000001</v>
      </c>
      <c r="AL136">
        <v>0.72</v>
      </c>
      <c r="AM136">
        <v>8.8607594936708899E-3</v>
      </c>
      <c r="AN136">
        <v>0.42</v>
      </c>
      <c r="AO136">
        <v>47.4</v>
      </c>
      <c r="AR136">
        <v>15189.873417721499</v>
      </c>
      <c r="BE136">
        <v>2.4185746533376298E-3</v>
      </c>
      <c r="BF136">
        <v>1.5</v>
      </c>
      <c r="BH136">
        <v>620.20000000000005</v>
      </c>
      <c r="BI136">
        <v>287.569580078125</v>
      </c>
    </row>
    <row r="137" spans="1:81" x14ac:dyDescent="0.3">
      <c r="A137" s="3" t="s">
        <v>96</v>
      </c>
      <c r="B137" s="4">
        <v>33907</v>
      </c>
      <c r="C137" s="9"/>
      <c r="D137" s="9"/>
      <c r="E137" s="10"/>
      <c r="S137">
        <v>7.49</v>
      </c>
      <c r="T137">
        <v>1229.53</v>
      </c>
      <c r="X137" s="2">
        <v>1.3899999999999999E-2</v>
      </c>
      <c r="Y137">
        <v>4.0099999999999997E-2</v>
      </c>
      <c r="Z137">
        <v>5.76</v>
      </c>
      <c r="AA137">
        <v>10299.34</v>
      </c>
      <c r="AB137">
        <v>7.92</v>
      </c>
      <c r="AC137">
        <v>412.91</v>
      </c>
      <c r="AS137" t="s">
        <v>69</v>
      </c>
      <c r="AY137">
        <v>90</v>
      </c>
      <c r="BH137">
        <v>431.7</v>
      </c>
      <c r="BI137">
        <v>304.72207641601602</v>
      </c>
    </row>
    <row r="138" spans="1:81" x14ac:dyDescent="0.3">
      <c r="A138" s="56" t="s">
        <v>97</v>
      </c>
      <c r="B138" s="61">
        <v>33955</v>
      </c>
      <c r="CC138" s="22">
        <v>200.15957791156799</v>
      </c>
    </row>
    <row r="139" spans="1:81" x14ac:dyDescent="0.3">
      <c r="A139" s="56" t="s">
        <v>97</v>
      </c>
      <c r="B139" s="61">
        <v>33968</v>
      </c>
      <c r="CC139" s="22">
        <v>271.28536285362799</v>
      </c>
    </row>
    <row r="140" spans="1:81" x14ac:dyDescent="0.3">
      <c r="A140" s="3" t="s">
        <v>97</v>
      </c>
      <c r="B140" s="4">
        <v>33981</v>
      </c>
      <c r="C140" s="9"/>
      <c r="D140" s="9"/>
      <c r="E140" s="10"/>
      <c r="T140">
        <v>3.0270000000000001</v>
      </c>
      <c r="AL140">
        <v>6.8699999999999997E-2</v>
      </c>
      <c r="AY140">
        <v>12.57</v>
      </c>
    </row>
    <row r="141" spans="1:81" x14ac:dyDescent="0.3">
      <c r="A141" s="56" t="s">
        <v>97</v>
      </c>
      <c r="B141" s="61">
        <v>33985</v>
      </c>
      <c r="CC141" s="22">
        <v>271.36175309121398</v>
      </c>
    </row>
    <row r="142" spans="1:81" x14ac:dyDescent="0.3">
      <c r="A142" s="3" t="s">
        <v>97</v>
      </c>
      <c r="B142" s="4">
        <v>33991</v>
      </c>
      <c r="C142" s="9"/>
      <c r="D142" s="9"/>
      <c r="E142" s="10"/>
      <c r="T142">
        <v>10.95</v>
      </c>
      <c r="AL142">
        <v>0.23719999999999999</v>
      </c>
      <c r="AY142">
        <v>22.27</v>
      </c>
    </row>
    <row r="143" spans="1:81" x14ac:dyDescent="0.3">
      <c r="A143" s="56" t="s">
        <v>97</v>
      </c>
      <c r="B143" s="61">
        <v>33996</v>
      </c>
      <c r="CC143" s="22">
        <v>260.1181459183</v>
      </c>
    </row>
    <row r="144" spans="1:81" x14ac:dyDescent="0.3">
      <c r="A144" s="3" t="s">
        <v>97</v>
      </c>
      <c r="B144" s="4">
        <v>34001</v>
      </c>
      <c r="C144" s="9"/>
      <c r="D144" s="9"/>
      <c r="E144" s="10"/>
      <c r="T144">
        <v>43.87</v>
      </c>
      <c r="AL144">
        <v>0.86950000000000005</v>
      </c>
      <c r="AY144">
        <v>25.47</v>
      </c>
    </row>
    <row r="145" spans="1:81" x14ac:dyDescent="0.3">
      <c r="A145" s="56" t="s">
        <v>97</v>
      </c>
      <c r="B145" s="61">
        <v>34003</v>
      </c>
      <c r="CC145" s="22">
        <v>265.46416779957201</v>
      </c>
    </row>
    <row r="146" spans="1:81" x14ac:dyDescent="0.3">
      <c r="A146" s="3" t="s">
        <v>97</v>
      </c>
      <c r="B146" s="4">
        <v>34009</v>
      </c>
      <c r="C146" s="9"/>
      <c r="D146" s="9"/>
      <c r="E146" s="10"/>
      <c r="T146">
        <v>95.3</v>
      </c>
      <c r="AL146">
        <v>2.0950000000000002</v>
      </c>
      <c r="AY146">
        <v>28.9</v>
      </c>
    </row>
    <row r="147" spans="1:81" x14ac:dyDescent="0.3">
      <c r="A147" s="56" t="s">
        <v>97</v>
      </c>
      <c r="B147" s="61">
        <v>34012</v>
      </c>
      <c r="CC147" s="22">
        <v>259.522561015083</v>
      </c>
    </row>
    <row r="148" spans="1:81" x14ac:dyDescent="0.3">
      <c r="A148" s="3" t="s">
        <v>97</v>
      </c>
      <c r="B148" s="4">
        <v>34016</v>
      </c>
      <c r="C148" s="9"/>
      <c r="D148" s="9"/>
      <c r="E148" s="10"/>
      <c r="T148">
        <v>181.2</v>
      </c>
      <c r="AL148">
        <v>3.5640000000000001</v>
      </c>
      <c r="AY148">
        <v>30.87</v>
      </c>
    </row>
    <row r="149" spans="1:81" x14ac:dyDescent="0.3">
      <c r="A149" s="56" t="s">
        <v>97</v>
      </c>
      <c r="B149" s="61">
        <v>34017</v>
      </c>
      <c r="CC149" s="22">
        <v>252.24088819835501</v>
      </c>
    </row>
    <row r="150" spans="1:81" x14ac:dyDescent="0.3">
      <c r="A150" s="3" t="s">
        <v>97</v>
      </c>
      <c r="B150" s="4">
        <v>34023</v>
      </c>
      <c r="C150" s="9"/>
      <c r="D150" s="9"/>
      <c r="E150" s="10"/>
      <c r="T150">
        <v>250.3</v>
      </c>
      <c r="AL150">
        <v>4.8310000000000004</v>
      </c>
      <c r="AY150">
        <v>32.020000000000003</v>
      </c>
    </row>
    <row r="151" spans="1:81" x14ac:dyDescent="0.3">
      <c r="A151" s="56" t="s">
        <v>97</v>
      </c>
      <c r="B151" s="61">
        <v>34027</v>
      </c>
      <c r="CC151" s="22">
        <v>235.68103838933101</v>
      </c>
    </row>
    <row r="152" spans="1:81" x14ac:dyDescent="0.3">
      <c r="A152" s="3" t="s">
        <v>97</v>
      </c>
      <c r="B152" s="4">
        <v>34030</v>
      </c>
      <c r="C152" s="9"/>
      <c r="D152" s="9"/>
      <c r="E152" s="10"/>
      <c r="T152">
        <v>365.1</v>
      </c>
      <c r="AL152">
        <v>6.13</v>
      </c>
      <c r="AY152">
        <v>32.17</v>
      </c>
    </row>
    <row r="153" spans="1:81" x14ac:dyDescent="0.3">
      <c r="A153" s="56" t="s">
        <v>97</v>
      </c>
      <c r="B153" s="61">
        <v>34032</v>
      </c>
      <c r="CC153" s="22">
        <v>218.43238169223699</v>
      </c>
    </row>
    <row r="154" spans="1:81" x14ac:dyDescent="0.3">
      <c r="A154" s="3" t="s">
        <v>97</v>
      </c>
      <c r="B154" s="4">
        <v>34037</v>
      </c>
      <c r="C154" s="9"/>
      <c r="D154" s="9"/>
      <c r="E154" s="10"/>
      <c r="T154">
        <v>510.2</v>
      </c>
      <c r="AL154">
        <v>5.8120000000000003</v>
      </c>
      <c r="AY154">
        <v>40.07</v>
      </c>
    </row>
    <row r="155" spans="1:81" x14ac:dyDescent="0.3">
      <c r="A155" s="56" t="s">
        <v>97</v>
      </c>
      <c r="B155" s="61">
        <v>34037</v>
      </c>
      <c r="CC155" s="22">
        <v>211.14941412572</v>
      </c>
    </row>
    <row r="156" spans="1:81" x14ac:dyDescent="0.3">
      <c r="A156" s="56" t="s">
        <v>97</v>
      </c>
      <c r="B156" s="61">
        <v>34039</v>
      </c>
      <c r="CC156" s="22">
        <v>203.18540816987101</v>
      </c>
    </row>
    <row r="157" spans="1:81" x14ac:dyDescent="0.3">
      <c r="A157" s="56" t="s">
        <v>97</v>
      </c>
      <c r="B157" s="61">
        <v>34040</v>
      </c>
      <c r="CC157" s="22">
        <v>194.55849032174501</v>
      </c>
    </row>
    <row r="158" spans="1:81" x14ac:dyDescent="0.3">
      <c r="A158" s="3" t="s">
        <v>97</v>
      </c>
      <c r="B158" s="4">
        <v>34044</v>
      </c>
      <c r="C158" s="9"/>
      <c r="D158" s="9"/>
      <c r="E158" s="10"/>
      <c r="T158">
        <v>604.5</v>
      </c>
      <c r="AY158">
        <v>53.07</v>
      </c>
    </row>
    <row r="159" spans="1:81" x14ac:dyDescent="0.3">
      <c r="A159" s="56" t="s">
        <v>97</v>
      </c>
      <c r="B159" s="61">
        <v>34047</v>
      </c>
      <c r="CC159" s="22">
        <v>181.302841975788</v>
      </c>
    </row>
    <row r="160" spans="1:81" x14ac:dyDescent="0.3">
      <c r="A160" s="56" t="s">
        <v>97</v>
      </c>
      <c r="B160" s="61">
        <v>34049</v>
      </c>
      <c r="CC160" s="22">
        <v>197.25156988411999</v>
      </c>
    </row>
    <row r="161" spans="1:81" x14ac:dyDescent="0.3">
      <c r="A161" s="3" t="s">
        <v>97</v>
      </c>
      <c r="B161" s="4">
        <v>34051</v>
      </c>
      <c r="C161" s="9"/>
      <c r="D161" s="9"/>
      <c r="E161" s="10"/>
      <c r="T161">
        <v>795.5</v>
      </c>
      <c r="AY161">
        <v>65.27</v>
      </c>
    </row>
    <row r="162" spans="1:81" x14ac:dyDescent="0.3">
      <c r="A162" s="56" t="s">
        <v>97</v>
      </c>
      <c r="B162" s="61">
        <v>34051</v>
      </c>
      <c r="CC162" s="22">
        <v>187.29753350165001</v>
      </c>
    </row>
    <row r="163" spans="1:81" x14ac:dyDescent="0.3">
      <c r="A163" s="56" t="s">
        <v>97</v>
      </c>
      <c r="B163" s="61">
        <v>34054</v>
      </c>
      <c r="CC163" s="22">
        <v>174.69055480028399</v>
      </c>
    </row>
    <row r="164" spans="1:81" x14ac:dyDescent="0.3">
      <c r="A164" s="56" t="s">
        <v>97</v>
      </c>
      <c r="B164" s="61">
        <v>34055</v>
      </c>
      <c r="CC164" s="22">
        <v>197.28134912928101</v>
      </c>
    </row>
    <row r="165" spans="1:81" x14ac:dyDescent="0.3">
      <c r="A165" s="3" t="s">
        <v>97</v>
      </c>
      <c r="B165" s="4">
        <v>34059</v>
      </c>
      <c r="C165" s="9"/>
      <c r="D165" s="9"/>
      <c r="E165" s="10"/>
      <c r="T165">
        <v>1091.7</v>
      </c>
      <c r="AC165">
        <v>25.75</v>
      </c>
      <c r="AL165">
        <v>4.7279999999999998</v>
      </c>
      <c r="AY165">
        <v>72.900000000000006</v>
      </c>
    </row>
    <row r="166" spans="1:81" x14ac:dyDescent="0.3">
      <c r="A166" s="56" t="s">
        <v>97</v>
      </c>
      <c r="B166" s="61">
        <v>34060</v>
      </c>
      <c r="CC166" s="22">
        <v>195.30815044992499</v>
      </c>
    </row>
    <row r="167" spans="1:81" x14ac:dyDescent="0.3">
      <c r="A167" s="56" t="s">
        <v>97</v>
      </c>
      <c r="B167" s="61">
        <v>34061</v>
      </c>
      <c r="CC167" s="22">
        <v>187.34414449407601</v>
      </c>
    </row>
    <row r="168" spans="1:81" x14ac:dyDescent="0.3">
      <c r="A168" s="56" t="s">
        <v>97</v>
      </c>
      <c r="B168" s="61">
        <v>34064</v>
      </c>
      <c r="CC168" s="22">
        <v>173.410047258367</v>
      </c>
    </row>
    <row r="169" spans="1:81" x14ac:dyDescent="0.3">
      <c r="A169" s="3" t="s">
        <v>97</v>
      </c>
      <c r="B169" s="4">
        <v>34066</v>
      </c>
      <c r="C169" s="9"/>
      <c r="D169" s="9"/>
      <c r="E169" s="10"/>
      <c r="T169">
        <v>1340.2</v>
      </c>
      <c r="AC169">
        <v>108.7</v>
      </c>
      <c r="AL169">
        <v>4.6239999999999997</v>
      </c>
      <c r="AY169">
        <v>82.45</v>
      </c>
    </row>
    <row r="170" spans="1:81" x14ac:dyDescent="0.3">
      <c r="A170" s="56" t="s">
        <v>97</v>
      </c>
      <c r="B170" s="61">
        <v>34067</v>
      </c>
      <c r="CC170" s="22">
        <v>207.95915064413799</v>
      </c>
    </row>
    <row r="171" spans="1:81" x14ac:dyDescent="0.3">
      <c r="A171" s="56" t="s">
        <v>97</v>
      </c>
      <c r="B171" s="61">
        <v>34071</v>
      </c>
      <c r="CC171" s="22">
        <v>174.76953453745</v>
      </c>
    </row>
    <row r="172" spans="1:81" x14ac:dyDescent="0.3">
      <c r="A172" s="3" t="s">
        <v>97</v>
      </c>
      <c r="B172" s="4">
        <v>34073</v>
      </c>
      <c r="C172" s="9"/>
      <c r="D172" s="9"/>
      <c r="E172" s="10"/>
      <c r="T172">
        <v>1554.9</v>
      </c>
      <c r="AC172">
        <v>291.2</v>
      </c>
      <c r="AL172">
        <v>4.5910000000000002</v>
      </c>
      <c r="AY172">
        <v>85.3</v>
      </c>
    </row>
    <row r="173" spans="1:81" x14ac:dyDescent="0.3">
      <c r="A173" s="56" t="s">
        <v>97</v>
      </c>
      <c r="B173" s="61">
        <v>34074</v>
      </c>
      <c r="CC173" s="22">
        <v>194.70609179776</v>
      </c>
    </row>
    <row r="174" spans="1:81" x14ac:dyDescent="0.3">
      <c r="A174" s="56" t="s">
        <v>97</v>
      </c>
      <c r="B174" s="61">
        <v>34077</v>
      </c>
      <c r="CC174" s="22">
        <v>178.11516799378401</v>
      </c>
    </row>
    <row r="175" spans="1:81" x14ac:dyDescent="0.3">
      <c r="A175" s="56" t="s">
        <v>97</v>
      </c>
      <c r="B175" s="61">
        <v>34079</v>
      </c>
      <c r="CC175" s="22">
        <v>190.07865604971801</v>
      </c>
    </row>
    <row r="176" spans="1:81" x14ac:dyDescent="0.3">
      <c r="A176" s="3" t="s">
        <v>97</v>
      </c>
      <c r="B176" s="4">
        <v>34080</v>
      </c>
      <c r="C176" s="9"/>
      <c r="D176" s="9"/>
      <c r="E176" s="10"/>
      <c r="T176">
        <v>1921.3</v>
      </c>
      <c r="AC176">
        <v>562.9</v>
      </c>
      <c r="AL176">
        <v>3.9249999999999998</v>
      </c>
      <c r="AY176">
        <v>86.85</v>
      </c>
    </row>
    <row r="177" spans="1:81" x14ac:dyDescent="0.3">
      <c r="A177" s="56" t="s">
        <v>97</v>
      </c>
      <c r="B177" s="61">
        <v>34081</v>
      </c>
      <c r="CC177" s="22">
        <v>176.14067456463999</v>
      </c>
    </row>
    <row r="178" spans="1:81" x14ac:dyDescent="0.3">
      <c r="A178" s="56" t="s">
        <v>97</v>
      </c>
      <c r="B178" s="61">
        <v>34083</v>
      </c>
      <c r="CC178" s="22">
        <v>187.43995597850599</v>
      </c>
    </row>
    <row r="179" spans="1:81" x14ac:dyDescent="0.3">
      <c r="A179" s="56" t="s">
        <v>97</v>
      </c>
      <c r="B179" s="61">
        <v>34086</v>
      </c>
      <c r="CC179" s="22">
        <v>164.205671004078</v>
      </c>
    </row>
    <row r="180" spans="1:81" x14ac:dyDescent="0.3">
      <c r="A180" s="3" t="s">
        <v>97</v>
      </c>
      <c r="B180" s="4">
        <v>34087</v>
      </c>
      <c r="C180" s="9"/>
      <c r="D180" s="9"/>
      <c r="E180" s="10"/>
      <c r="T180">
        <v>1881.4</v>
      </c>
      <c r="AC180">
        <v>724.9</v>
      </c>
      <c r="AL180">
        <v>1.7829999999999999</v>
      </c>
      <c r="AY180">
        <v>88.45</v>
      </c>
    </row>
    <row r="181" spans="1:81" x14ac:dyDescent="0.3">
      <c r="A181" s="56" t="s">
        <v>97</v>
      </c>
      <c r="B181" s="61">
        <v>34088</v>
      </c>
      <c r="CC181" s="22">
        <v>184.80514015666401</v>
      </c>
    </row>
    <row r="182" spans="1:81" x14ac:dyDescent="0.3">
      <c r="A182" s="56" t="s">
        <v>97</v>
      </c>
      <c r="B182" s="61">
        <v>34090</v>
      </c>
      <c r="CC182" s="22">
        <v>169.53745063766399</v>
      </c>
    </row>
    <row r="183" spans="1:81" x14ac:dyDescent="0.3">
      <c r="A183" s="56" t="s">
        <v>97</v>
      </c>
      <c r="B183" s="61">
        <v>34093</v>
      </c>
      <c r="CC183" s="22">
        <v>166.89616106687399</v>
      </c>
    </row>
    <row r="184" spans="1:81" x14ac:dyDescent="0.3">
      <c r="A184" s="3" t="s">
        <v>97</v>
      </c>
      <c r="B184" s="4">
        <v>34094</v>
      </c>
      <c r="C184" s="9"/>
      <c r="D184" s="9"/>
      <c r="E184" s="10"/>
      <c r="T184">
        <v>1711.6</v>
      </c>
      <c r="AC184">
        <v>755.1</v>
      </c>
      <c r="AL184">
        <v>0.20250000000000001</v>
      </c>
      <c r="AY184">
        <v>89.92</v>
      </c>
    </row>
    <row r="185" spans="1:81" x14ac:dyDescent="0.3">
      <c r="A185" s="56" t="s">
        <v>97</v>
      </c>
      <c r="B185" s="61">
        <v>34097</v>
      </c>
      <c r="CC185" s="22">
        <v>180.19583090567701</v>
      </c>
    </row>
    <row r="186" spans="1:81" x14ac:dyDescent="0.3">
      <c r="A186" s="56" t="s">
        <v>97</v>
      </c>
      <c r="B186" s="61">
        <v>34100</v>
      </c>
      <c r="CC186" s="22">
        <v>165.59623227811099</v>
      </c>
    </row>
    <row r="187" spans="1:81" x14ac:dyDescent="0.3">
      <c r="A187" s="3" t="s">
        <v>97</v>
      </c>
      <c r="B187" s="4">
        <v>34101</v>
      </c>
      <c r="C187" s="9"/>
      <c r="D187" s="9"/>
      <c r="E187" s="10"/>
      <c r="T187">
        <v>2069.5</v>
      </c>
      <c r="AC187">
        <v>900.8</v>
      </c>
      <c r="AL187">
        <v>8.9999999999999993E-3</v>
      </c>
      <c r="AY187">
        <v>93</v>
      </c>
    </row>
    <row r="188" spans="1:81" x14ac:dyDescent="0.3">
      <c r="A188" s="56" t="s">
        <v>97</v>
      </c>
      <c r="B188" s="61">
        <v>34102</v>
      </c>
      <c r="CC188" s="22">
        <v>190.18223603288601</v>
      </c>
    </row>
    <row r="189" spans="1:81" x14ac:dyDescent="0.3">
      <c r="A189" s="56" t="s">
        <v>97</v>
      </c>
      <c r="B189" s="61">
        <v>34104</v>
      </c>
      <c r="CC189" s="22">
        <v>208.12358386741701</v>
      </c>
    </row>
    <row r="190" spans="1:81" x14ac:dyDescent="0.3">
      <c r="A190" s="56" t="s">
        <v>97</v>
      </c>
      <c r="B190" s="61">
        <v>34107</v>
      </c>
      <c r="CC190" s="22">
        <v>203.48837962063701</v>
      </c>
    </row>
    <row r="191" spans="1:81" x14ac:dyDescent="0.3">
      <c r="A191" s="3" t="s">
        <v>97</v>
      </c>
      <c r="B191" s="4">
        <v>34108</v>
      </c>
      <c r="C191" s="9"/>
      <c r="D191" s="9"/>
      <c r="E191" s="10"/>
      <c r="T191">
        <v>1552.3</v>
      </c>
      <c r="Y191">
        <v>4.6449999999999998E-2</v>
      </c>
      <c r="AA191">
        <v>15821.3132400431</v>
      </c>
      <c r="AC191">
        <v>734.9</v>
      </c>
      <c r="AL191">
        <v>0</v>
      </c>
      <c r="AS191" t="s">
        <v>69</v>
      </c>
      <c r="AY191">
        <v>93</v>
      </c>
    </row>
    <row r="192" spans="1:81" x14ac:dyDescent="0.3">
      <c r="A192" s="56" t="s">
        <v>97</v>
      </c>
      <c r="B192" s="61">
        <v>34111</v>
      </c>
      <c r="CC192" s="22">
        <v>201.51388619149299</v>
      </c>
    </row>
    <row r="193" spans="1:81" x14ac:dyDescent="0.3">
      <c r="A193" s="56" t="s">
        <v>98</v>
      </c>
      <c r="B193" s="61">
        <v>33956</v>
      </c>
      <c r="CC193" s="22">
        <v>200.82637405321401</v>
      </c>
    </row>
    <row r="194" spans="1:81" x14ac:dyDescent="0.3">
      <c r="A194" s="56" t="s">
        <v>98</v>
      </c>
      <c r="B194" s="61">
        <v>33968</v>
      </c>
      <c r="CC194" s="22">
        <v>275.27060270602601</v>
      </c>
    </row>
    <row r="195" spans="1:81" x14ac:dyDescent="0.3">
      <c r="A195" s="3" t="s">
        <v>98</v>
      </c>
      <c r="B195" s="4">
        <v>33981</v>
      </c>
      <c r="C195" s="9"/>
      <c r="D195" s="9"/>
      <c r="E195" s="10"/>
      <c r="T195">
        <v>3.117</v>
      </c>
      <c r="AL195">
        <v>7.2700000000000001E-2</v>
      </c>
      <c r="AY195">
        <v>12.42</v>
      </c>
    </row>
    <row r="196" spans="1:81" x14ac:dyDescent="0.3">
      <c r="A196" s="56" t="s">
        <v>98</v>
      </c>
      <c r="B196" s="61">
        <v>33985</v>
      </c>
      <c r="CC196" s="22">
        <v>270.03333980708197</v>
      </c>
    </row>
    <row r="197" spans="1:81" x14ac:dyDescent="0.3">
      <c r="A197" s="3" t="s">
        <v>98</v>
      </c>
      <c r="B197" s="4">
        <v>33991</v>
      </c>
      <c r="C197" s="9"/>
      <c r="D197" s="9"/>
      <c r="E197" s="10"/>
      <c r="T197">
        <v>12.2</v>
      </c>
      <c r="AL197">
        <v>0.2712</v>
      </c>
      <c r="AY197">
        <v>22.37</v>
      </c>
    </row>
    <row r="198" spans="1:81" x14ac:dyDescent="0.3">
      <c r="A198" s="56" t="s">
        <v>98</v>
      </c>
      <c r="B198" s="61">
        <v>33996</v>
      </c>
      <c r="CC198" s="22">
        <v>262.11076584450001</v>
      </c>
    </row>
    <row r="199" spans="1:81" x14ac:dyDescent="0.3">
      <c r="A199" s="3" t="s">
        <v>98</v>
      </c>
      <c r="B199" s="4">
        <v>34001</v>
      </c>
      <c r="C199" s="9"/>
      <c r="D199" s="9"/>
      <c r="E199" s="10"/>
      <c r="T199">
        <v>45.56</v>
      </c>
      <c r="AL199">
        <v>0.92249999999999999</v>
      </c>
      <c r="AY199">
        <v>25.57</v>
      </c>
    </row>
    <row r="200" spans="1:81" x14ac:dyDescent="0.3">
      <c r="A200" s="56" t="s">
        <v>98</v>
      </c>
      <c r="B200" s="61">
        <v>34003</v>
      </c>
      <c r="CC200" s="22">
        <v>269.448112902182</v>
      </c>
    </row>
    <row r="201" spans="1:81" x14ac:dyDescent="0.3">
      <c r="A201" s="3" t="s">
        <v>98</v>
      </c>
      <c r="B201" s="4">
        <v>34009</v>
      </c>
      <c r="C201" s="9"/>
      <c r="D201" s="9"/>
      <c r="E201" s="10"/>
      <c r="T201">
        <v>88.95</v>
      </c>
      <c r="AL201">
        <v>1.946</v>
      </c>
      <c r="AY201">
        <v>28.17</v>
      </c>
    </row>
    <row r="202" spans="1:81" x14ac:dyDescent="0.3">
      <c r="A202" s="56" t="s">
        <v>98</v>
      </c>
      <c r="B202" s="61">
        <v>34011</v>
      </c>
      <c r="CC202" s="22">
        <v>266.16203793616899</v>
      </c>
    </row>
    <row r="203" spans="1:81" x14ac:dyDescent="0.3">
      <c r="A203" s="3" t="s">
        <v>98</v>
      </c>
      <c r="B203" s="4">
        <v>34016</v>
      </c>
      <c r="C203" s="9"/>
      <c r="D203" s="9"/>
      <c r="E203" s="10"/>
      <c r="T203">
        <v>177.5</v>
      </c>
      <c r="AL203">
        <v>3.48</v>
      </c>
      <c r="AY203">
        <v>30.8</v>
      </c>
    </row>
    <row r="204" spans="1:81" x14ac:dyDescent="0.3">
      <c r="A204" s="56" t="s">
        <v>98</v>
      </c>
      <c r="B204" s="61">
        <v>34017</v>
      </c>
      <c r="CC204" s="22">
        <v>259.54845601087499</v>
      </c>
    </row>
    <row r="205" spans="1:81" x14ac:dyDescent="0.3">
      <c r="A205" s="3" t="s">
        <v>98</v>
      </c>
      <c r="B205" s="4">
        <v>34023</v>
      </c>
      <c r="C205" s="9"/>
      <c r="D205" s="9"/>
      <c r="E205" s="10"/>
      <c r="T205">
        <v>270.39999999999998</v>
      </c>
      <c r="AL205">
        <v>5.3129999999999997</v>
      </c>
      <c r="AY205">
        <v>31.92</v>
      </c>
    </row>
    <row r="206" spans="1:81" x14ac:dyDescent="0.3">
      <c r="A206" s="56" t="s">
        <v>98</v>
      </c>
      <c r="B206" s="61">
        <v>34027</v>
      </c>
      <c r="CC206" s="22">
        <v>240.33048488379501</v>
      </c>
    </row>
    <row r="207" spans="1:81" x14ac:dyDescent="0.3">
      <c r="A207" s="3" t="s">
        <v>98</v>
      </c>
      <c r="B207" s="4">
        <v>34030</v>
      </c>
      <c r="C207" s="9"/>
      <c r="D207" s="9"/>
      <c r="E207" s="10"/>
      <c r="T207">
        <v>359.2</v>
      </c>
      <c r="AL207">
        <v>5.9569999999999999</v>
      </c>
      <c r="AY207">
        <v>32.32</v>
      </c>
    </row>
    <row r="208" spans="1:81" x14ac:dyDescent="0.3">
      <c r="A208" s="56" t="s">
        <v>98</v>
      </c>
      <c r="B208" s="61">
        <v>34030</v>
      </c>
      <c r="CC208" s="22">
        <v>241.67055091603501</v>
      </c>
    </row>
    <row r="209" spans="1:81" x14ac:dyDescent="0.3">
      <c r="A209" s="56" t="s">
        <v>98</v>
      </c>
      <c r="B209" s="61">
        <v>34032</v>
      </c>
      <c r="CC209" s="22">
        <v>233.70913445976501</v>
      </c>
    </row>
    <row r="210" spans="1:81" x14ac:dyDescent="0.3">
      <c r="A210" s="3" t="s">
        <v>98</v>
      </c>
      <c r="B210" s="4">
        <v>34037</v>
      </c>
      <c r="C210" s="9"/>
      <c r="D210" s="9"/>
      <c r="E210" s="10"/>
      <c r="T210">
        <v>527.20000000000005</v>
      </c>
      <c r="AL210">
        <v>6.7050000000000001</v>
      </c>
      <c r="AY210">
        <v>40</v>
      </c>
    </row>
    <row r="211" spans="1:81" x14ac:dyDescent="0.3">
      <c r="A211" s="56" t="s">
        <v>98</v>
      </c>
      <c r="B211" s="61">
        <v>34037</v>
      </c>
      <c r="CC211" s="22">
        <v>222.43833754126899</v>
      </c>
    </row>
    <row r="212" spans="1:81" x14ac:dyDescent="0.3">
      <c r="A212" s="56" t="s">
        <v>98</v>
      </c>
      <c r="B212" s="61">
        <v>34039</v>
      </c>
      <c r="CC212" s="22">
        <v>268.94186573444603</v>
      </c>
    </row>
    <row r="213" spans="1:81" x14ac:dyDescent="0.3">
      <c r="A213" s="56" t="s">
        <v>98</v>
      </c>
      <c r="B213" s="61">
        <v>34041</v>
      </c>
      <c r="CC213" s="22">
        <v>255.00388424936801</v>
      </c>
    </row>
    <row r="214" spans="1:81" x14ac:dyDescent="0.3">
      <c r="A214" s="3" t="s">
        <v>98</v>
      </c>
      <c r="B214" s="4">
        <v>34044</v>
      </c>
      <c r="C214" s="9"/>
      <c r="D214" s="9"/>
      <c r="E214" s="10"/>
      <c r="T214">
        <v>616.6</v>
      </c>
      <c r="AY214">
        <v>52.57</v>
      </c>
    </row>
    <row r="215" spans="1:81" x14ac:dyDescent="0.3">
      <c r="A215" s="56" t="s">
        <v>98</v>
      </c>
      <c r="B215" s="61">
        <v>34047</v>
      </c>
      <c r="CC215" s="22">
        <v>233.77646144882399</v>
      </c>
    </row>
    <row r="216" spans="1:81" x14ac:dyDescent="0.3">
      <c r="A216" s="56" t="s">
        <v>98</v>
      </c>
      <c r="B216" s="61">
        <v>34049</v>
      </c>
      <c r="CC216" s="22">
        <v>256.36596102803099</v>
      </c>
    </row>
    <row r="217" spans="1:81" x14ac:dyDescent="0.3">
      <c r="A217" s="3" t="s">
        <v>98</v>
      </c>
      <c r="B217" s="4">
        <v>34051</v>
      </c>
      <c r="C217" s="9"/>
      <c r="D217" s="9"/>
      <c r="E217" s="10"/>
      <c r="T217">
        <v>757.4</v>
      </c>
      <c r="AY217">
        <v>62.22</v>
      </c>
    </row>
    <row r="218" spans="1:81" x14ac:dyDescent="0.3">
      <c r="A218" s="56" t="s">
        <v>98</v>
      </c>
      <c r="B218" s="61">
        <v>34051</v>
      </c>
      <c r="CC218" s="22">
        <v>243.755098077296</v>
      </c>
    </row>
    <row r="219" spans="1:81" x14ac:dyDescent="0.3">
      <c r="A219" s="56" t="s">
        <v>98</v>
      </c>
      <c r="B219" s="61">
        <v>34054</v>
      </c>
      <c r="CC219" s="22">
        <v>229.82100084158699</v>
      </c>
    </row>
    <row r="220" spans="1:81" x14ac:dyDescent="0.3">
      <c r="A220" s="56" t="s">
        <v>98</v>
      </c>
      <c r="B220" s="61">
        <v>34056</v>
      </c>
      <c r="CC220" s="22">
        <v>263.04039619343501</v>
      </c>
    </row>
    <row r="221" spans="1:81" x14ac:dyDescent="0.3">
      <c r="A221" s="3" t="s">
        <v>98</v>
      </c>
      <c r="B221" s="4">
        <v>34059</v>
      </c>
      <c r="C221" s="9"/>
      <c r="D221" s="9"/>
      <c r="E221" s="10"/>
      <c r="T221">
        <v>1184.4000000000001</v>
      </c>
      <c r="AC221">
        <v>16.77</v>
      </c>
      <c r="AL221">
        <v>6.4290000000000003</v>
      </c>
      <c r="AY221">
        <v>72.7</v>
      </c>
    </row>
    <row r="222" spans="1:81" x14ac:dyDescent="0.3">
      <c r="A222" s="56" t="s">
        <v>98</v>
      </c>
      <c r="B222" s="61">
        <v>34060</v>
      </c>
      <c r="CC222" s="22">
        <v>260.401696122224</v>
      </c>
    </row>
    <row r="223" spans="1:81" x14ac:dyDescent="0.3">
      <c r="A223" s="56" t="s">
        <v>98</v>
      </c>
      <c r="B223" s="61">
        <v>34062</v>
      </c>
      <c r="CC223" s="22">
        <v>248.455039813555</v>
      </c>
    </row>
    <row r="224" spans="1:81" x14ac:dyDescent="0.3">
      <c r="A224" s="56" t="s">
        <v>98</v>
      </c>
      <c r="B224" s="61">
        <v>34065</v>
      </c>
      <c r="CC224" s="22">
        <v>234.519647828057</v>
      </c>
    </row>
    <row r="225" spans="1:81" x14ac:dyDescent="0.3">
      <c r="A225" s="3" t="s">
        <v>98</v>
      </c>
      <c r="B225" s="4">
        <v>34066</v>
      </c>
      <c r="C225" s="9"/>
      <c r="D225" s="9"/>
      <c r="E225" s="10"/>
      <c r="T225">
        <v>1395.1</v>
      </c>
      <c r="AC225">
        <v>78.25</v>
      </c>
      <c r="AL225">
        <v>5.7450000000000001</v>
      </c>
      <c r="AY225">
        <v>82.97</v>
      </c>
    </row>
    <row r="226" spans="1:81" x14ac:dyDescent="0.3">
      <c r="A226" s="56" t="s">
        <v>98</v>
      </c>
      <c r="B226" s="61">
        <v>34067</v>
      </c>
      <c r="CC226" s="22">
        <v>259.10306208325198</v>
      </c>
    </row>
    <row r="227" spans="1:81" x14ac:dyDescent="0.3">
      <c r="A227" s="56" t="s">
        <v>98</v>
      </c>
      <c r="B227" s="61">
        <v>34072</v>
      </c>
      <c r="CC227" s="22">
        <v>235.213633715284</v>
      </c>
    </row>
    <row r="228" spans="1:81" x14ac:dyDescent="0.3">
      <c r="A228" s="3" t="s">
        <v>98</v>
      </c>
      <c r="B228" s="4">
        <v>34073</v>
      </c>
      <c r="C228" s="9"/>
      <c r="D228" s="9"/>
      <c r="E228" s="10"/>
      <c r="T228">
        <v>1573.5</v>
      </c>
      <c r="AC228">
        <v>228.5</v>
      </c>
      <c r="AL228">
        <v>5.6529999999999996</v>
      </c>
      <c r="AY228">
        <v>85.15</v>
      </c>
    </row>
    <row r="229" spans="1:81" x14ac:dyDescent="0.3">
      <c r="A229" s="56" t="s">
        <v>98</v>
      </c>
      <c r="B229" s="61">
        <v>34074</v>
      </c>
      <c r="CC229" s="22">
        <v>261.79225739625798</v>
      </c>
    </row>
    <row r="230" spans="1:81" x14ac:dyDescent="0.3">
      <c r="A230" s="56" t="s">
        <v>98</v>
      </c>
      <c r="B230" s="61">
        <v>34077</v>
      </c>
      <c r="CC230" s="22">
        <v>246.52845212662601</v>
      </c>
    </row>
    <row r="231" spans="1:81" x14ac:dyDescent="0.3">
      <c r="A231" s="56" t="s">
        <v>98</v>
      </c>
      <c r="B231" s="61">
        <v>34079</v>
      </c>
      <c r="CC231" s="22">
        <v>260.48456010875901</v>
      </c>
    </row>
    <row r="232" spans="1:81" x14ac:dyDescent="0.3">
      <c r="A232" s="3" t="s">
        <v>98</v>
      </c>
      <c r="B232" s="4">
        <v>34080</v>
      </c>
      <c r="C232" s="9"/>
      <c r="D232" s="9"/>
      <c r="E232" s="10"/>
      <c r="T232">
        <v>1952.4</v>
      </c>
      <c r="AC232">
        <v>479.6</v>
      </c>
      <c r="AL232">
        <v>5.8819999999999997</v>
      </c>
      <c r="AY232">
        <v>86.92</v>
      </c>
    </row>
    <row r="233" spans="1:81" x14ac:dyDescent="0.3">
      <c r="A233" s="56" t="s">
        <v>98</v>
      </c>
      <c r="B233" s="61">
        <v>34081</v>
      </c>
      <c r="CC233" s="22">
        <v>245.882371981614</v>
      </c>
    </row>
    <row r="234" spans="1:81" x14ac:dyDescent="0.3">
      <c r="A234" s="56" t="s">
        <v>98</v>
      </c>
      <c r="B234" s="61">
        <v>34083</v>
      </c>
      <c r="CC234" s="22">
        <v>261.16689324787899</v>
      </c>
    </row>
    <row r="235" spans="1:81" x14ac:dyDescent="0.3">
      <c r="A235" s="56" t="s">
        <v>98</v>
      </c>
      <c r="B235" s="61">
        <v>34086</v>
      </c>
      <c r="CC235" s="22">
        <v>239.262316307373</v>
      </c>
    </row>
    <row r="236" spans="1:81" x14ac:dyDescent="0.3">
      <c r="A236" s="3" t="s">
        <v>98</v>
      </c>
      <c r="B236" s="4">
        <v>34087</v>
      </c>
      <c r="C236" s="9"/>
      <c r="D236" s="9"/>
      <c r="E236" s="10"/>
      <c r="T236">
        <v>1807.5</v>
      </c>
      <c r="AC236">
        <v>616.9</v>
      </c>
      <c r="AL236">
        <v>4.2859999999999996</v>
      </c>
      <c r="AY236">
        <v>88.39</v>
      </c>
    </row>
    <row r="237" spans="1:81" x14ac:dyDescent="0.3">
      <c r="A237" s="56" t="s">
        <v>98</v>
      </c>
      <c r="B237" s="61">
        <v>34088</v>
      </c>
      <c r="CC237" s="22">
        <v>259.86178545996</v>
      </c>
    </row>
    <row r="238" spans="1:81" x14ac:dyDescent="0.3">
      <c r="A238" s="56" t="s">
        <v>98</v>
      </c>
      <c r="B238" s="61">
        <v>34090</v>
      </c>
      <c r="CC238" s="22">
        <v>244.59409594095899</v>
      </c>
    </row>
    <row r="239" spans="1:81" x14ac:dyDescent="0.3">
      <c r="A239" s="3" t="s">
        <v>98</v>
      </c>
      <c r="B239" s="4">
        <v>34094</v>
      </c>
      <c r="C239" s="9"/>
      <c r="D239" s="9"/>
      <c r="E239" s="10"/>
      <c r="T239">
        <v>2185.6999999999998</v>
      </c>
      <c r="AC239">
        <v>919.6</v>
      </c>
      <c r="AL239">
        <v>2.5920000000000001</v>
      </c>
      <c r="AY239">
        <v>88.97</v>
      </c>
    </row>
    <row r="240" spans="1:81" x14ac:dyDescent="0.3">
      <c r="A240" s="56" t="s">
        <v>98</v>
      </c>
      <c r="B240" s="61">
        <v>34094</v>
      </c>
      <c r="CC240" s="22">
        <v>246.60354761442301</v>
      </c>
    </row>
    <row r="241" spans="1:81" x14ac:dyDescent="0.3">
      <c r="A241" s="56" t="s">
        <v>98</v>
      </c>
      <c r="B241" s="61">
        <v>34097</v>
      </c>
      <c r="CC241" s="22">
        <v>248.611704538098</v>
      </c>
    </row>
    <row r="242" spans="1:81" x14ac:dyDescent="0.3">
      <c r="A242" s="56" t="s">
        <v>98</v>
      </c>
      <c r="B242" s="61">
        <v>34100</v>
      </c>
      <c r="CC242" s="22">
        <v>230.026866058134</v>
      </c>
    </row>
    <row r="243" spans="1:81" x14ac:dyDescent="0.3">
      <c r="A243" s="3" t="s">
        <v>98</v>
      </c>
      <c r="B243" s="4">
        <v>34101</v>
      </c>
      <c r="C243" s="9"/>
      <c r="D243" s="9"/>
      <c r="E243" s="10"/>
      <c r="T243">
        <v>2081.6999999999998</v>
      </c>
      <c r="AC243">
        <v>853.4</v>
      </c>
      <c r="AL243">
        <v>0.23269999999999999</v>
      </c>
      <c r="AY243">
        <v>92.52</v>
      </c>
    </row>
    <row r="244" spans="1:81" x14ac:dyDescent="0.3">
      <c r="A244" s="56" t="s">
        <v>98</v>
      </c>
      <c r="B244" s="61">
        <v>34102</v>
      </c>
      <c r="CC244" s="22">
        <v>255.937398847672</v>
      </c>
    </row>
    <row r="245" spans="1:81" x14ac:dyDescent="0.3">
      <c r="A245" s="56" t="s">
        <v>98</v>
      </c>
      <c r="B245" s="61">
        <v>34104</v>
      </c>
      <c r="CC245" s="22">
        <v>265.90826697740602</v>
      </c>
    </row>
    <row r="246" spans="1:81" x14ac:dyDescent="0.3">
      <c r="A246" s="56" t="s">
        <v>98</v>
      </c>
      <c r="B246" s="61">
        <v>34107</v>
      </c>
      <c r="CC246" s="22">
        <v>254.63229105975199</v>
      </c>
    </row>
    <row r="247" spans="1:81" x14ac:dyDescent="0.3">
      <c r="A247" s="3" t="s">
        <v>98</v>
      </c>
      <c r="B247" s="4">
        <v>34108</v>
      </c>
      <c r="C247" s="9"/>
      <c r="D247" s="9"/>
      <c r="E247" s="10"/>
      <c r="T247">
        <v>1983.2</v>
      </c>
      <c r="Y247">
        <v>4.7129999999999998E-2</v>
      </c>
      <c r="AA247">
        <v>19452.5779758116</v>
      </c>
      <c r="AC247">
        <v>916.8</v>
      </c>
      <c r="AL247">
        <v>2.1700000000000001E-2</v>
      </c>
      <c r="AS247" t="s">
        <v>69</v>
      </c>
      <c r="AY247">
        <v>93</v>
      </c>
    </row>
    <row r="248" spans="1:81" x14ac:dyDescent="0.3">
      <c r="A248" s="56" t="s">
        <v>98</v>
      </c>
      <c r="B248" s="61">
        <v>34111</v>
      </c>
      <c r="CC248" s="22">
        <v>244.02181653395499</v>
      </c>
    </row>
    <row r="249" spans="1:81" x14ac:dyDescent="0.3">
      <c r="A249" s="56" t="s">
        <v>99</v>
      </c>
      <c r="B249" s="61">
        <v>33956</v>
      </c>
      <c r="CC249" s="22">
        <v>199.497960769081</v>
      </c>
    </row>
    <row r="250" spans="1:81" x14ac:dyDescent="0.3">
      <c r="A250" s="56" t="s">
        <v>99</v>
      </c>
      <c r="B250" s="61">
        <v>33968</v>
      </c>
      <c r="CC250" s="22">
        <v>273.942189421894</v>
      </c>
    </row>
    <row r="251" spans="1:81" x14ac:dyDescent="0.3">
      <c r="A251" s="3" t="s">
        <v>99</v>
      </c>
      <c r="B251" s="4">
        <v>33981</v>
      </c>
      <c r="C251" s="9"/>
      <c r="D251" s="9"/>
      <c r="E251" s="10"/>
      <c r="T251">
        <v>3.3479999999999999</v>
      </c>
      <c r="AL251">
        <v>7.6200000000000004E-2</v>
      </c>
      <c r="AY251">
        <v>12.72</v>
      </c>
    </row>
    <row r="252" spans="1:81" x14ac:dyDescent="0.3">
      <c r="A252" s="56" t="s">
        <v>99</v>
      </c>
      <c r="B252" s="61">
        <v>33985</v>
      </c>
      <c r="CC252" s="22">
        <v>273.35437301741399</v>
      </c>
    </row>
    <row r="253" spans="1:81" x14ac:dyDescent="0.3">
      <c r="A253" s="3" t="s">
        <v>99</v>
      </c>
      <c r="B253" s="4">
        <v>33991</v>
      </c>
      <c r="C253" s="9"/>
      <c r="D253" s="9"/>
      <c r="E253" s="10"/>
      <c r="T253">
        <v>11.65</v>
      </c>
      <c r="AL253">
        <v>0.26369999999999999</v>
      </c>
      <c r="AY253">
        <v>22.45</v>
      </c>
    </row>
    <row r="254" spans="1:81" x14ac:dyDescent="0.3">
      <c r="A254" s="56" t="s">
        <v>99</v>
      </c>
      <c r="B254" s="61">
        <v>33996</v>
      </c>
      <c r="CC254" s="22">
        <v>260.1181459183</v>
      </c>
    </row>
    <row r="255" spans="1:81" x14ac:dyDescent="0.3">
      <c r="A255" s="3" t="s">
        <v>99</v>
      </c>
      <c r="B255" s="4">
        <v>34001</v>
      </c>
      <c r="C255" s="9"/>
      <c r="D255" s="9"/>
      <c r="E255" s="10"/>
      <c r="T255">
        <v>41.12</v>
      </c>
      <c r="AL255">
        <v>0.85219999999999996</v>
      </c>
      <c r="AY255">
        <v>25.02</v>
      </c>
    </row>
    <row r="256" spans="1:81" x14ac:dyDescent="0.3">
      <c r="A256" s="56" t="s">
        <v>99</v>
      </c>
      <c r="B256" s="61">
        <v>34003</v>
      </c>
      <c r="CC256" s="22">
        <v>266.79128633391502</v>
      </c>
    </row>
    <row r="257" spans="1:81" x14ac:dyDescent="0.3">
      <c r="A257" s="3" t="s">
        <v>99</v>
      </c>
      <c r="B257" s="4">
        <v>34009</v>
      </c>
      <c r="C257" s="9"/>
      <c r="D257" s="9"/>
      <c r="E257" s="10"/>
      <c r="T257">
        <v>81.66</v>
      </c>
      <c r="AL257">
        <v>1.823</v>
      </c>
      <c r="AY257">
        <v>27.72</v>
      </c>
    </row>
    <row r="258" spans="1:81" x14ac:dyDescent="0.3">
      <c r="A258" s="56" t="s">
        <v>99</v>
      </c>
      <c r="B258" s="61">
        <v>34011</v>
      </c>
      <c r="CC258" s="22">
        <v>264.170712759759</v>
      </c>
    </row>
    <row r="259" spans="1:81" x14ac:dyDescent="0.3">
      <c r="A259" s="3" t="s">
        <v>99</v>
      </c>
      <c r="B259" s="4">
        <v>34016</v>
      </c>
      <c r="C259" s="9"/>
      <c r="D259" s="9"/>
      <c r="E259" s="10"/>
      <c r="T259">
        <v>164.2</v>
      </c>
      <c r="AL259">
        <v>3.3210000000000002</v>
      </c>
      <c r="AY259">
        <v>31.17</v>
      </c>
    </row>
    <row r="260" spans="1:81" x14ac:dyDescent="0.3">
      <c r="A260" s="56" t="s">
        <v>99</v>
      </c>
      <c r="B260" s="61">
        <v>34017</v>
      </c>
      <c r="CC260" s="22">
        <v>249.58535637987899</v>
      </c>
    </row>
    <row r="261" spans="1:81" x14ac:dyDescent="0.3">
      <c r="A261" s="3" t="s">
        <v>99</v>
      </c>
      <c r="B261" s="4">
        <v>34023</v>
      </c>
      <c r="C261" s="9"/>
      <c r="D261" s="9"/>
      <c r="E261" s="10"/>
      <c r="T261">
        <v>239.8</v>
      </c>
      <c r="AL261">
        <v>4.9450000000000003</v>
      </c>
      <c r="AY261">
        <v>32.049999999999997</v>
      </c>
    </row>
    <row r="262" spans="1:81" x14ac:dyDescent="0.3">
      <c r="A262" s="56" t="s">
        <v>99</v>
      </c>
      <c r="B262" s="61">
        <v>34027</v>
      </c>
      <c r="CC262" s="22">
        <v>229.038971968667</v>
      </c>
    </row>
    <row r="263" spans="1:81" x14ac:dyDescent="0.3">
      <c r="A263" s="3" t="s">
        <v>99</v>
      </c>
      <c r="B263" s="4">
        <v>34030</v>
      </c>
      <c r="C263" s="9"/>
      <c r="D263" s="9"/>
      <c r="E263" s="10"/>
      <c r="T263">
        <v>311.3</v>
      </c>
      <c r="AL263">
        <v>5.3760000000000003</v>
      </c>
      <c r="AY263">
        <v>32.200000000000003</v>
      </c>
    </row>
    <row r="264" spans="1:81" x14ac:dyDescent="0.3">
      <c r="A264" s="56" t="s">
        <v>99</v>
      </c>
      <c r="B264" s="61">
        <v>34030</v>
      </c>
      <c r="CC264" s="22">
        <v>235.02977924516</v>
      </c>
    </row>
    <row r="265" spans="1:81" x14ac:dyDescent="0.3">
      <c r="A265" s="56" t="s">
        <v>99</v>
      </c>
      <c r="B265" s="61">
        <v>34033</v>
      </c>
      <c r="CC265" s="22">
        <v>219.76338447595001</v>
      </c>
    </row>
    <row r="266" spans="1:81" x14ac:dyDescent="0.3">
      <c r="A266" s="3" t="s">
        <v>99</v>
      </c>
      <c r="B266" s="4">
        <v>34037</v>
      </c>
      <c r="C266" s="9"/>
      <c r="D266" s="9"/>
      <c r="E266" s="10"/>
      <c r="T266">
        <v>456.1</v>
      </c>
      <c r="AL266">
        <v>5.5259999999999998</v>
      </c>
      <c r="AY266">
        <v>38.57</v>
      </c>
    </row>
    <row r="267" spans="1:81" x14ac:dyDescent="0.3">
      <c r="A267" s="56" t="s">
        <v>99</v>
      </c>
      <c r="B267" s="61">
        <v>34037</v>
      </c>
      <c r="CC267" s="22">
        <v>211.81232601799601</v>
      </c>
    </row>
    <row r="268" spans="1:81" x14ac:dyDescent="0.3">
      <c r="A268" s="56" t="s">
        <v>99</v>
      </c>
      <c r="B268" s="61">
        <v>34039</v>
      </c>
      <c r="CC268" s="22">
        <v>201.856994885738</v>
      </c>
    </row>
    <row r="269" spans="1:81" x14ac:dyDescent="0.3">
      <c r="A269" s="56" t="s">
        <v>99</v>
      </c>
      <c r="B269" s="61">
        <v>34041</v>
      </c>
      <c r="CC269" s="22">
        <v>193.896873179257</v>
      </c>
    </row>
    <row r="270" spans="1:81" x14ac:dyDescent="0.3">
      <c r="A270" s="3" t="s">
        <v>99</v>
      </c>
      <c r="B270" s="4">
        <v>34044</v>
      </c>
      <c r="C270" s="9"/>
      <c r="D270" s="9"/>
      <c r="E270" s="10"/>
      <c r="T270">
        <v>535.9</v>
      </c>
      <c r="AL270">
        <v>8.0739999999999998</v>
      </c>
      <c r="AY270">
        <v>49.77</v>
      </c>
    </row>
    <row r="271" spans="1:81" x14ac:dyDescent="0.3">
      <c r="A271" s="56" t="s">
        <v>99</v>
      </c>
      <c r="B271" s="61">
        <v>34047</v>
      </c>
      <c r="CC271" s="22">
        <v>179.312811549168</v>
      </c>
    </row>
    <row r="272" spans="1:81" x14ac:dyDescent="0.3">
      <c r="A272" s="56" t="s">
        <v>99</v>
      </c>
      <c r="B272" s="61">
        <v>34049</v>
      </c>
      <c r="CC272" s="22">
        <v>195.26024470771</v>
      </c>
    </row>
    <row r="273" spans="1:81" x14ac:dyDescent="0.3">
      <c r="A273" s="3" t="s">
        <v>99</v>
      </c>
      <c r="B273" s="4">
        <v>34051</v>
      </c>
      <c r="C273" s="9"/>
      <c r="D273" s="9"/>
      <c r="E273" s="10"/>
      <c r="T273">
        <v>637.79999999999995</v>
      </c>
      <c r="AY273">
        <v>61.4</v>
      </c>
    </row>
    <row r="274" spans="1:81" x14ac:dyDescent="0.3">
      <c r="A274" s="56" t="s">
        <v>99</v>
      </c>
      <c r="B274" s="61">
        <v>34051</v>
      </c>
      <c r="CC274" s="22">
        <v>184.64070693338499</v>
      </c>
    </row>
    <row r="275" spans="1:81" x14ac:dyDescent="0.3">
      <c r="A275" s="56" t="s">
        <v>99</v>
      </c>
      <c r="B275" s="61">
        <v>34054</v>
      </c>
      <c r="CC275" s="22">
        <v>174.693144299864</v>
      </c>
    </row>
    <row r="276" spans="1:81" x14ac:dyDescent="0.3">
      <c r="A276" s="56" t="s">
        <v>99</v>
      </c>
      <c r="B276" s="61">
        <v>34055</v>
      </c>
      <c r="CC276" s="22">
        <v>191.30348935068201</v>
      </c>
    </row>
    <row r="277" spans="1:81" x14ac:dyDescent="0.3">
      <c r="A277" s="3" t="s">
        <v>99</v>
      </c>
      <c r="B277" s="4">
        <v>34059</v>
      </c>
      <c r="C277" s="9"/>
      <c r="D277" s="9"/>
      <c r="E277" s="10"/>
      <c r="T277">
        <v>899.6</v>
      </c>
      <c r="AC277">
        <v>12.78</v>
      </c>
      <c r="AL277">
        <v>5.2939999999999996</v>
      </c>
      <c r="AY277">
        <v>71.819999999999993</v>
      </c>
    </row>
    <row r="278" spans="1:81" x14ac:dyDescent="0.3">
      <c r="A278" s="56" t="s">
        <v>99</v>
      </c>
      <c r="B278" s="61">
        <v>34060</v>
      </c>
      <c r="CC278" s="22">
        <v>191.324205347316</v>
      </c>
    </row>
    <row r="279" spans="1:81" x14ac:dyDescent="0.3">
      <c r="A279" s="56" t="s">
        <v>99</v>
      </c>
      <c r="B279" s="61">
        <v>34062</v>
      </c>
      <c r="CC279" s="22">
        <v>183.36019939146701</v>
      </c>
    </row>
    <row r="280" spans="1:81" x14ac:dyDescent="0.3">
      <c r="A280" s="56" t="s">
        <v>99</v>
      </c>
      <c r="B280" s="61">
        <v>34065</v>
      </c>
      <c r="CC280" s="22">
        <v>173.41263675794599</v>
      </c>
    </row>
    <row r="281" spans="1:81" x14ac:dyDescent="0.3">
      <c r="A281" s="3" t="s">
        <v>99</v>
      </c>
      <c r="B281" s="4">
        <v>34066</v>
      </c>
      <c r="C281" s="9"/>
      <c r="D281" s="9"/>
      <c r="E281" s="10"/>
      <c r="T281">
        <v>1112.7</v>
      </c>
      <c r="AC281">
        <v>59.48</v>
      </c>
      <c r="AL281">
        <v>5.1580000000000004</v>
      </c>
      <c r="AY281">
        <v>82.32</v>
      </c>
    </row>
    <row r="282" spans="1:81" x14ac:dyDescent="0.3">
      <c r="A282" s="56" t="s">
        <v>99</v>
      </c>
      <c r="B282" s="61">
        <v>34067</v>
      </c>
      <c r="CC282" s="22">
        <v>201.98258561533001</v>
      </c>
    </row>
    <row r="283" spans="1:81" x14ac:dyDescent="0.3">
      <c r="A283" s="56" t="s">
        <v>99</v>
      </c>
      <c r="B283" s="61">
        <v>34072</v>
      </c>
      <c r="CC283" s="22">
        <v>173.44371075289601</v>
      </c>
    </row>
    <row r="284" spans="1:81" x14ac:dyDescent="0.3">
      <c r="A284" s="3" t="s">
        <v>99</v>
      </c>
      <c r="B284" s="4">
        <v>34073</v>
      </c>
      <c r="C284" s="9"/>
      <c r="D284" s="9"/>
      <c r="E284" s="10"/>
      <c r="T284">
        <v>1206.9000000000001</v>
      </c>
      <c r="AC284">
        <v>172.2</v>
      </c>
      <c r="AL284">
        <v>4.1230000000000002</v>
      </c>
      <c r="AY284">
        <v>84.07</v>
      </c>
    </row>
    <row r="285" spans="1:81" x14ac:dyDescent="0.3">
      <c r="A285" s="56" t="s">
        <v>99</v>
      </c>
      <c r="B285" s="61">
        <v>34074</v>
      </c>
      <c r="CC285" s="22">
        <v>190.057940053084</v>
      </c>
    </row>
    <row r="286" spans="1:81" x14ac:dyDescent="0.3">
      <c r="A286" s="56" t="s">
        <v>99</v>
      </c>
      <c r="B286" s="61">
        <v>34077</v>
      </c>
      <c r="CC286" s="22">
        <v>172.802809607043</v>
      </c>
    </row>
    <row r="287" spans="1:81" x14ac:dyDescent="0.3">
      <c r="A287" s="56" t="s">
        <v>99</v>
      </c>
      <c r="B287" s="61">
        <v>34079</v>
      </c>
      <c r="CC287" s="22">
        <v>188.08733087330901</v>
      </c>
    </row>
    <row r="288" spans="1:81" x14ac:dyDescent="0.3">
      <c r="A288" s="3" t="s">
        <v>99</v>
      </c>
      <c r="B288" s="4">
        <v>34080</v>
      </c>
      <c r="C288" s="9"/>
      <c r="D288" s="9"/>
      <c r="E288" s="10"/>
      <c r="T288">
        <v>1435.7</v>
      </c>
      <c r="AC288">
        <v>364.1</v>
      </c>
      <c r="AL288">
        <v>3.403</v>
      </c>
      <c r="AY288">
        <v>86.25</v>
      </c>
    </row>
    <row r="289" spans="1:81" x14ac:dyDescent="0.3">
      <c r="A289" s="56" t="s">
        <v>99</v>
      </c>
      <c r="B289" s="61">
        <v>34082</v>
      </c>
      <c r="CC289" s="22">
        <v>172.82223085388699</v>
      </c>
    </row>
    <row r="290" spans="1:81" x14ac:dyDescent="0.3">
      <c r="A290" s="56" t="s">
        <v>99</v>
      </c>
      <c r="B290" s="61">
        <v>34083</v>
      </c>
      <c r="CC290" s="22">
        <v>186.11154269437401</v>
      </c>
    </row>
    <row r="291" spans="1:81" x14ac:dyDescent="0.3">
      <c r="A291" s="56" t="s">
        <v>99</v>
      </c>
      <c r="B291" s="61">
        <v>34086</v>
      </c>
      <c r="CC291" s="22">
        <v>166.86379232213301</v>
      </c>
    </row>
    <row r="292" spans="1:81" x14ac:dyDescent="0.3">
      <c r="A292" s="3" t="s">
        <v>99</v>
      </c>
      <c r="B292" s="4">
        <v>34087</v>
      </c>
      <c r="C292" s="9"/>
      <c r="D292" s="9"/>
      <c r="E292" s="10"/>
      <c r="T292">
        <v>1519.5</v>
      </c>
      <c r="AC292">
        <v>534.79999999999995</v>
      </c>
      <c r="AL292">
        <v>2.2160000000000002</v>
      </c>
      <c r="AY292">
        <v>87.07</v>
      </c>
    </row>
    <row r="293" spans="1:81" x14ac:dyDescent="0.3">
      <c r="A293" s="56" t="s">
        <v>99</v>
      </c>
      <c r="B293" s="61">
        <v>34088</v>
      </c>
      <c r="CC293" s="22">
        <v>182.81381498025499</v>
      </c>
    </row>
    <row r="294" spans="1:81" x14ac:dyDescent="0.3">
      <c r="A294" s="56" t="s">
        <v>99</v>
      </c>
      <c r="B294" s="61">
        <v>34090</v>
      </c>
      <c r="CC294" s="22">
        <v>168.87583349517701</v>
      </c>
    </row>
    <row r="295" spans="1:81" x14ac:dyDescent="0.3">
      <c r="A295" s="3" t="s">
        <v>99</v>
      </c>
      <c r="B295" s="4">
        <v>34094</v>
      </c>
      <c r="C295" s="9"/>
      <c r="D295" s="9"/>
      <c r="E295" s="10"/>
      <c r="T295">
        <v>1522</v>
      </c>
      <c r="AC295">
        <v>637.79999999999995</v>
      </c>
      <c r="AL295">
        <v>0.6552</v>
      </c>
      <c r="AY295">
        <v>88.62</v>
      </c>
    </row>
    <row r="296" spans="1:81" x14ac:dyDescent="0.3">
      <c r="A296" s="56" t="s">
        <v>99</v>
      </c>
      <c r="B296" s="61">
        <v>34095</v>
      </c>
      <c r="CC296" s="22">
        <v>172.21499320256299</v>
      </c>
    </row>
    <row r="297" spans="1:81" x14ac:dyDescent="0.3">
      <c r="A297" s="56" t="s">
        <v>99</v>
      </c>
      <c r="B297" s="61">
        <v>34097</v>
      </c>
      <c r="CC297" s="22">
        <v>184.846572149932</v>
      </c>
    </row>
    <row r="298" spans="1:81" x14ac:dyDescent="0.3">
      <c r="A298" s="56" t="s">
        <v>99</v>
      </c>
      <c r="B298" s="61">
        <v>34100</v>
      </c>
      <c r="CC298" s="22">
        <v>170.912474914223</v>
      </c>
    </row>
    <row r="299" spans="1:81" x14ac:dyDescent="0.3">
      <c r="A299" s="3" t="s">
        <v>99</v>
      </c>
      <c r="B299" s="4">
        <v>34101</v>
      </c>
      <c r="C299" s="9"/>
      <c r="D299" s="9"/>
      <c r="E299" s="10"/>
      <c r="T299">
        <v>1540.9</v>
      </c>
      <c r="AC299">
        <v>668.8</v>
      </c>
      <c r="AL299">
        <v>5.7000000000000002E-2</v>
      </c>
      <c r="AY299">
        <v>92.95</v>
      </c>
    </row>
    <row r="300" spans="1:81" x14ac:dyDescent="0.3">
      <c r="A300" s="56" t="s">
        <v>99</v>
      </c>
      <c r="B300" s="61">
        <v>34102</v>
      </c>
      <c r="CC300" s="22">
        <v>194.83168252735101</v>
      </c>
    </row>
    <row r="301" spans="1:81" x14ac:dyDescent="0.3">
      <c r="A301" s="56" t="s">
        <v>99</v>
      </c>
      <c r="B301" s="61">
        <v>34104</v>
      </c>
      <c r="CC301" s="22">
        <v>218.75089014048001</v>
      </c>
    </row>
    <row r="302" spans="1:81" x14ac:dyDescent="0.3">
      <c r="A302" s="56" t="s">
        <v>99</v>
      </c>
      <c r="B302" s="61">
        <v>34107</v>
      </c>
      <c r="CC302" s="22">
        <v>212.78727260956799</v>
      </c>
    </row>
    <row r="303" spans="1:81" x14ac:dyDescent="0.3">
      <c r="A303" s="3" t="s">
        <v>99</v>
      </c>
      <c r="B303" s="4">
        <v>34108</v>
      </c>
      <c r="C303" s="9"/>
      <c r="D303" s="9"/>
      <c r="E303" s="10"/>
      <c r="T303">
        <v>1491.3</v>
      </c>
      <c r="AC303">
        <v>676.8</v>
      </c>
      <c r="AL303">
        <v>6.9999999999999999E-4</v>
      </c>
      <c r="AS303" t="s">
        <v>69</v>
      </c>
      <c r="AY303">
        <v>93</v>
      </c>
    </row>
    <row r="304" spans="1:81" x14ac:dyDescent="0.3">
      <c r="A304" s="56" t="s">
        <v>99</v>
      </c>
      <c r="B304" s="61">
        <v>34111</v>
      </c>
      <c r="CC304" s="22">
        <v>212.13989771476599</v>
      </c>
    </row>
    <row r="305" spans="1:81" x14ac:dyDescent="0.3">
      <c r="A305" s="56" t="s">
        <v>100</v>
      </c>
      <c r="B305" s="61">
        <v>33955</v>
      </c>
      <c r="CC305" s="22">
        <v>188.20385835437301</v>
      </c>
    </row>
    <row r="306" spans="1:81" x14ac:dyDescent="0.3">
      <c r="A306" s="56" t="s">
        <v>100</v>
      </c>
      <c r="B306" s="61">
        <v>33969</v>
      </c>
      <c r="CC306" s="22">
        <v>270.62374571113997</v>
      </c>
    </row>
    <row r="307" spans="1:81" x14ac:dyDescent="0.3">
      <c r="A307" s="3" t="s">
        <v>100</v>
      </c>
      <c r="B307" s="4">
        <v>33981</v>
      </c>
      <c r="C307" s="9"/>
      <c r="D307" s="9"/>
      <c r="E307" s="10"/>
      <c r="T307">
        <v>3.145</v>
      </c>
      <c r="AL307">
        <v>7.0499999999999993E-2</v>
      </c>
      <c r="AY307">
        <v>12.77</v>
      </c>
    </row>
    <row r="308" spans="1:81" x14ac:dyDescent="0.3">
      <c r="A308" s="56" t="s">
        <v>100</v>
      </c>
      <c r="B308" s="61">
        <v>33985</v>
      </c>
      <c r="CC308" s="22">
        <v>264.05418527869398</v>
      </c>
    </row>
    <row r="309" spans="1:81" x14ac:dyDescent="0.3">
      <c r="A309" s="3" t="s">
        <v>100</v>
      </c>
      <c r="B309" s="4">
        <v>33991</v>
      </c>
      <c r="C309" s="9"/>
      <c r="D309" s="9"/>
      <c r="E309" s="10"/>
      <c r="T309">
        <v>11.09</v>
      </c>
      <c r="AL309">
        <v>0.25750000000000001</v>
      </c>
      <c r="AY309">
        <v>22.25</v>
      </c>
    </row>
    <row r="310" spans="1:81" x14ac:dyDescent="0.3">
      <c r="A310" s="56" t="s">
        <v>100</v>
      </c>
      <c r="B310" s="61">
        <v>33996</v>
      </c>
      <c r="CC310" s="22">
        <v>252.81187285557101</v>
      </c>
    </row>
    <row r="311" spans="1:81" x14ac:dyDescent="0.3">
      <c r="A311" s="3" t="s">
        <v>100</v>
      </c>
      <c r="B311" s="4">
        <v>34001</v>
      </c>
      <c r="C311" s="9"/>
      <c r="D311" s="9"/>
      <c r="E311" s="10"/>
      <c r="T311">
        <v>39.700000000000003</v>
      </c>
      <c r="AL311">
        <v>0.83499999999999996</v>
      </c>
      <c r="AY311">
        <v>24.97</v>
      </c>
    </row>
    <row r="312" spans="1:81" x14ac:dyDescent="0.3">
      <c r="A312" s="56" t="s">
        <v>100</v>
      </c>
      <c r="B312" s="61">
        <v>34003</v>
      </c>
      <c r="CC312" s="22">
        <v>261.47763319738402</v>
      </c>
    </row>
    <row r="313" spans="1:81" x14ac:dyDescent="0.3">
      <c r="A313" s="3" t="s">
        <v>100</v>
      </c>
      <c r="B313" s="4">
        <v>34009</v>
      </c>
      <c r="C313" s="9"/>
      <c r="D313" s="9"/>
      <c r="E313" s="10"/>
      <c r="T313">
        <v>75.72</v>
      </c>
      <c r="AL313">
        <v>1.7170000000000001</v>
      </c>
      <c r="AY313">
        <v>28.02</v>
      </c>
    </row>
    <row r="314" spans="1:81" x14ac:dyDescent="0.3">
      <c r="A314" s="56" t="s">
        <v>100</v>
      </c>
      <c r="B314" s="61">
        <v>34011</v>
      </c>
      <c r="CC314" s="22">
        <v>256.86314494723899</v>
      </c>
    </row>
    <row r="315" spans="1:81" x14ac:dyDescent="0.3">
      <c r="A315" s="3" t="s">
        <v>100</v>
      </c>
      <c r="B315" s="4">
        <v>34016</v>
      </c>
      <c r="C315" s="9"/>
      <c r="D315" s="9"/>
      <c r="E315" s="10"/>
      <c r="T315">
        <v>166.9</v>
      </c>
      <c r="AL315">
        <v>3.4830000000000001</v>
      </c>
      <c r="AY315">
        <v>30.92</v>
      </c>
    </row>
    <row r="316" spans="1:81" x14ac:dyDescent="0.3">
      <c r="A316" s="56" t="s">
        <v>100</v>
      </c>
      <c r="B316" s="61">
        <v>34018</v>
      </c>
      <c r="CC316" s="22">
        <v>250.91506441380099</v>
      </c>
    </row>
    <row r="317" spans="1:81" x14ac:dyDescent="0.3">
      <c r="A317" s="3" t="s">
        <v>100</v>
      </c>
      <c r="B317" s="4">
        <v>34023</v>
      </c>
      <c r="C317" s="9"/>
      <c r="D317" s="9"/>
      <c r="E317" s="10"/>
      <c r="T317">
        <v>225.6</v>
      </c>
      <c r="AL317">
        <v>4.9390000000000001</v>
      </c>
      <c r="AY317">
        <v>32</v>
      </c>
    </row>
    <row r="318" spans="1:81" x14ac:dyDescent="0.3">
      <c r="A318" s="56" t="s">
        <v>100</v>
      </c>
      <c r="B318" s="61">
        <v>34027</v>
      </c>
      <c r="CC318" s="22">
        <v>229.038971968667</v>
      </c>
    </row>
    <row r="319" spans="1:81" x14ac:dyDescent="0.3">
      <c r="A319" s="3" t="s">
        <v>100</v>
      </c>
      <c r="B319" s="4">
        <v>34030</v>
      </c>
      <c r="C319" s="9"/>
      <c r="D319" s="9"/>
      <c r="E319" s="10"/>
      <c r="T319">
        <v>321</v>
      </c>
      <c r="AL319">
        <v>5.42</v>
      </c>
      <c r="AY319">
        <v>32.119999999999997</v>
      </c>
    </row>
    <row r="320" spans="1:81" x14ac:dyDescent="0.3">
      <c r="A320" s="56" t="s">
        <v>100</v>
      </c>
      <c r="B320" s="61">
        <v>34030</v>
      </c>
      <c r="CC320" s="22">
        <v>230.37903800090601</v>
      </c>
    </row>
    <row r="321" spans="1:81" x14ac:dyDescent="0.3">
      <c r="A321" s="56" t="s">
        <v>100</v>
      </c>
      <c r="B321" s="61">
        <v>34032</v>
      </c>
      <c r="CC321" s="22">
        <v>233.70783970997499</v>
      </c>
    </row>
    <row r="322" spans="1:81" x14ac:dyDescent="0.3">
      <c r="A322" s="3" t="s">
        <v>100</v>
      </c>
      <c r="B322" s="4">
        <v>34037</v>
      </c>
      <c r="C322" s="9"/>
      <c r="D322" s="9"/>
      <c r="E322" s="10"/>
      <c r="T322">
        <v>464.7</v>
      </c>
      <c r="AL322">
        <v>5.7080000000000002</v>
      </c>
      <c r="AY322">
        <v>38.299999999999997</v>
      </c>
    </row>
    <row r="323" spans="1:81" x14ac:dyDescent="0.3">
      <c r="A323" s="56" t="s">
        <v>100</v>
      </c>
      <c r="B323" s="61">
        <v>34037</v>
      </c>
      <c r="CC323" s="22">
        <v>223.76934032498201</v>
      </c>
    </row>
    <row r="324" spans="1:81" x14ac:dyDescent="0.3">
      <c r="A324" s="56" t="s">
        <v>100</v>
      </c>
      <c r="B324" s="61">
        <v>34039</v>
      </c>
      <c r="CC324" s="22">
        <v>264.957920631837</v>
      </c>
    </row>
    <row r="325" spans="1:81" x14ac:dyDescent="0.3">
      <c r="A325" s="56" t="s">
        <v>100</v>
      </c>
      <c r="B325" s="61">
        <v>34041</v>
      </c>
      <c r="CC325" s="22">
        <v>251.682851039036</v>
      </c>
    </row>
    <row r="326" spans="1:81" x14ac:dyDescent="0.3">
      <c r="A326" s="3" t="s">
        <v>100</v>
      </c>
      <c r="B326" s="4">
        <v>34044</v>
      </c>
      <c r="C326" s="9"/>
      <c r="D326" s="9"/>
      <c r="E326" s="10"/>
      <c r="T326">
        <v>541.5</v>
      </c>
      <c r="AL326">
        <v>6.9489999999999998</v>
      </c>
      <c r="AY326">
        <v>47.72</v>
      </c>
    </row>
    <row r="327" spans="1:81" x14ac:dyDescent="0.3">
      <c r="A327" s="56" t="s">
        <v>100</v>
      </c>
      <c r="B327" s="61">
        <v>34047</v>
      </c>
      <c r="CC327" s="22">
        <v>227.79730692043699</v>
      </c>
    </row>
    <row r="328" spans="1:81" x14ac:dyDescent="0.3">
      <c r="A328" s="56" t="s">
        <v>100</v>
      </c>
      <c r="B328" s="61">
        <v>34049</v>
      </c>
      <c r="CC328" s="22">
        <v>247.06836278889</v>
      </c>
    </row>
    <row r="329" spans="1:81" x14ac:dyDescent="0.3">
      <c r="A329" s="3" t="s">
        <v>100</v>
      </c>
      <c r="B329" s="4">
        <v>34051</v>
      </c>
      <c r="C329" s="9"/>
      <c r="D329" s="9"/>
      <c r="E329" s="10"/>
      <c r="T329">
        <v>637.5</v>
      </c>
      <c r="AY329">
        <v>58.52</v>
      </c>
    </row>
    <row r="330" spans="1:81" x14ac:dyDescent="0.3">
      <c r="A330" s="56" t="s">
        <v>100</v>
      </c>
      <c r="B330" s="61">
        <v>34051</v>
      </c>
      <c r="CC330" s="22">
        <v>235.121706480222</v>
      </c>
    </row>
    <row r="331" spans="1:81" x14ac:dyDescent="0.3">
      <c r="A331" s="56" t="s">
        <v>100</v>
      </c>
      <c r="B331" s="61">
        <v>34054</v>
      </c>
      <c r="CC331" s="22">
        <v>221.186314494724</v>
      </c>
    </row>
    <row r="332" spans="1:81" x14ac:dyDescent="0.3">
      <c r="A332" s="56" t="s">
        <v>100</v>
      </c>
      <c r="B332" s="61">
        <v>34056</v>
      </c>
      <c r="CC332" s="22">
        <v>259.719362983103</v>
      </c>
    </row>
    <row r="333" spans="1:81" x14ac:dyDescent="0.3">
      <c r="A333" s="3" t="s">
        <v>100</v>
      </c>
      <c r="B333" s="4">
        <v>34059</v>
      </c>
      <c r="C333" s="9"/>
      <c r="D333" s="9"/>
      <c r="E333" s="10"/>
      <c r="T333">
        <v>1027.8</v>
      </c>
      <c r="AC333">
        <v>5.7949999999999999</v>
      </c>
      <c r="AL333">
        <v>6.2</v>
      </c>
      <c r="AY333">
        <v>71.22</v>
      </c>
    </row>
    <row r="334" spans="1:81" x14ac:dyDescent="0.3">
      <c r="A334" s="56" t="s">
        <v>100</v>
      </c>
      <c r="B334" s="61">
        <v>34060</v>
      </c>
      <c r="CC334" s="22">
        <v>254.422541593837</v>
      </c>
    </row>
    <row r="335" spans="1:81" x14ac:dyDescent="0.3">
      <c r="A335" s="56" t="s">
        <v>100</v>
      </c>
      <c r="B335" s="61">
        <v>34062</v>
      </c>
      <c r="CC335" s="22">
        <v>239.82035346669201</v>
      </c>
    </row>
    <row r="336" spans="1:81" x14ac:dyDescent="0.3">
      <c r="A336" s="3" t="s">
        <v>100</v>
      </c>
      <c r="B336" s="4">
        <v>34066</v>
      </c>
      <c r="C336" s="9"/>
      <c r="D336" s="9"/>
      <c r="E336" s="10"/>
      <c r="T336">
        <v>1128.2</v>
      </c>
      <c r="AC336">
        <v>39.74</v>
      </c>
      <c r="AL336">
        <v>5.9829999999999997</v>
      </c>
      <c r="AY336">
        <v>79.97</v>
      </c>
    </row>
    <row r="337" spans="1:81" x14ac:dyDescent="0.3">
      <c r="A337" s="56" t="s">
        <v>100</v>
      </c>
      <c r="B337" s="61">
        <v>34066</v>
      </c>
      <c r="CC337" s="22">
        <v>225.887550980773</v>
      </c>
    </row>
    <row r="338" spans="1:81" x14ac:dyDescent="0.3">
      <c r="A338" s="56" t="s">
        <v>100</v>
      </c>
      <c r="B338" s="61">
        <v>34067</v>
      </c>
      <c r="CC338" s="22">
        <v>261.75988865151697</v>
      </c>
    </row>
    <row r="339" spans="1:81" x14ac:dyDescent="0.3">
      <c r="A339" s="56" t="s">
        <v>100</v>
      </c>
      <c r="B339" s="61">
        <v>34072</v>
      </c>
      <c r="CC339" s="22">
        <v>225.25053408428801</v>
      </c>
    </row>
    <row r="340" spans="1:81" x14ac:dyDescent="0.3">
      <c r="A340" s="3" t="s">
        <v>100</v>
      </c>
      <c r="B340" s="4">
        <v>34073</v>
      </c>
      <c r="C340" s="9"/>
      <c r="D340" s="9"/>
      <c r="E340" s="10"/>
      <c r="T340">
        <v>1375.8</v>
      </c>
      <c r="AC340">
        <v>127.3</v>
      </c>
      <c r="AL340">
        <v>6</v>
      </c>
      <c r="AY340">
        <v>83.95</v>
      </c>
    </row>
    <row r="341" spans="1:81" x14ac:dyDescent="0.3">
      <c r="A341" s="56" t="s">
        <v>100</v>
      </c>
      <c r="B341" s="61">
        <v>34074</v>
      </c>
      <c r="CC341" s="22">
        <v>255.81439761766001</v>
      </c>
    </row>
    <row r="342" spans="1:81" x14ac:dyDescent="0.3">
      <c r="A342" s="56" t="s">
        <v>100</v>
      </c>
      <c r="B342" s="61">
        <v>34077</v>
      </c>
      <c r="CC342" s="22">
        <v>238.55926717161901</v>
      </c>
    </row>
    <row r="343" spans="1:81" x14ac:dyDescent="0.3">
      <c r="A343" s="56" t="s">
        <v>100</v>
      </c>
      <c r="B343" s="61">
        <v>34079</v>
      </c>
      <c r="CC343" s="22">
        <v>256.49932025636002</v>
      </c>
    </row>
    <row r="344" spans="1:81" x14ac:dyDescent="0.3">
      <c r="A344" s="3" t="s">
        <v>100</v>
      </c>
      <c r="B344" s="4">
        <v>34080</v>
      </c>
      <c r="C344" s="9"/>
      <c r="D344" s="9"/>
      <c r="E344" s="10"/>
      <c r="T344">
        <v>1616.9</v>
      </c>
      <c r="AC344">
        <v>330.3</v>
      </c>
      <c r="AL344">
        <v>5.7519999999999998</v>
      </c>
      <c r="AY344">
        <v>85.89</v>
      </c>
    </row>
    <row r="345" spans="1:81" x14ac:dyDescent="0.3">
      <c r="A345" s="56" t="s">
        <v>100</v>
      </c>
      <c r="B345" s="61">
        <v>34081</v>
      </c>
      <c r="CC345" s="22">
        <v>240.57001359487299</v>
      </c>
    </row>
    <row r="346" spans="1:81" x14ac:dyDescent="0.3">
      <c r="A346" s="56" t="s">
        <v>100</v>
      </c>
      <c r="B346" s="61">
        <v>34083</v>
      </c>
      <c r="CC346" s="22">
        <v>254.52612157700401</v>
      </c>
    </row>
    <row r="347" spans="1:81" x14ac:dyDescent="0.3">
      <c r="A347" s="56" t="s">
        <v>100</v>
      </c>
      <c r="B347" s="61">
        <v>34086</v>
      </c>
      <c r="CC347" s="22">
        <v>231.29054185278699</v>
      </c>
    </row>
    <row r="348" spans="1:81" x14ac:dyDescent="0.3">
      <c r="A348" s="3" t="s">
        <v>100</v>
      </c>
      <c r="B348" s="4">
        <v>34087</v>
      </c>
      <c r="C348" s="9"/>
      <c r="D348" s="9"/>
      <c r="E348" s="10"/>
      <c r="T348">
        <v>1693.8</v>
      </c>
      <c r="AC348">
        <v>522.5</v>
      </c>
      <c r="AL348">
        <v>5.1920000000000002</v>
      </c>
      <c r="AY348">
        <v>87.24</v>
      </c>
    </row>
    <row r="349" spans="1:81" x14ac:dyDescent="0.3">
      <c r="A349" s="56" t="s">
        <v>100</v>
      </c>
      <c r="B349" s="61">
        <v>34088</v>
      </c>
      <c r="CC349" s="22">
        <v>253.88263093157201</v>
      </c>
    </row>
    <row r="350" spans="1:81" x14ac:dyDescent="0.3">
      <c r="A350" s="56" t="s">
        <v>100</v>
      </c>
      <c r="B350" s="61">
        <v>34090</v>
      </c>
      <c r="CC350" s="22">
        <v>234.630996309963</v>
      </c>
    </row>
    <row r="351" spans="1:81" x14ac:dyDescent="0.3">
      <c r="A351" s="3" t="s">
        <v>100</v>
      </c>
      <c r="B351" s="4">
        <v>34094</v>
      </c>
      <c r="C351" s="9"/>
      <c r="D351" s="9"/>
      <c r="E351" s="10"/>
      <c r="T351">
        <v>1961.5</v>
      </c>
      <c r="AC351">
        <v>767.1</v>
      </c>
      <c r="AL351">
        <v>4.53</v>
      </c>
      <c r="AY351">
        <v>87.15</v>
      </c>
    </row>
    <row r="352" spans="1:81" x14ac:dyDescent="0.3">
      <c r="A352" s="56" t="s">
        <v>100</v>
      </c>
      <c r="B352" s="61">
        <v>34094</v>
      </c>
      <c r="CC352" s="22">
        <v>235.313329449083</v>
      </c>
    </row>
    <row r="353" spans="1:81" x14ac:dyDescent="0.3">
      <c r="A353" s="56" t="s">
        <v>100</v>
      </c>
      <c r="B353" s="61">
        <v>34097</v>
      </c>
      <c r="CC353" s="22">
        <v>241.302841975787</v>
      </c>
    </row>
    <row r="354" spans="1:81" x14ac:dyDescent="0.3">
      <c r="A354" s="56" t="s">
        <v>100</v>
      </c>
      <c r="B354" s="61">
        <v>34100</v>
      </c>
      <c r="CC354" s="22">
        <v>214.746229041237</v>
      </c>
    </row>
    <row r="355" spans="1:81" x14ac:dyDescent="0.3">
      <c r="A355" s="3" t="s">
        <v>100</v>
      </c>
      <c r="B355" s="4">
        <v>34101</v>
      </c>
      <c r="C355" s="9"/>
      <c r="D355" s="9"/>
      <c r="E355" s="10"/>
      <c r="T355">
        <v>2012.2</v>
      </c>
      <c r="AC355">
        <v>833.6</v>
      </c>
      <c r="AL355">
        <v>2.14</v>
      </c>
      <c r="AY355">
        <v>88.82</v>
      </c>
    </row>
    <row r="356" spans="1:81" x14ac:dyDescent="0.3">
      <c r="A356" s="56" t="s">
        <v>100</v>
      </c>
      <c r="B356" s="61">
        <v>34102</v>
      </c>
      <c r="CC356" s="22">
        <v>236.67540622774601</v>
      </c>
    </row>
    <row r="357" spans="1:81" x14ac:dyDescent="0.3">
      <c r="A357" s="56" t="s">
        <v>100</v>
      </c>
      <c r="B357" s="61">
        <v>34104</v>
      </c>
      <c r="CC357" s="22">
        <v>254.619343561856</v>
      </c>
    </row>
    <row r="358" spans="1:81" x14ac:dyDescent="0.3">
      <c r="A358" s="56" t="s">
        <v>100</v>
      </c>
      <c r="B358" s="61">
        <v>34107</v>
      </c>
      <c r="CC358" s="22">
        <v>237.36421311581501</v>
      </c>
    </row>
    <row r="359" spans="1:81" x14ac:dyDescent="0.3">
      <c r="A359" s="3" t="s">
        <v>100</v>
      </c>
      <c r="B359" s="4">
        <v>34108</v>
      </c>
      <c r="C359" s="9"/>
      <c r="D359" s="9"/>
      <c r="E359" s="10"/>
      <c r="T359">
        <v>1827.5</v>
      </c>
      <c r="AC359">
        <v>804</v>
      </c>
      <c r="AL359">
        <v>0.23369999999999999</v>
      </c>
      <c r="AS359" t="s">
        <v>69</v>
      </c>
      <c r="AY359">
        <v>92.97</v>
      </c>
    </row>
    <row r="360" spans="1:81" x14ac:dyDescent="0.3">
      <c r="A360" s="56" t="s">
        <v>100</v>
      </c>
      <c r="B360" s="61">
        <v>34111</v>
      </c>
      <c r="CC360" s="22">
        <v>222.76849873761799</v>
      </c>
    </row>
    <row r="361" spans="1:81" x14ac:dyDescent="0.3">
      <c r="A361" s="56" t="s">
        <v>101</v>
      </c>
      <c r="B361" s="61">
        <v>34312</v>
      </c>
      <c r="CC361" s="22">
        <v>224.36872181147601</v>
      </c>
    </row>
    <row r="362" spans="1:81" x14ac:dyDescent="0.3">
      <c r="A362" s="56" t="s">
        <v>101</v>
      </c>
      <c r="B362" s="61">
        <v>34318</v>
      </c>
      <c r="CC362" s="22">
        <v>239.61527550210999</v>
      </c>
    </row>
    <row r="363" spans="1:81" x14ac:dyDescent="0.3">
      <c r="A363" s="56" t="s">
        <v>101</v>
      </c>
      <c r="B363" s="61">
        <v>34323</v>
      </c>
      <c r="CC363" s="22">
        <v>255.51968203055799</v>
      </c>
    </row>
    <row r="364" spans="1:81" x14ac:dyDescent="0.3">
      <c r="A364" s="3" t="s">
        <v>101</v>
      </c>
      <c r="B364" s="4">
        <v>34338</v>
      </c>
      <c r="C364" s="9"/>
      <c r="D364" s="9"/>
      <c r="E364" s="10"/>
      <c r="T364">
        <v>2.8340000000000001</v>
      </c>
      <c r="AL364">
        <v>3.1699999999999999E-2</v>
      </c>
      <c r="AY364">
        <v>10.62</v>
      </c>
    </row>
    <row r="365" spans="1:81" x14ac:dyDescent="0.3">
      <c r="A365" s="56" t="s">
        <v>101</v>
      </c>
      <c r="B365" s="61">
        <v>34338</v>
      </c>
      <c r="CC365" s="22">
        <v>239.043399470823</v>
      </c>
    </row>
    <row r="366" spans="1:81" x14ac:dyDescent="0.3">
      <c r="A366" s="3" t="s">
        <v>101</v>
      </c>
      <c r="B366" s="4">
        <v>34345</v>
      </c>
      <c r="C366" s="9"/>
      <c r="D366" s="9"/>
      <c r="E366" s="10"/>
      <c r="T366">
        <v>5.8109999999999999</v>
      </c>
      <c r="AL366">
        <v>6.1699999999999998E-2</v>
      </c>
      <c r="AY366">
        <v>11.45</v>
      </c>
    </row>
    <row r="367" spans="1:81" x14ac:dyDescent="0.3">
      <c r="A367" s="56" t="s">
        <v>101</v>
      </c>
      <c r="B367" s="61">
        <v>34345</v>
      </c>
      <c r="CC367" s="22">
        <v>233.11751321495299</v>
      </c>
    </row>
    <row r="368" spans="1:81" x14ac:dyDescent="0.3">
      <c r="A368" s="3" t="s">
        <v>101</v>
      </c>
      <c r="B368" s="4">
        <v>34352</v>
      </c>
      <c r="C368" s="9"/>
      <c r="D368" s="9"/>
      <c r="E368" s="10"/>
      <c r="T368">
        <v>10.050000000000001</v>
      </c>
      <c r="AL368">
        <v>0.10349999999999999</v>
      </c>
      <c r="AY368">
        <v>15.42</v>
      </c>
    </row>
    <row r="369" spans="1:81" x14ac:dyDescent="0.3">
      <c r="A369" s="56" t="s">
        <v>101</v>
      </c>
      <c r="B369" s="61">
        <v>34353</v>
      </c>
      <c r="CC369" s="22">
        <v>222.56581423220101</v>
      </c>
    </row>
    <row r="370" spans="1:81" x14ac:dyDescent="0.3">
      <c r="A370" s="56" t="s">
        <v>101</v>
      </c>
      <c r="B370" s="61">
        <v>34357</v>
      </c>
      <c r="CC370" s="22">
        <v>219.935705559833</v>
      </c>
    </row>
    <row r="371" spans="1:81" x14ac:dyDescent="0.3">
      <c r="A371" s="3" t="s">
        <v>101</v>
      </c>
      <c r="B371" s="4">
        <v>34359</v>
      </c>
      <c r="C371" s="9"/>
      <c r="D371" s="9"/>
      <c r="E371" s="10"/>
      <c r="T371">
        <v>17.3</v>
      </c>
      <c r="AL371">
        <v>0.22470000000000001</v>
      </c>
      <c r="AY371">
        <v>21.6</v>
      </c>
    </row>
    <row r="372" spans="1:81" x14ac:dyDescent="0.3">
      <c r="A372" s="56" t="s">
        <v>101</v>
      </c>
      <c r="B372" s="61">
        <v>34361</v>
      </c>
      <c r="CC372" s="22">
        <v>217.30429420857899</v>
      </c>
    </row>
    <row r="373" spans="1:81" x14ac:dyDescent="0.3">
      <c r="A373" s="3" t="s">
        <v>101</v>
      </c>
      <c r="B373" s="4">
        <v>34366</v>
      </c>
      <c r="C373" s="9"/>
      <c r="D373" s="9"/>
      <c r="E373" s="10"/>
      <c r="T373">
        <v>33.270000000000003</v>
      </c>
      <c r="AL373">
        <v>0.41099999999999998</v>
      </c>
      <c r="AY373">
        <v>23.02</v>
      </c>
    </row>
    <row r="374" spans="1:81" x14ac:dyDescent="0.3">
      <c r="A374" s="56" t="s">
        <v>101</v>
      </c>
      <c r="B374" s="61">
        <v>34366</v>
      </c>
      <c r="CC374" s="22">
        <v>212.69541630722301</v>
      </c>
    </row>
    <row r="375" spans="1:81" x14ac:dyDescent="0.3">
      <c r="A375" s="56" t="s">
        <v>101</v>
      </c>
      <c r="B375" s="61">
        <v>34368</v>
      </c>
      <c r="CC375" s="22">
        <v>208.732667133701</v>
      </c>
    </row>
    <row r="376" spans="1:81" x14ac:dyDescent="0.3">
      <c r="A376" s="56" t="s">
        <v>101</v>
      </c>
      <c r="B376" s="61">
        <v>34370</v>
      </c>
      <c r="CC376" s="22">
        <v>227.93285124565</v>
      </c>
    </row>
    <row r="377" spans="1:81" x14ac:dyDescent="0.3">
      <c r="A377" s="3" t="s">
        <v>101</v>
      </c>
      <c r="B377" s="4">
        <v>34373</v>
      </c>
      <c r="C377" s="9"/>
      <c r="D377" s="9"/>
      <c r="E377" s="10"/>
      <c r="T377">
        <v>46.9</v>
      </c>
      <c r="AL377">
        <v>0.79520000000000002</v>
      </c>
      <c r="AY377">
        <v>23.82</v>
      </c>
    </row>
    <row r="378" spans="1:81" x14ac:dyDescent="0.3">
      <c r="A378" s="56" t="s">
        <v>101</v>
      </c>
      <c r="B378" s="61">
        <v>34376</v>
      </c>
      <c r="CC378" s="22">
        <v>247.149970183128</v>
      </c>
    </row>
    <row r="379" spans="1:81" x14ac:dyDescent="0.3">
      <c r="A379" s="3" t="s">
        <v>101</v>
      </c>
      <c r="B379" s="4">
        <v>34380</v>
      </c>
      <c r="C379" s="9"/>
      <c r="D379" s="9"/>
      <c r="E379" s="10"/>
      <c r="T379">
        <v>92.83</v>
      </c>
      <c r="AL379">
        <v>1.45</v>
      </c>
      <c r="AY379">
        <v>26.12</v>
      </c>
    </row>
    <row r="380" spans="1:81" x14ac:dyDescent="0.3">
      <c r="A380" s="56" t="s">
        <v>101</v>
      </c>
      <c r="B380" s="61">
        <v>34381</v>
      </c>
      <c r="CC380" s="22">
        <v>236.585244411508</v>
      </c>
    </row>
    <row r="381" spans="1:81" x14ac:dyDescent="0.3">
      <c r="A381" s="3" t="s">
        <v>101</v>
      </c>
      <c r="B381" s="4">
        <v>34387</v>
      </c>
      <c r="C381" s="9"/>
      <c r="D381" s="9"/>
      <c r="E381" s="10"/>
      <c r="T381">
        <v>156.4</v>
      </c>
      <c r="AL381">
        <v>2.423</v>
      </c>
      <c r="AY381">
        <v>29.6</v>
      </c>
    </row>
    <row r="382" spans="1:81" x14ac:dyDescent="0.3">
      <c r="A382" s="56" t="s">
        <v>101</v>
      </c>
      <c r="B382" s="61">
        <v>34388</v>
      </c>
      <c r="CC382" s="22">
        <v>220.07118416405601</v>
      </c>
    </row>
    <row r="383" spans="1:81" x14ac:dyDescent="0.3">
      <c r="A383" s="56" t="s">
        <v>101</v>
      </c>
      <c r="B383" s="61">
        <v>34390</v>
      </c>
      <c r="CC383" s="22">
        <v>216.11234302719399</v>
      </c>
    </row>
    <row r="384" spans="1:81" x14ac:dyDescent="0.3">
      <c r="A384" s="3" t="s">
        <v>101</v>
      </c>
      <c r="B384" s="4">
        <v>34394</v>
      </c>
      <c r="C384" s="9"/>
      <c r="D384" s="9"/>
      <c r="E384" s="10"/>
      <c r="T384">
        <v>265.3</v>
      </c>
      <c r="AL384">
        <v>3.9409999999999998</v>
      </c>
      <c r="AY384">
        <v>31.22</v>
      </c>
    </row>
    <row r="385" spans="1:81" x14ac:dyDescent="0.3">
      <c r="A385" s="56" t="s">
        <v>101</v>
      </c>
      <c r="B385" s="61">
        <v>34395</v>
      </c>
      <c r="CC385" s="22">
        <v>206.86723096786099</v>
      </c>
    </row>
    <row r="386" spans="1:81" x14ac:dyDescent="0.3">
      <c r="A386" s="56" t="s">
        <v>101</v>
      </c>
      <c r="B386" s="61">
        <v>34397</v>
      </c>
      <c r="CC386" s="22">
        <v>200.923107207577</v>
      </c>
    </row>
    <row r="387" spans="1:81" x14ac:dyDescent="0.3">
      <c r="A387" s="56" t="s">
        <v>101</v>
      </c>
      <c r="B387" s="61">
        <v>34400</v>
      </c>
      <c r="CC387" s="22">
        <v>199.608704210837</v>
      </c>
    </row>
    <row r="388" spans="1:81" x14ac:dyDescent="0.3">
      <c r="A388" s="3" t="s">
        <v>101</v>
      </c>
      <c r="B388" s="4">
        <v>34401</v>
      </c>
      <c r="C388" s="9"/>
      <c r="D388" s="9"/>
      <c r="E388" s="10"/>
      <c r="T388">
        <v>370.3</v>
      </c>
      <c r="AL388">
        <v>5.1539999999999999</v>
      </c>
      <c r="AY388">
        <v>31.97</v>
      </c>
    </row>
    <row r="389" spans="1:81" x14ac:dyDescent="0.3">
      <c r="A389" s="56" t="s">
        <v>101</v>
      </c>
      <c r="B389" s="61">
        <v>34404</v>
      </c>
      <c r="CC389" s="22">
        <v>193.00933297051299</v>
      </c>
    </row>
    <row r="390" spans="1:81" x14ac:dyDescent="0.3">
      <c r="A390" s="3" t="s">
        <v>101</v>
      </c>
      <c r="B390" s="4">
        <v>34408</v>
      </c>
      <c r="C390" s="9"/>
      <c r="D390" s="9"/>
      <c r="E390" s="10"/>
      <c r="T390">
        <v>473.1</v>
      </c>
      <c r="AL390">
        <v>5.1349999999999998</v>
      </c>
      <c r="AY390">
        <v>38.75</v>
      </c>
    </row>
    <row r="391" spans="1:81" x14ac:dyDescent="0.3">
      <c r="A391" s="56" t="s">
        <v>101</v>
      </c>
      <c r="B391" s="61">
        <v>34408</v>
      </c>
      <c r="CC391" s="22">
        <v>183.09985467893301</v>
      </c>
    </row>
    <row r="392" spans="1:81" x14ac:dyDescent="0.3">
      <c r="A392" s="56" t="s">
        <v>101</v>
      </c>
      <c r="B392" s="61">
        <v>34410</v>
      </c>
      <c r="CC392" s="22">
        <v>175.167842937454</v>
      </c>
    </row>
    <row r="393" spans="1:81" x14ac:dyDescent="0.3">
      <c r="A393" s="56" t="s">
        <v>101</v>
      </c>
      <c r="B393" s="61">
        <v>34411</v>
      </c>
      <c r="CC393" s="22">
        <v>200.984333115254</v>
      </c>
    </row>
    <row r="394" spans="1:81" x14ac:dyDescent="0.3">
      <c r="A394" s="3" t="s">
        <v>101</v>
      </c>
      <c r="B394" s="4">
        <v>34415</v>
      </c>
      <c r="C394" s="9"/>
      <c r="D394" s="9"/>
      <c r="E394" s="10"/>
      <c r="T394">
        <v>639.79999999999995</v>
      </c>
      <c r="AL394">
        <v>4.6539999999999999</v>
      </c>
      <c r="AY394">
        <v>52.52</v>
      </c>
    </row>
    <row r="395" spans="1:81" x14ac:dyDescent="0.3">
      <c r="A395" s="56" t="s">
        <v>101</v>
      </c>
      <c r="B395" s="61">
        <v>34415</v>
      </c>
      <c r="CC395" s="22">
        <v>194.382356517158</v>
      </c>
    </row>
    <row r="396" spans="1:81" x14ac:dyDescent="0.3">
      <c r="A396" s="56" t="s">
        <v>101</v>
      </c>
      <c r="B396" s="61">
        <v>34417</v>
      </c>
      <c r="CC396" s="22">
        <v>184.46375947337</v>
      </c>
    </row>
    <row r="397" spans="1:81" x14ac:dyDescent="0.3">
      <c r="A397" s="56" t="s">
        <v>101</v>
      </c>
      <c r="B397" s="61">
        <v>34421</v>
      </c>
      <c r="CC397" s="22">
        <v>178.52875446529401</v>
      </c>
    </row>
    <row r="398" spans="1:81" x14ac:dyDescent="0.3">
      <c r="A398" s="3" t="s">
        <v>101</v>
      </c>
      <c r="B398" s="4">
        <v>34422</v>
      </c>
      <c r="C398" s="9"/>
      <c r="D398" s="9"/>
      <c r="E398" s="10"/>
      <c r="T398">
        <v>825.2</v>
      </c>
      <c r="AL398">
        <v>4.9169999999999998</v>
      </c>
      <c r="AY398">
        <v>57.85</v>
      </c>
    </row>
    <row r="399" spans="1:81" x14ac:dyDescent="0.3">
      <c r="A399" s="56" t="s">
        <v>101</v>
      </c>
      <c r="B399" s="61">
        <v>34424</v>
      </c>
      <c r="CC399" s="22">
        <v>206.33313262428999</v>
      </c>
    </row>
    <row r="400" spans="1:81" x14ac:dyDescent="0.3">
      <c r="A400" s="56" t="s">
        <v>101</v>
      </c>
      <c r="B400" s="61">
        <v>34428</v>
      </c>
      <c r="CC400" s="22">
        <v>177.23258897296799</v>
      </c>
    </row>
    <row r="401" spans="1:81" x14ac:dyDescent="0.3">
      <c r="A401" s="3" t="s">
        <v>101</v>
      </c>
      <c r="B401" s="4">
        <v>34429</v>
      </c>
      <c r="C401" s="9"/>
      <c r="D401" s="9"/>
      <c r="E401" s="10"/>
      <c r="T401">
        <v>929.4</v>
      </c>
      <c r="AC401">
        <v>32.07</v>
      </c>
      <c r="AL401">
        <v>3.9180000000000001</v>
      </c>
      <c r="AY401">
        <v>70.900000000000006</v>
      </c>
    </row>
    <row r="402" spans="1:81" x14ac:dyDescent="0.3">
      <c r="A402" s="56" t="s">
        <v>101</v>
      </c>
      <c r="B402" s="61">
        <v>34430</v>
      </c>
      <c r="CC402" s="22">
        <v>171.94892340827101</v>
      </c>
    </row>
    <row r="403" spans="1:81" x14ac:dyDescent="0.3">
      <c r="A403" s="56" t="s">
        <v>101</v>
      </c>
      <c r="B403" s="61">
        <v>34433</v>
      </c>
      <c r="CC403" s="22">
        <v>160.71071265219601</v>
      </c>
    </row>
    <row r="404" spans="1:81" x14ac:dyDescent="0.3">
      <c r="A404" s="3" t="s">
        <v>101</v>
      </c>
      <c r="B404" s="4">
        <v>34436</v>
      </c>
      <c r="C404" s="9"/>
      <c r="D404" s="9"/>
      <c r="E404" s="10"/>
      <c r="T404">
        <v>1069.4000000000001</v>
      </c>
      <c r="AC404">
        <v>109.2</v>
      </c>
      <c r="AL404">
        <v>3.3010000000000002</v>
      </c>
      <c r="AY404">
        <v>74.099999999999994</v>
      </c>
    </row>
    <row r="405" spans="1:81" x14ac:dyDescent="0.3">
      <c r="A405" s="56" t="s">
        <v>101</v>
      </c>
      <c r="B405" s="61">
        <v>34436</v>
      </c>
      <c r="CC405" s="22">
        <v>207.70876152870801</v>
      </c>
    </row>
    <row r="406" spans="1:81" x14ac:dyDescent="0.3">
      <c r="A406" s="56" t="s">
        <v>101</v>
      </c>
      <c r="B406" s="61">
        <v>34439</v>
      </c>
      <c r="CC406" s="22">
        <v>188.53072295783301</v>
      </c>
    </row>
    <row r="407" spans="1:81" x14ac:dyDescent="0.3">
      <c r="A407" s="56" t="s">
        <v>101</v>
      </c>
      <c r="B407" s="61">
        <v>34441</v>
      </c>
      <c r="CC407" s="22">
        <v>172.65888340155499</v>
      </c>
    </row>
    <row r="408" spans="1:81" x14ac:dyDescent="0.3">
      <c r="A408" s="3" t="s">
        <v>101</v>
      </c>
      <c r="B408" s="4">
        <v>34444</v>
      </c>
      <c r="C408" s="9"/>
      <c r="D408" s="9"/>
      <c r="E408" s="10"/>
      <c r="T408">
        <v>1339.8</v>
      </c>
      <c r="AC408">
        <v>340.2</v>
      </c>
      <c r="AL408">
        <v>2.5489999999999999</v>
      </c>
      <c r="AY408">
        <v>78.77</v>
      </c>
    </row>
    <row r="409" spans="1:81" x14ac:dyDescent="0.3">
      <c r="A409" s="56" t="s">
        <v>101</v>
      </c>
      <c r="B409" s="61">
        <v>34444</v>
      </c>
      <c r="CC409" s="22">
        <v>156.78964920305</v>
      </c>
    </row>
    <row r="410" spans="1:81" x14ac:dyDescent="0.3">
      <c r="A410" s="56" t="s">
        <v>101</v>
      </c>
      <c r="B410" s="61">
        <v>34446</v>
      </c>
      <c r="CC410" s="22">
        <v>203.782487364014</v>
      </c>
    </row>
    <row r="411" spans="1:81" x14ac:dyDescent="0.3">
      <c r="A411" s="56" t="s">
        <v>101</v>
      </c>
      <c r="B411" s="61">
        <v>34449</v>
      </c>
      <c r="CC411" s="22">
        <v>177.99074808506199</v>
      </c>
    </row>
    <row r="412" spans="1:81" x14ac:dyDescent="0.3">
      <c r="A412" s="3" t="s">
        <v>101</v>
      </c>
      <c r="B412" s="4">
        <v>34450</v>
      </c>
      <c r="C412" s="9"/>
      <c r="D412" s="9"/>
      <c r="E412" s="10"/>
      <c r="T412">
        <v>1383.7</v>
      </c>
      <c r="AC412">
        <v>510.8</v>
      </c>
      <c r="AL412">
        <v>1.637</v>
      </c>
      <c r="AY412">
        <v>82.62</v>
      </c>
    </row>
    <row r="413" spans="1:81" x14ac:dyDescent="0.3">
      <c r="A413" s="56" t="s">
        <v>101</v>
      </c>
      <c r="B413" s="61">
        <v>34452</v>
      </c>
      <c r="CC413" s="22">
        <v>174.6910624649</v>
      </c>
    </row>
    <row r="414" spans="1:81" x14ac:dyDescent="0.3">
      <c r="A414" s="56" t="s">
        <v>101</v>
      </c>
      <c r="B414" s="61">
        <v>34455</v>
      </c>
      <c r="CC414" s="22">
        <v>159.484891819756</v>
      </c>
    </row>
    <row r="415" spans="1:81" x14ac:dyDescent="0.3">
      <c r="A415" s="56" t="s">
        <v>101</v>
      </c>
      <c r="B415" s="61">
        <v>34457</v>
      </c>
      <c r="CC415" s="22">
        <v>156.84566439517999</v>
      </c>
    </row>
    <row r="416" spans="1:81" x14ac:dyDescent="0.3">
      <c r="A416" s="3" t="s">
        <v>101</v>
      </c>
      <c r="B416" s="4">
        <v>34458</v>
      </c>
      <c r="C416" s="9"/>
      <c r="D416" s="9"/>
      <c r="E416" s="10"/>
      <c r="T416">
        <v>1487.1</v>
      </c>
      <c r="AC416">
        <v>670.1</v>
      </c>
      <c r="AL416">
        <v>0.30449999999999999</v>
      </c>
      <c r="AY416">
        <v>85.77</v>
      </c>
    </row>
    <row r="417" spans="1:81" x14ac:dyDescent="0.3">
      <c r="A417" s="56" t="s">
        <v>101</v>
      </c>
      <c r="B417" s="61">
        <v>34459</v>
      </c>
      <c r="CC417" s="22">
        <v>150.237174402649</v>
      </c>
    </row>
    <row r="418" spans="1:81" x14ac:dyDescent="0.3">
      <c r="A418" s="56" t="s">
        <v>101</v>
      </c>
      <c r="B418" s="61">
        <v>34461</v>
      </c>
      <c r="CC418" s="22">
        <v>224.36481377481601</v>
      </c>
    </row>
    <row r="419" spans="1:81" x14ac:dyDescent="0.3">
      <c r="A419" s="56" t="s">
        <v>101</v>
      </c>
      <c r="B419" s="61">
        <v>34464</v>
      </c>
      <c r="CC419" s="22">
        <v>204.52761968724101</v>
      </c>
    </row>
    <row r="420" spans="1:81" x14ac:dyDescent="0.3">
      <c r="A420" s="3" t="s">
        <v>101</v>
      </c>
      <c r="B420" s="4">
        <v>34465</v>
      </c>
      <c r="C420" s="9"/>
      <c r="D420" s="9"/>
      <c r="E420" s="10"/>
      <c r="T420">
        <v>1579.1</v>
      </c>
      <c r="AC420">
        <v>720.3</v>
      </c>
      <c r="AL420">
        <v>1.0200000000000001E-2</v>
      </c>
      <c r="AY420">
        <v>89.85</v>
      </c>
    </row>
    <row r="421" spans="1:81" x14ac:dyDescent="0.3">
      <c r="A421" s="56" t="s">
        <v>101</v>
      </c>
      <c r="B421" s="61">
        <v>34467</v>
      </c>
      <c r="CC421" s="22">
        <v>195.27338887570099</v>
      </c>
    </row>
    <row r="422" spans="1:81" x14ac:dyDescent="0.3">
      <c r="A422" s="56" t="s">
        <v>101</v>
      </c>
      <c r="B422" s="61">
        <v>34471</v>
      </c>
      <c r="CC422" s="22">
        <v>186.02567145859501</v>
      </c>
    </row>
    <row r="423" spans="1:81" x14ac:dyDescent="0.3">
      <c r="A423" s="3" t="s">
        <v>101</v>
      </c>
      <c r="B423" s="4">
        <v>34472</v>
      </c>
      <c r="C423" s="9"/>
      <c r="D423" s="9"/>
      <c r="E423" s="10"/>
      <c r="T423">
        <v>1650.5</v>
      </c>
      <c r="AC423">
        <v>794.4</v>
      </c>
      <c r="AL423">
        <v>0</v>
      </c>
      <c r="AY423">
        <v>92.85</v>
      </c>
    </row>
    <row r="424" spans="1:81" x14ac:dyDescent="0.3">
      <c r="A424" s="56" t="s">
        <v>101</v>
      </c>
      <c r="B424" s="61">
        <v>34473</v>
      </c>
      <c r="CC424" s="22">
        <v>183.38774671290699</v>
      </c>
    </row>
    <row r="425" spans="1:81" x14ac:dyDescent="0.3">
      <c r="A425" s="56" t="s">
        <v>101</v>
      </c>
      <c r="B425" s="61">
        <v>34475</v>
      </c>
      <c r="CC425" s="22">
        <v>180.74982196721899</v>
      </c>
    </row>
    <row r="426" spans="1:81" x14ac:dyDescent="0.3">
      <c r="A426" s="3" t="s">
        <v>101</v>
      </c>
      <c r="B426" s="4">
        <v>34479</v>
      </c>
      <c r="C426" s="9"/>
      <c r="D426" s="9"/>
      <c r="E426" s="10"/>
      <c r="T426">
        <v>1583</v>
      </c>
      <c r="Y426">
        <v>4.5260000000000002E-2</v>
      </c>
      <c r="AA426">
        <v>16380.910296067201</v>
      </c>
      <c r="AC426">
        <v>741.4</v>
      </c>
      <c r="AL426">
        <v>0</v>
      </c>
      <c r="AS426" t="s">
        <v>69</v>
      </c>
      <c r="AY426">
        <v>92.9</v>
      </c>
    </row>
    <row r="427" spans="1:81" x14ac:dyDescent="0.3">
      <c r="A427" s="56" t="s">
        <v>101</v>
      </c>
      <c r="B427" s="61">
        <v>34481</v>
      </c>
      <c r="CC427" s="22">
        <v>193.34933215995699</v>
      </c>
    </row>
    <row r="428" spans="1:81" x14ac:dyDescent="0.3">
      <c r="A428" s="56" t="s">
        <v>102</v>
      </c>
      <c r="B428" s="61">
        <v>34311</v>
      </c>
      <c r="CC428" s="22">
        <v>233.63076869633599</v>
      </c>
    </row>
    <row r="429" spans="1:81" x14ac:dyDescent="0.3">
      <c r="A429" s="56" t="s">
        <v>102</v>
      </c>
      <c r="B429" s="61">
        <v>34318</v>
      </c>
      <c r="CC429" s="22">
        <v>249.542991298104</v>
      </c>
    </row>
    <row r="430" spans="1:81" x14ac:dyDescent="0.3">
      <c r="A430" s="56" t="s">
        <v>102</v>
      </c>
      <c r="B430" s="61">
        <v>34323</v>
      </c>
      <c r="CC430" s="22">
        <v>263.46081252424398</v>
      </c>
    </row>
    <row r="431" spans="1:81" x14ac:dyDescent="0.3">
      <c r="A431" s="3" t="s">
        <v>102</v>
      </c>
      <c r="B431" s="4">
        <v>34338</v>
      </c>
      <c r="C431" s="9"/>
      <c r="D431" s="9"/>
      <c r="E431" s="10"/>
      <c r="T431">
        <v>2.8069999999999999</v>
      </c>
      <c r="AL431">
        <v>0.03</v>
      </c>
      <c r="AY431">
        <v>10.65</v>
      </c>
    </row>
    <row r="432" spans="1:81" x14ac:dyDescent="0.3">
      <c r="A432" s="56" t="s">
        <v>102</v>
      </c>
      <c r="B432" s="61">
        <v>34338</v>
      </c>
      <c r="CC432" s="22">
        <v>245.661008215561</v>
      </c>
    </row>
    <row r="433" spans="1:81" x14ac:dyDescent="0.3">
      <c r="A433" s="3" t="s">
        <v>102</v>
      </c>
      <c r="B433" s="4">
        <v>34345</v>
      </c>
      <c r="C433" s="9"/>
      <c r="D433" s="9"/>
      <c r="E433" s="10"/>
      <c r="T433">
        <v>5.8470000000000004</v>
      </c>
      <c r="AL433">
        <v>6.4500000000000002E-2</v>
      </c>
      <c r="AY433">
        <v>11.35</v>
      </c>
    </row>
    <row r="434" spans="1:81" x14ac:dyDescent="0.3">
      <c r="A434" s="56" t="s">
        <v>102</v>
      </c>
      <c r="B434" s="61">
        <v>34345</v>
      </c>
      <c r="CC434" s="22">
        <v>240.39948819193901</v>
      </c>
    </row>
    <row r="435" spans="1:81" x14ac:dyDescent="0.3">
      <c r="A435" s="3" t="s">
        <v>102</v>
      </c>
      <c r="B435" s="4">
        <v>34352</v>
      </c>
      <c r="C435" s="9"/>
      <c r="D435" s="9"/>
      <c r="E435" s="10"/>
      <c r="T435">
        <v>9.4700000000000006</v>
      </c>
      <c r="AL435">
        <v>9.0200000000000002E-2</v>
      </c>
      <c r="AY435">
        <v>15.37</v>
      </c>
    </row>
    <row r="436" spans="1:81" x14ac:dyDescent="0.3">
      <c r="A436" s="56" t="s">
        <v>102</v>
      </c>
      <c r="B436" s="61">
        <v>34352</v>
      </c>
      <c r="CC436" s="22">
        <v>232.488319312648</v>
      </c>
    </row>
    <row r="437" spans="1:81" x14ac:dyDescent="0.3">
      <c r="A437" s="56" t="s">
        <v>102</v>
      </c>
      <c r="B437" s="61">
        <v>34357</v>
      </c>
      <c r="CC437" s="22">
        <v>249.71494491115601</v>
      </c>
    </row>
    <row r="438" spans="1:81" x14ac:dyDescent="0.3">
      <c r="A438" s="3" t="s">
        <v>102</v>
      </c>
      <c r="B438" s="4">
        <v>34359</v>
      </c>
      <c r="C438" s="9"/>
      <c r="D438" s="9"/>
      <c r="E438" s="10"/>
      <c r="T438">
        <v>18.170000000000002</v>
      </c>
      <c r="AL438">
        <v>0.23949999999999999</v>
      </c>
      <c r="AY438">
        <v>21.95</v>
      </c>
    </row>
    <row r="439" spans="1:81" x14ac:dyDescent="0.3">
      <c r="A439" s="56" t="s">
        <v>102</v>
      </c>
      <c r="B439" s="61">
        <v>34361</v>
      </c>
      <c r="CC439" s="22">
        <v>240.46853017293699</v>
      </c>
    </row>
    <row r="440" spans="1:81" x14ac:dyDescent="0.3">
      <c r="A440" s="3" t="s">
        <v>102</v>
      </c>
      <c r="B440" s="4">
        <v>34366</v>
      </c>
      <c r="C440" s="9"/>
      <c r="D440" s="9"/>
      <c r="E440" s="10"/>
      <c r="T440">
        <v>28.03</v>
      </c>
      <c r="AL440">
        <v>0.35020000000000001</v>
      </c>
      <c r="AY440">
        <v>22.92</v>
      </c>
    </row>
    <row r="441" spans="1:81" x14ac:dyDescent="0.3">
      <c r="A441" s="56" t="s">
        <v>102</v>
      </c>
      <c r="B441" s="61">
        <v>34366</v>
      </c>
      <c r="CC441" s="22">
        <v>233.87176429038701</v>
      </c>
    </row>
    <row r="442" spans="1:81" x14ac:dyDescent="0.3">
      <c r="A442" s="56" t="s">
        <v>102</v>
      </c>
      <c r="B442" s="61">
        <v>34368</v>
      </c>
      <c r="CC442" s="22">
        <v>228.58679604680401</v>
      </c>
    </row>
    <row r="443" spans="1:81" x14ac:dyDescent="0.3">
      <c r="A443" s="56" t="s">
        <v>102</v>
      </c>
      <c r="B443" s="61">
        <v>34370</v>
      </c>
      <c r="CC443" s="22">
        <v>249.77226278217401</v>
      </c>
    </row>
    <row r="444" spans="1:81" x14ac:dyDescent="0.3">
      <c r="A444" s="3" t="s">
        <v>102</v>
      </c>
      <c r="B444" s="4">
        <v>34373</v>
      </c>
      <c r="C444" s="9"/>
      <c r="D444" s="9"/>
      <c r="E444" s="10"/>
      <c r="T444">
        <v>47.07</v>
      </c>
      <c r="AL444">
        <v>0.78749999999999998</v>
      </c>
      <c r="AY444">
        <v>24.5</v>
      </c>
    </row>
    <row r="445" spans="1:81" x14ac:dyDescent="0.3">
      <c r="A445" s="56" t="s">
        <v>102</v>
      </c>
      <c r="B445" s="61">
        <v>34376</v>
      </c>
      <c r="CC445" s="22">
        <v>269.65114259412502</v>
      </c>
    </row>
    <row r="446" spans="1:81" x14ac:dyDescent="0.3">
      <c r="A446" s="3" t="s">
        <v>102</v>
      </c>
      <c r="B446" s="4">
        <v>34380</v>
      </c>
      <c r="C446" s="9"/>
      <c r="D446" s="9"/>
      <c r="E446" s="10"/>
      <c r="T446">
        <v>106.7</v>
      </c>
      <c r="AL446">
        <v>1.6919999999999999</v>
      </c>
      <c r="AY446">
        <v>26.02</v>
      </c>
    </row>
    <row r="447" spans="1:81" x14ac:dyDescent="0.3">
      <c r="A447" s="56" t="s">
        <v>102</v>
      </c>
      <c r="B447" s="61">
        <v>34381</v>
      </c>
      <c r="CC447" s="22">
        <v>259.08641682250499</v>
      </c>
    </row>
    <row r="448" spans="1:81" x14ac:dyDescent="0.3">
      <c r="A448" s="3" t="s">
        <v>102</v>
      </c>
      <c r="B448" s="4">
        <v>34387</v>
      </c>
      <c r="C448" s="9"/>
      <c r="D448" s="9"/>
      <c r="E448" s="10"/>
      <c r="T448">
        <v>173.1</v>
      </c>
      <c r="AL448">
        <v>2.7240000000000002</v>
      </c>
      <c r="AY448">
        <v>30.4</v>
      </c>
    </row>
    <row r="449" spans="1:81" x14ac:dyDescent="0.3">
      <c r="A449" s="56" t="s">
        <v>102</v>
      </c>
      <c r="B449" s="61">
        <v>34387</v>
      </c>
      <c r="CC449" s="22">
        <v>236.61390334701599</v>
      </c>
    </row>
    <row r="450" spans="1:81" x14ac:dyDescent="0.3">
      <c r="A450" s="56" t="s">
        <v>102</v>
      </c>
      <c r="B450" s="61">
        <v>34391</v>
      </c>
      <c r="CC450" s="22">
        <v>266.40877484497997</v>
      </c>
    </row>
    <row r="451" spans="1:81" x14ac:dyDescent="0.3">
      <c r="A451" s="3" t="s">
        <v>102</v>
      </c>
      <c r="B451" s="4">
        <v>34394</v>
      </c>
      <c r="C451" s="9"/>
      <c r="D451" s="9"/>
      <c r="E451" s="10"/>
      <c r="T451">
        <v>256.89999999999998</v>
      </c>
      <c r="AL451">
        <v>3.9039999999999999</v>
      </c>
      <c r="AY451">
        <v>31.27</v>
      </c>
    </row>
    <row r="452" spans="1:81" x14ac:dyDescent="0.3">
      <c r="A452" s="56" t="s">
        <v>102</v>
      </c>
      <c r="B452" s="61">
        <v>34395</v>
      </c>
      <c r="CC452" s="22">
        <v>249.88168780866201</v>
      </c>
    </row>
    <row r="453" spans="1:81" x14ac:dyDescent="0.3">
      <c r="A453" s="56" t="s">
        <v>102</v>
      </c>
      <c r="B453" s="61">
        <v>34397</v>
      </c>
      <c r="CC453" s="22">
        <v>241.290520550482</v>
      </c>
    </row>
    <row r="454" spans="1:81" x14ac:dyDescent="0.3">
      <c r="A454" s="56" t="s">
        <v>102</v>
      </c>
      <c r="B454" s="61">
        <v>34399</v>
      </c>
      <c r="CC454" s="22">
        <v>267.77007428164501</v>
      </c>
    </row>
    <row r="455" spans="1:81" x14ac:dyDescent="0.3">
      <c r="A455" s="3" t="s">
        <v>102</v>
      </c>
      <c r="B455" s="4">
        <v>34401</v>
      </c>
      <c r="C455" s="9"/>
      <c r="D455" s="9"/>
      <c r="E455" s="10"/>
      <c r="T455">
        <v>368.5</v>
      </c>
      <c r="AL455">
        <v>5.7050000000000001</v>
      </c>
      <c r="AY455">
        <v>31.82</v>
      </c>
    </row>
    <row r="456" spans="1:81" x14ac:dyDescent="0.3">
      <c r="A456" s="56" t="s">
        <v>102</v>
      </c>
      <c r="B456" s="61">
        <v>34404</v>
      </c>
      <c r="CC456" s="22">
        <v>257.200137794478</v>
      </c>
    </row>
    <row r="457" spans="1:81" x14ac:dyDescent="0.3">
      <c r="A457" s="3" t="s">
        <v>102</v>
      </c>
      <c r="B457" s="4">
        <v>34408</v>
      </c>
      <c r="C457" s="9"/>
      <c r="D457" s="9"/>
      <c r="E457" s="10"/>
      <c r="T457">
        <v>504.6</v>
      </c>
      <c r="AL457">
        <v>6.7759999999999998</v>
      </c>
      <c r="AY457">
        <v>37.57</v>
      </c>
    </row>
    <row r="458" spans="1:81" x14ac:dyDescent="0.3">
      <c r="A458" s="56" t="s">
        <v>102</v>
      </c>
      <c r="B458" s="61">
        <v>34408</v>
      </c>
      <c r="CC458" s="22">
        <v>243.32269961382701</v>
      </c>
    </row>
    <row r="459" spans="1:81" x14ac:dyDescent="0.3">
      <c r="A459" s="56" t="s">
        <v>102</v>
      </c>
      <c r="B459" s="61">
        <v>34409</v>
      </c>
      <c r="CC459" s="22">
        <v>230.754453714372</v>
      </c>
    </row>
    <row r="460" spans="1:81" x14ac:dyDescent="0.3">
      <c r="A460" s="56" t="s">
        <v>102</v>
      </c>
      <c r="B460" s="61">
        <v>34412</v>
      </c>
      <c r="CC460" s="22">
        <v>262.529397120211</v>
      </c>
    </row>
    <row r="461" spans="1:81" x14ac:dyDescent="0.3">
      <c r="A461" s="3" t="s">
        <v>102</v>
      </c>
      <c r="B461" s="4">
        <v>34415</v>
      </c>
      <c r="C461" s="9"/>
      <c r="D461" s="9"/>
      <c r="E461" s="10"/>
      <c r="T461">
        <v>614.70000000000005</v>
      </c>
      <c r="AL461">
        <v>5.8250000000000002</v>
      </c>
      <c r="AY461">
        <v>48.05</v>
      </c>
    </row>
    <row r="462" spans="1:81" x14ac:dyDescent="0.3">
      <c r="A462" s="56" t="s">
        <v>102</v>
      </c>
      <c r="B462" s="61">
        <v>34415</v>
      </c>
      <c r="CC462" s="22">
        <v>254.60389877316601</v>
      </c>
    </row>
    <row r="463" spans="1:81" x14ac:dyDescent="0.3">
      <c r="A463" s="56" t="s">
        <v>102</v>
      </c>
      <c r="B463" s="61">
        <v>34417</v>
      </c>
      <c r="CC463" s="22">
        <v>264.53812796359398</v>
      </c>
    </row>
    <row r="464" spans="1:81" x14ac:dyDescent="0.3">
      <c r="A464" s="3" t="s">
        <v>102</v>
      </c>
      <c r="B464" s="4">
        <v>34422</v>
      </c>
      <c r="C464" s="9"/>
      <c r="D464" s="9"/>
      <c r="E464" s="10"/>
      <c r="T464">
        <v>845.9</v>
      </c>
      <c r="AL464">
        <v>6.8819999999999997</v>
      </c>
      <c r="AY464">
        <v>56</v>
      </c>
    </row>
    <row r="465" spans="1:81" x14ac:dyDescent="0.3">
      <c r="A465" s="56" t="s">
        <v>102</v>
      </c>
      <c r="B465" s="61">
        <v>34422</v>
      </c>
      <c r="CC465" s="22">
        <v>254.632557708674</v>
      </c>
    </row>
    <row r="466" spans="1:81" x14ac:dyDescent="0.3">
      <c r="A466" s="56" t="s">
        <v>102</v>
      </c>
      <c r="B466" s="61">
        <v>34424</v>
      </c>
      <c r="CC466" s="22">
        <v>266.55337220141098</v>
      </c>
    </row>
    <row r="467" spans="1:81" x14ac:dyDescent="0.3">
      <c r="A467" s="56" t="s">
        <v>102</v>
      </c>
      <c r="B467" s="61">
        <v>34428</v>
      </c>
      <c r="CC467" s="22">
        <v>241.423393796932</v>
      </c>
    </row>
    <row r="468" spans="1:81" x14ac:dyDescent="0.3">
      <c r="A468" s="3" t="s">
        <v>102</v>
      </c>
      <c r="B468" s="4">
        <v>34429</v>
      </c>
      <c r="C468" s="9"/>
      <c r="D468" s="9"/>
      <c r="E468" s="10"/>
      <c r="T468">
        <v>1085.8</v>
      </c>
      <c r="AC468">
        <v>13.64</v>
      </c>
      <c r="AL468">
        <v>6.45</v>
      </c>
      <c r="AY468">
        <v>69.67</v>
      </c>
    </row>
    <row r="469" spans="1:81" x14ac:dyDescent="0.3">
      <c r="A469" s="56" t="s">
        <v>102</v>
      </c>
      <c r="B469" s="61">
        <v>34429</v>
      </c>
      <c r="CC469" s="22">
        <v>262.60755785341598</v>
      </c>
    </row>
    <row r="470" spans="1:81" x14ac:dyDescent="0.3">
      <c r="A470" s="56" t="s">
        <v>102</v>
      </c>
      <c r="B470" s="61">
        <v>34433</v>
      </c>
      <c r="CC470" s="22">
        <v>244.09258283590299</v>
      </c>
    </row>
    <row r="471" spans="1:81" x14ac:dyDescent="0.3">
      <c r="A471" s="3" t="s">
        <v>102</v>
      </c>
      <c r="B471" s="4">
        <v>34436</v>
      </c>
      <c r="C471" s="9"/>
      <c r="D471" s="9"/>
      <c r="E471" s="10"/>
      <c r="T471">
        <v>1208.3</v>
      </c>
      <c r="AC471">
        <v>68.11</v>
      </c>
      <c r="AL471">
        <v>5.1989999999999998</v>
      </c>
      <c r="AY471">
        <v>73.319999999999993</v>
      </c>
    </row>
    <row r="472" spans="1:81" x14ac:dyDescent="0.3">
      <c r="A472" s="56" t="s">
        <v>102</v>
      </c>
      <c r="B472" s="61">
        <v>34436</v>
      </c>
      <c r="CC472" s="22">
        <v>265.28326028682</v>
      </c>
    </row>
    <row r="473" spans="1:81" x14ac:dyDescent="0.3">
      <c r="A473" s="56" t="s">
        <v>102</v>
      </c>
      <c r="B473" s="61">
        <v>34439</v>
      </c>
      <c r="CC473" s="22">
        <v>248.75226521384101</v>
      </c>
    </row>
    <row r="474" spans="1:81" x14ac:dyDescent="0.3">
      <c r="A474" s="56" t="s">
        <v>102</v>
      </c>
      <c r="B474" s="61">
        <v>34440</v>
      </c>
      <c r="CC474" s="22">
        <v>272.58347276822201</v>
      </c>
    </row>
    <row r="475" spans="1:81" x14ac:dyDescent="0.3">
      <c r="A475" s="3" t="s">
        <v>102</v>
      </c>
      <c r="B475" s="4">
        <v>34444</v>
      </c>
      <c r="C475" s="9"/>
      <c r="D475" s="9"/>
      <c r="E475" s="10"/>
      <c r="T475">
        <v>1427.2</v>
      </c>
      <c r="AC475">
        <v>241.4</v>
      </c>
      <c r="AL475">
        <v>5.3159999999999998</v>
      </c>
      <c r="AY475">
        <v>78.25</v>
      </c>
    </row>
    <row r="476" spans="1:81" x14ac:dyDescent="0.3">
      <c r="A476" s="56" t="s">
        <v>102</v>
      </c>
      <c r="B476" s="61">
        <v>34444</v>
      </c>
      <c r="CC476" s="22">
        <v>251.42275693169901</v>
      </c>
    </row>
    <row r="477" spans="1:81" x14ac:dyDescent="0.3">
      <c r="A477" s="56" t="s">
        <v>102</v>
      </c>
      <c r="B477" s="61">
        <v>34445</v>
      </c>
      <c r="CC477" s="22">
        <v>273.92914005824298</v>
      </c>
    </row>
    <row r="478" spans="1:81" x14ac:dyDescent="0.3">
      <c r="A478" s="3" t="s">
        <v>102</v>
      </c>
      <c r="B478" s="4">
        <v>34450</v>
      </c>
      <c r="C478" s="9"/>
      <c r="D478" s="9"/>
      <c r="E478" s="10"/>
      <c r="T478">
        <v>1705.5</v>
      </c>
      <c r="AC478">
        <v>462.2</v>
      </c>
      <c r="AL478">
        <v>5.1109999999999998</v>
      </c>
      <c r="AY478">
        <v>83.07</v>
      </c>
    </row>
    <row r="479" spans="1:81" x14ac:dyDescent="0.3">
      <c r="A479" s="56" t="s">
        <v>102</v>
      </c>
      <c r="B479" s="61">
        <v>34450</v>
      </c>
      <c r="CC479" s="22">
        <v>250.125288760486</v>
      </c>
    </row>
    <row r="480" spans="1:81" x14ac:dyDescent="0.3">
      <c r="A480" s="56" t="s">
        <v>102</v>
      </c>
      <c r="B480" s="61">
        <v>34451</v>
      </c>
      <c r="CC480" s="22">
        <v>273.95519363597901</v>
      </c>
    </row>
    <row r="481" spans="1:81" x14ac:dyDescent="0.3">
      <c r="A481" s="56" t="s">
        <v>102</v>
      </c>
      <c r="B481" s="61">
        <v>34455</v>
      </c>
      <c r="CC481" s="22">
        <v>255.440218618465</v>
      </c>
    </row>
    <row r="482" spans="1:81" x14ac:dyDescent="0.3">
      <c r="A482" s="56" t="s">
        <v>102</v>
      </c>
      <c r="B482" s="61">
        <v>34456</v>
      </c>
      <c r="CC482" s="22">
        <v>252.13923031941599</v>
      </c>
    </row>
    <row r="483" spans="1:81" x14ac:dyDescent="0.3">
      <c r="A483" s="3" t="s">
        <v>102</v>
      </c>
      <c r="B483" s="4">
        <v>34458</v>
      </c>
      <c r="C483" s="9"/>
      <c r="D483" s="9"/>
      <c r="E483" s="10"/>
      <c r="T483">
        <v>1990.2</v>
      </c>
      <c r="AC483">
        <v>737.8</v>
      </c>
      <c r="AL483">
        <v>3.5390000000000001</v>
      </c>
      <c r="AY483">
        <v>84.3</v>
      </c>
    </row>
    <row r="484" spans="1:81" x14ac:dyDescent="0.3">
      <c r="A484" s="56" t="s">
        <v>102</v>
      </c>
      <c r="B484" s="61">
        <v>34458</v>
      </c>
      <c r="CC484" s="22">
        <v>238.248765349899</v>
      </c>
    </row>
    <row r="485" spans="1:81" x14ac:dyDescent="0.3">
      <c r="A485" s="56" t="s">
        <v>102</v>
      </c>
      <c r="B485" s="61">
        <v>34461</v>
      </c>
      <c r="CC485" s="22">
        <v>266.71750974114298</v>
      </c>
    </row>
    <row r="486" spans="1:81" x14ac:dyDescent="0.3">
      <c r="A486" s="3" t="s">
        <v>102</v>
      </c>
      <c r="B486" s="4">
        <v>34465</v>
      </c>
      <c r="C486" s="9"/>
      <c r="D486" s="9"/>
      <c r="E486" s="10"/>
      <c r="T486">
        <v>2187.9</v>
      </c>
      <c r="AC486">
        <v>910</v>
      </c>
      <c r="AL486">
        <v>1.581</v>
      </c>
      <c r="AY486">
        <v>85.67</v>
      </c>
    </row>
    <row r="487" spans="1:81" x14ac:dyDescent="0.3">
      <c r="A487" s="56" t="s">
        <v>102</v>
      </c>
      <c r="B487" s="61">
        <v>34465</v>
      </c>
      <c r="CC487" s="22">
        <v>238.27872696429401</v>
      </c>
    </row>
    <row r="488" spans="1:81" x14ac:dyDescent="0.3">
      <c r="A488" s="56" t="s">
        <v>102</v>
      </c>
      <c r="B488" s="61">
        <v>34466</v>
      </c>
      <c r="CC488" s="22">
        <v>268.065782388939</v>
      </c>
    </row>
    <row r="489" spans="1:81" x14ac:dyDescent="0.3">
      <c r="A489" s="56" t="s">
        <v>102</v>
      </c>
      <c r="B489" s="61">
        <v>34471</v>
      </c>
      <c r="CC489" s="22">
        <v>242.938409342233</v>
      </c>
    </row>
    <row r="490" spans="1:81" x14ac:dyDescent="0.3">
      <c r="A490" s="3" t="s">
        <v>102</v>
      </c>
      <c r="B490" s="4">
        <v>34472</v>
      </c>
      <c r="C490" s="9"/>
      <c r="D490" s="9"/>
      <c r="E490" s="10"/>
      <c r="T490">
        <v>2009.9</v>
      </c>
      <c r="AC490">
        <v>858.3</v>
      </c>
      <c r="AL490">
        <v>9.2700000000000005E-2</v>
      </c>
      <c r="AY490">
        <v>90.32</v>
      </c>
    </row>
    <row r="491" spans="1:81" x14ac:dyDescent="0.3">
      <c r="A491" s="56" t="s">
        <v>102</v>
      </c>
      <c r="B491" s="61">
        <v>34472</v>
      </c>
      <c r="CC491" s="22">
        <v>262.13598809640899</v>
      </c>
    </row>
    <row r="492" spans="1:81" x14ac:dyDescent="0.3">
      <c r="A492" s="56" t="s">
        <v>102</v>
      </c>
      <c r="B492" s="61">
        <v>34475</v>
      </c>
      <c r="CC492" s="22">
        <v>250.234713786973</v>
      </c>
    </row>
    <row r="493" spans="1:81" x14ac:dyDescent="0.3">
      <c r="A493" s="3" t="s">
        <v>102</v>
      </c>
      <c r="B493" s="4">
        <v>34479</v>
      </c>
      <c r="C493" s="9"/>
      <c r="D493" s="9"/>
      <c r="E493" s="10"/>
      <c r="T493">
        <v>1932.8</v>
      </c>
      <c r="AC493">
        <v>848.7</v>
      </c>
      <c r="AL493">
        <v>4.4999999999999997E-3</v>
      </c>
      <c r="AY493">
        <v>92.8</v>
      </c>
    </row>
    <row r="494" spans="1:81" x14ac:dyDescent="0.3">
      <c r="A494" s="56" t="s">
        <v>102</v>
      </c>
      <c r="B494" s="61">
        <v>34480</v>
      </c>
      <c r="CC494" s="22">
        <v>252.24474730924399</v>
      </c>
    </row>
    <row r="495" spans="1:81" x14ac:dyDescent="0.3">
      <c r="A495" s="3" t="s">
        <v>102</v>
      </c>
      <c r="B495" s="4">
        <v>34484</v>
      </c>
      <c r="C495" s="9"/>
      <c r="D495" s="9"/>
      <c r="E495" s="10"/>
      <c r="T495">
        <v>1927.6</v>
      </c>
      <c r="Y495">
        <v>4.3110000000000002E-2</v>
      </c>
      <c r="AA495">
        <v>19958.246346555301</v>
      </c>
      <c r="AC495">
        <v>860.4</v>
      </c>
      <c r="AL495">
        <v>0</v>
      </c>
      <c r="AS495" t="s">
        <v>69</v>
      </c>
      <c r="AY495">
        <v>93</v>
      </c>
    </row>
    <row r="496" spans="1:81" x14ac:dyDescent="0.3">
      <c r="A496" s="56" t="s">
        <v>103</v>
      </c>
      <c r="B496" s="61">
        <v>34311</v>
      </c>
      <c r="CC496" s="22">
        <v>239.58661656660101</v>
      </c>
    </row>
    <row r="497" spans="1:81" x14ac:dyDescent="0.3">
      <c r="A497" s="56" t="s">
        <v>103</v>
      </c>
      <c r="B497" s="61">
        <v>34318</v>
      </c>
      <c r="CC497" s="22">
        <v>252.850492991587</v>
      </c>
    </row>
    <row r="498" spans="1:81" x14ac:dyDescent="0.3">
      <c r="A498" s="56" t="s">
        <v>103</v>
      </c>
      <c r="B498" s="61">
        <v>34323</v>
      </c>
      <c r="CC498" s="22">
        <v>267.431377771087</v>
      </c>
    </row>
    <row r="499" spans="1:81" x14ac:dyDescent="0.3">
      <c r="A499" s="3" t="s">
        <v>103</v>
      </c>
      <c r="B499" s="4">
        <v>34338</v>
      </c>
      <c r="C499" s="9"/>
      <c r="D499" s="9"/>
      <c r="E499" s="10"/>
      <c r="T499">
        <v>3.0249999999999999</v>
      </c>
      <c r="AL499">
        <v>3.6499999999999998E-2</v>
      </c>
      <c r="AY499">
        <v>10.82</v>
      </c>
    </row>
    <row r="500" spans="1:81" x14ac:dyDescent="0.3">
      <c r="A500" s="56" t="s">
        <v>103</v>
      </c>
      <c r="B500" s="61">
        <v>34338</v>
      </c>
      <c r="CC500" s="22">
        <v>254.92566045819501</v>
      </c>
    </row>
    <row r="501" spans="1:81" x14ac:dyDescent="0.3">
      <c r="A501" s="3" t="s">
        <v>103</v>
      </c>
      <c r="B501" s="4">
        <v>34345</v>
      </c>
      <c r="C501" s="9"/>
      <c r="D501" s="9"/>
      <c r="E501" s="10"/>
      <c r="T501">
        <v>5.282</v>
      </c>
      <c r="AL501">
        <v>5.9499999999999997E-2</v>
      </c>
      <c r="AY501">
        <v>11.47</v>
      </c>
    </row>
    <row r="502" spans="1:81" x14ac:dyDescent="0.3">
      <c r="A502" s="56" t="s">
        <v>103</v>
      </c>
      <c r="B502" s="61">
        <v>34345</v>
      </c>
      <c r="CC502" s="22">
        <v>247.01449157890499</v>
      </c>
    </row>
    <row r="503" spans="1:81" x14ac:dyDescent="0.3">
      <c r="A503" s="3" t="s">
        <v>103</v>
      </c>
      <c r="B503" s="4">
        <v>34352</v>
      </c>
      <c r="C503" s="9"/>
      <c r="D503" s="9"/>
      <c r="E503" s="10"/>
      <c r="T503">
        <v>8.6419999999999995</v>
      </c>
      <c r="AL503">
        <v>9.64E-2</v>
      </c>
      <c r="AY503">
        <v>15.07</v>
      </c>
    </row>
    <row r="504" spans="1:81" x14ac:dyDescent="0.3">
      <c r="A504" s="56" t="s">
        <v>103</v>
      </c>
      <c r="B504" s="61">
        <v>34353</v>
      </c>
      <c r="CC504" s="22">
        <v>240.43335784299401</v>
      </c>
    </row>
    <row r="505" spans="1:81" x14ac:dyDescent="0.3">
      <c r="A505" s="56" t="s">
        <v>103</v>
      </c>
      <c r="B505" s="61">
        <v>34357</v>
      </c>
      <c r="CC505" s="22">
        <v>245.081316110953</v>
      </c>
    </row>
    <row r="506" spans="1:81" x14ac:dyDescent="0.3">
      <c r="A506" s="3" t="s">
        <v>103</v>
      </c>
      <c r="B506" s="4">
        <v>34359</v>
      </c>
      <c r="C506" s="9"/>
      <c r="D506" s="9"/>
      <c r="E506" s="10"/>
      <c r="T506">
        <v>14.18</v>
      </c>
      <c r="AL506">
        <v>0.19170000000000001</v>
      </c>
      <c r="AY506">
        <v>21.75</v>
      </c>
    </row>
    <row r="507" spans="1:81" x14ac:dyDescent="0.3">
      <c r="A507" s="56" t="s">
        <v>103</v>
      </c>
      <c r="B507" s="61">
        <v>34361</v>
      </c>
      <c r="CC507" s="22">
        <v>237.82018399615501</v>
      </c>
    </row>
    <row r="508" spans="1:81" x14ac:dyDescent="0.3">
      <c r="A508" s="3" t="s">
        <v>103</v>
      </c>
      <c r="B508" s="4">
        <v>34366</v>
      </c>
      <c r="C508" s="9"/>
      <c r="D508" s="9"/>
      <c r="E508" s="10"/>
      <c r="T508">
        <v>25.81</v>
      </c>
      <c r="AL508">
        <v>0.30669999999999997</v>
      </c>
      <c r="AY508">
        <v>22.4</v>
      </c>
    </row>
    <row r="509" spans="1:81" x14ac:dyDescent="0.3">
      <c r="A509" s="56" t="s">
        <v>103</v>
      </c>
      <c r="B509" s="61">
        <v>34366</v>
      </c>
      <c r="CC509" s="22">
        <v>231.22472079249201</v>
      </c>
    </row>
    <row r="510" spans="1:81" x14ac:dyDescent="0.3">
      <c r="A510" s="56" t="s">
        <v>103</v>
      </c>
      <c r="B510" s="61">
        <v>34370</v>
      </c>
      <c r="CC510" s="22">
        <v>241.83243496737401</v>
      </c>
    </row>
    <row r="511" spans="1:81" x14ac:dyDescent="0.3">
      <c r="A511" s="3" t="s">
        <v>103</v>
      </c>
      <c r="B511" s="4">
        <v>34373</v>
      </c>
      <c r="C511" s="9"/>
      <c r="D511" s="9"/>
      <c r="E511" s="10"/>
      <c r="T511">
        <v>35.29</v>
      </c>
      <c r="AL511">
        <v>0.59819999999999995</v>
      </c>
      <c r="AY511">
        <v>22.9</v>
      </c>
    </row>
    <row r="512" spans="1:81" x14ac:dyDescent="0.3">
      <c r="A512" s="56" t="s">
        <v>103</v>
      </c>
      <c r="B512" s="61">
        <v>34376</v>
      </c>
      <c r="CC512" s="22">
        <v>264.357055598334</v>
      </c>
    </row>
    <row r="513" spans="1:81" x14ac:dyDescent="0.3">
      <c r="A513" s="3" t="s">
        <v>103</v>
      </c>
      <c r="B513" s="4">
        <v>34380</v>
      </c>
      <c r="C513" s="9"/>
      <c r="D513" s="9"/>
      <c r="E513" s="10"/>
      <c r="T513">
        <v>62.96</v>
      </c>
      <c r="AL513">
        <v>1.0429999999999999</v>
      </c>
      <c r="AY513">
        <v>24.55</v>
      </c>
    </row>
    <row r="514" spans="1:81" x14ac:dyDescent="0.3">
      <c r="A514" s="56" t="s">
        <v>103</v>
      </c>
      <c r="B514" s="61">
        <v>34381</v>
      </c>
      <c r="CC514" s="22">
        <v>251.14658900770499</v>
      </c>
    </row>
    <row r="515" spans="1:81" x14ac:dyDescent="0.3">
      <c r="A515" s="3" t="s">
        <v>103</v>
      </c>
      <c r="B515" s="4">
        <v>34387</v>
      </c>
      <c r="C515" s="9"/>
      <c r="D515" s="9"/>
      <c r="E515" s="10"/>
      <c r="T515">
        <v>115</v>
      </c>
      <c r="AL515">
        <v>1.927</v>
      </c>
      <c r="AY515">
        <v>29.45</v>
      </c>
    </row>
    <row r="516" spans="1:81" x14ac:dyDescent="0.3">
      <c r="A516" s="56" t="s">
        <v>103</v>
      </c>
      <c r="B516" s="61">
        <v>34388</v>
      </c>
      <c r="CC516" s="22">
        <v>229.99889996005001</v>
      </c>
    </row>
    <row r="517" spans="1:81" x14ac:dyDescent="0.3">
      <c r="A517" s="56" t="s">
        <v>103</v>
      </c>
      <c r="B517" s="61">
        <v>34390</v>
      </c>
      <c r="CC517" s="22">
        <v>226.700517018775</v>
      </c>
    </row>
    <row r="518" spans="1:81" x14ac:dyDescent="0.3">
      <c r="A518" s="3" t="s">
        <v>103</v>
      </c>
      <c r="B518" s="4">
        <v>34394</v>
      </c>
      <c r="C518" s="9"/>
      <c r="D518" s="9"/>
      <c r="E518" s="10"/>
      <c r="T518">
        <v>195.1</v>
      </c>
      <c r="AL518">
        <v>2.9039999999999999</v>
      </c>
      <c r="AY518">
        <v>31.2</v>
      </c>
    </row>
    <row r="519" spans="1:81" x14ac:dyDescent="0.3">
      <c r="A519" s="56" t="s">
        <v>103</v>
      </c>
      <c r="B519" s="61">
        <v>34394</v>
      </c>
      <c r="CC519" s="22">
        <v>216.79234140608199</v>
      </c>
    </row>
    <row r="520" spans="1:81" x14ac:dyDescent="0.3">
      <c r="A520" s="56" t="s">
        <v>103</v>
      </c>
      <c r="B520" s="61">
        <v>34397</v>
      </c>
      <c r="CC520" s="22">
        <v>210.84952032468499</v>
      </c>
    </row>
    <row r="521" spans="1:81" x14ac:dyDescent="0.3">
      <c r="A521" s="56" t="s">
        <v>103</v>
      </c>
      <c r="B521" s="61">
        <v>34400</v>
      </c>
      <c r="CC521" s="22">
        <v>208.21159557899699</v>
      </c>
    </row>
    <row r="522" spans="1:81" x14ac:dyDescent="0.3">
      <c r="A522" s="3" t="s">
        <v>103</v>
      </c>
      <c r="B522" s="4">
        <v>34401</v>
      </c>
      <c r="C522" s="9"/>
      <c r="D522" s="9"/>
      <c r="E522" s="10"/>
      <c r="T522">
        <v>289.3</v>
      </c>
      <c r="AL522">
        <v>4.1159999999999997</v>
      </c>
      <c r="AY522">
        <v>31.87</v>
      </c>
    </row>
    <row r="523" spans="1:81" x14ac:dyDescent="0.3">
      <c r="A523" s="56" t="s">
        <v>103</v>
      </c>
      <c r="B523" s="61">
        <v>34404</v>
      </c>
      <c r="CC523" s="22">
        <v>204.259267836568</v>
      </c>
    </row>
    <row r="524" spans="1:81" x14ac:dyDescent="0.3">
      <c r="A524" s="56" t="s">
        <v>103</v>
      </c>
      <c r="B524" s="61">
        <v>34407</v>
      </c>
      <c r="CC524" s="22">
        <v>195.01024774057601</v>
      </c>
    </row>
    <row r="525" spans="1:81" x14ac:dyDescent="0.3">
      <c r="A525" s="3" t="s">
        <v>103</v>
      </c>
      <c r="B525" s="4">
        <v>34408</v>
      </c>
      <c r="C525" s="9"/>
      <c r="D525" s="9"/>
      <c r="E525" s="10"/>
      <c r="T525">
        <v>348</v>
      </c>
      <c r="AL525">
        <v>4.0069999999999997</v>
      </c>
      <c r="AY525">
        <v>35.770000000000003</v>
      </c>
    </row>
    <row r="526" spans="1:81" x14ac:dyDescent="0.3">
      <c r="A526" s="56" t="s">
        <v>103</v>
      </c>
      <c r="B526" s="61">
        <v>34410</v>
      </c>
      <c r="CC526" s="22">
        <v>190.38964572923899</v>
      </c>
    </row>
    <row r="527" spans="1:81" x14ac:dyDescent="0.3">
      <c r="A527" s="56" t="s">
        <v>103</v>
      </c>
      <c r="B527" s="61">
        <v>34412</v>
      </c>
      <c r="CC527" s="22">
        <v>223.48550552625301</v>
      </c>
    </row>
    <row r="528" spans="1:81" x14ac:dyDescent="0.3">
      <c r="A528" s="3" t="s">
        <v>103</v>
      </c>
      <c r="B528" s="4">
        <v>34415</v>
      </c>
      <c r="C528" s="9"/>
      <c r="D528" s="9"/>
      <c r="E528" s="10"/>
      <c r="T528">
        <v>446.1</v>
      </c>
      <c r="AL528">
        <v>4.0830000000000002</v>
      </c>
      <c r="AY528">
        <v>47.77</v>
      </c>
    </row>
    <row r="529" spans="1:81" x14ac:dyDescent="0.3">
      <c r="A529" s="56" t="s">
        <v>103</v>
      </c>
      <c r="B529" s="61">
        <v>34415</v>
      </c>
      <c r="CC529" s="22">
        <v>216.88092357038201</v>
      </c>
    </row>
    <row r="530" spans="1:81" x14ac:dyDescent="0.3">
      <c r="A530" s="56" t="s">
        <v>103</v>
      </c>
      <c r="B530" s="61">
        <v>34417</v>
      </c>
      <c r="CC530" s="22">
        <v>207.62669275884201</v>
      </c>
    </row>
    <row r="531" spans="1:81" x14ac:dyDescent="0.3">
      <c r="A531" s="3" t="s">
        <v>103</v>
      </c>
      <c r="B531" s="4">
        <v>34422</v>
      </c>
      <c r="C531" s="9"/>
      <c r="D531" s="9"/>
      <c r="E531" s="10"/>
      <c r="T531">
        <v>529.70000000000005</v>
      </c>
      <c r="AL531">
        <v>3.9209999999999998</v>
      </c>
      <c r="AY531">
        <v>55.02</v>
      </c>
    </row>
    <row r="532" spans="1:81" x14ac:dyDescent="0.3">
      <c r="A532" s="56" t="s">
        <v>103</v>
      </c>
      <c r="B532" s="61">
        <v>34422</v>
      </c>
      <c r="CC532" s="22">
        <v>201.69299042965201</v>
      </c>
    </row>
    <row r="533" spans="1:81" x14ac:dyDescent="0.3">
      <c r="A533" s="56" t="s">
        <v>103</v>
      </c>
      <c r="B533" s="61">
        <v>34424</v>
      </c>
      <c r="CC533" s="22">
        <v>232.141806728771</v>
      </c>
    </row>
    <row r="534" spans="1:81" x14ac:dyDescent="0.3">
      <c r="A534" s="56" t="s">
        <v>103</v>
      </c>
      <c r="B534" s="61">
        <v>34428</v>
      </c>
      <c r="CC534" s="22">
        <v>207.011828324291</v>
      </c>
    </row>
    <row r="535" spans="1:81" x14ac:dyDescent="0.3">
      <c r="A535" s="3" t="s">
        <v>103</v>
      </c>
      <c r="B535" s="4">
        <v>34429</v>
      </c>
      <c r="C535" s="9"/>
      <c r="D535" s="9"/>
      <c r="E535" s="10"/>
      <c r="T535">
        <v>731.9</v>
      </c>
      <c r="AC535">
        <v>9.907</v>
      </c>
      <c r="AL535">
        <v>3.649</v>
      </c>
      <c r="AY535">
        <v>67.849999999999994</v>
      </c>
    </row>
    <row r="536" spans="1:81" x14ac:dyDescent="0.3">
      <c r="A536" s="56" t="s">
        <v>103</v>
      </c>
      <c r="B536" s="61">
        <v>34429</v>
      </c>
      <c r="CC536" s="22">
        <v>200.40203565287399</v>
      </c>
    </row>
    <row r="537" spans="1:81" x14ac:dyDescent="0.3">
      <c r="A537" s="56" t="s">
        <v>103</v>
      </c>
      <c r="B537" s="61">
        <v>34432</v>
      </c>
      <c r="CC537" s="22">
        <v>190.488649324633</v>
      </c>
    </row>
    <row r="538" spans="1:81" x14ac:dyDescent="0.3">
      <c r="A538" s="3" t="s">
        <v>103</v>
      </c>
      <c r="B538" s="4">
        <v>34436</v>
      </c>
      <c r="C538" s="9"/>
      <c r="D538" s="9"/>
      <c r="E538" s="10"/>
      <c r="T538">
        <v>982</v>
      </c>
      <c r="AC538">
        <v>54.09</v>
      </c>
      <c r="AL538">
        <v>3.524</v>
      </c>
      <c r="AY538">
        <v>72.47</v>
      </c>
    </row>
    <row r="539" spans="1:81" x14ac:dyDescent="0.3">
      <c r="A539" s="56" t="s">
        <v>103</v>
      </c>
      <c r="B539" s="61">
        <v>34436</v>
      </c>
      <c r="CC539" s="22">
        <v>230.20993393970599</v>
      </c>
    </row>
    <row r="540" spans="1:81" x14ac:dyDescent="0.3">
      <c r="A540" s="56" t="s">
        <v>103</v>
      </c>
      <c r="B540" s="61">
        <v>34439</v>
      </c>
      <c r="CC540" s="22">
        <v>215.664221490149</v>
      </c>
    </row>
    <row r="541" spans="1:81" x14ac:dyDescent="0.3">
      <c r="A541" s="56" t="s">
        <v>103</v>
      </c>
      <c r="B541" s="61">
        <v>34441</v>
      </c>
      <c r="CC541" s="22">
        <v>201.11460100393001</v>
      </c>
    </row>
    <row r="542" spans="1:81" x14ac:dyDescent="0.3">
      <c r="A542" s="3" t="s">
        <v>103</v>
      </c>
      <c r="B542" s="4">
        <v>34444</v>
      </c>
      <c r="C542" s="9"/>
      <c r="D542" s="9"/>
      <c r="E542" s="10"/>
      <c r="T542">
        <v>1071.9000000000001</v>
      </c>
      <c r="AC542">
        <v>201.8</v>
      </c>
      <c r="AL542">
        <v>2.4700000000000002</v>
      </c>
      <c r="AY542">
        <v>78.27</v>
      </c>
    </row>
    <row r="543" spans="1:81" x14ac:dyDescent="0.3">
      <c r="A543" s="56" t="s">
        <v>103</v>
      </c>
      <c r="B543" s="61">
        <v>34444</v>
      </c>
      <c r="CC543" s="22">
        <v>185.90712767989899</v>
      </c>
    </row>
    <row r="544" spans="1:81" x14ac:dyDescent="0.3">
      <c r="A544" s="56" t="s">
        <v>103</v>
      </c>
      <c r="B544" s="61">
        <v>34446</v>
      </c>
      <c r="CC544" s="22">
        <v>230.915985896329</v>
      </c>
    </row>
    <row r="545" spans="1:81" x14ac:dyDescent="0.3">
      <c r="A545" s="3" t="s">
        <v>103</v>
      </c>
      <c r="B545" s="4">
        <v>34450</v>
      </c>
      <c r="C545" s="9"/>
      <c r="D545" s="9"/>
      <c r="E545" s="10"/>
      <c r="T545">
        <v>1129.4000000000001</v>
      </c>
      <c r="AC545">
        <v>329.2</v>
      </c>
      <c r="AL545">
        <v>2.1150000000000002</v>
      </c>
      <c r="AY545">
        <v>82.02</v>
      </c>
    </row>
    <row r="546" spans="1:81" x14ac:dyDescent="0.3">
      <c r="A546" s="56" t="s">
        <v>103</v>
      </c>
      <c r="B546" s="61">
        <v>34450</v>
      </c>
      <c r="CC546" s="22">
        <v>205.786007491851</v>
      </c>
    </row>
    <row r="547" spans="1:81" x14ac:dyDescent="0.3">
      <c r="A547" s="56" t="s">
        <v>103</v>
      </c>
      <c r="B547" s="61">
        <v>34452</v>
      </c>
      <c r="CC547" s="22">
        <v>201.16540548051501</v>
      </c>
    </row>
    <row r="548" spans="1:81" x14ac:dyDescent="0.3">
      <c r="A548" s="56" t="s">
        <v>103</v>
      </c>
      <c r="B548" s="61">
        <v>34454</v>
      </c>
      <c r="CC548" s="22">
        <v>182.64521974745301</v>
      </c>
    </row>
    <row r="549" spans="1:81" x14ac:dyDescent="0.3">
      <c r="A549" s="56" t="s">
        <v>103</v>
      </c>
      <c r="B549" s="61">
        <v>34456</v>
      </c>
      <c r="CC549" s="22">
        <v>182.65303582077399</v>
      </c>
    </row>
    <row r="550" spans="1:81" x14ac:dyDescent="0.3">
      <c r="A550" s="3" t="s">
        <v>103</v>
      </c>
      <c r="B550" s="4">
        <v>34458</v>
      </c>
      <c r="C550" s="9"/>
      <c r="D550" s="9"/>
      <c r="E550" s="10"/>
      <c r="T550">
        <v>1323.2</v>
      </c>
      <c r="AC550">
        <v>520.5</v>
      </c>
      <c r="AL550">
        <v>0.76300000000000001</v>
      </c>
      <c r="AY550">
        <v>84.5</v>
      </c>
    </row>
    <row r="551" spans="1:81" x14ac:dyDescent="0.3">
      <c r="A551" s="56" t="s">
        <v>103</v>
      </c>
      <c r="B551" s="61">
        <v>34459</v>
      </c>
      <c r="CC551" s="22">
        <v>170.751761511339</v>
      </c>
    </row>
    <row r="552" spans="1:81" x14ac:dyDescent="0.3">
      <c r="A552" s="56" t="s">
        <v>103</v>
      </c>
      <c r="B552" s="61">
        <v>34461</v>
      </c>
      <c r="CC552" s="22">
        <v>235.61474864087199</v>
      </c>
    </row>
    <row r="553" spans="1:81" x14ac:dyDescent="0.3">
      <c r="A553" s="3" t="s">
        <v>103</v>
      </c>
      <c r="B553" s="4">
        <v>34465</v>
      </c>
      <c r="C553" s="9"/>
      <c r="D553" s="9"/>
      <c r="E553" s="10"/>
      <c r="T553">
        <v>1334.3</v>
      </c>
      <c r="AC553">
        <v>595.6</v>
      </c>
      <c r="AL553">
        <v>0.17399999999999999</v>
      </c>
      <c r="AY553">
        <v>87.75</v>
      </c>
    </row>
    <row r="554" spans="1:81" x14ac:dyDescent="0.3">
      <c r="A554" s="56" t="s">
        <v>103</v>
      </c>
      <c r="B554" s="61">
        <v>34465</v>
      </c>
      <c r="CC554" s="22">
        <v>215.11709635770899</v>
      </c>
    </row>
    <row r="555" spans="1:81" x14ac:dyDescent="0.3">
      <c r="A555" s="56" t="s">
        <v>103</v>
      </c>
      <c r="B555" s="61">
        <v>34467</v>
      </c>
      <c r="CC555" s="22">
        <v>205.199801992809</v>
      </c>
    </row>
    <row r="556" spans="1:81" x14ac:dyDescent="0.3">
      <c r="A556" s="56" t="s">
        <v>103</v>
      </c>
      <c r="B556" s="61">
        <v>34471</v>
      </c>
      <c r="CC556" s="22">
        <v>195.952084575702</v>
      </c>
    </row>
    <row r="557" spans="1:81" x14ac:dyDescent="0.3">
      <c r="A557" s="3" t="s">
        <v>103</v>
      </c>
      <c r="B557" s="4">
        <v>34472</v>
      </c>
      <c r="C557" s="9"/>
      <c r="D557" s="9"/>
      <c r="E557" s="10"/>
      <c r="T557">
        <v>1363.1</v>
      </c>
      <c r="AC557">
        <v>615.5</v>
      </c>
      <c r="AL557">
        <v>0</v>
      </c>
      <c r="AY557">
        <v>92.52</v>
      </c>
    </row>
    <row r="558" spans="1:81" x14ac:dyDescent="0.3">
      <c r="A558" s="56" t="s">
        <v>103</v>
      </c>
      <c r="B558" s="61">
        <v>34473</v>
      </c>
      <c r="CC558" s="22">
        <v>190.006658136532</v>
      </c>
    </row>
    <row r="559" spans="1:81" x14ac:dyDescent="0.3">
      <c r="A559" s="56" t="s">
        <v>103</v>
      </c>
      <c r="B559" s="61">
        <v>34475</v>
      </c>
      <c r="CC559" s="22">
        <v>187.36743071195701</v>
      </c>
    </row>
    <row r="560" spans="1:81" x14ac:dyDescent="0.3">
      <c r="A560" s="3" t="s">
        <v>103</v>
      </c>
      <c r="B560" s="4">
        <v>34479</v>
      </c>
      <c r="C560" s="9"/>
      <c r="D560" s="9"/>
      <c r="E560" s="10"/>
      <c r="T560">
        <v>1385.7</v>
      </c>
      <c r="AC560">
        <v>619</v>
      </c>
      <c r="AL560">
        <v>0</v>
      </c>
      <c r="AS560" t="s">
        <v>69</v>
      </c>
      <c r="AY560">
        <v>92.72</v>
      </c>
    </row>
    <row r="561" spans="1:81" x14ac:dyDescent="0.3">
      <c r="A561" s="56" t="s">
        <v>103</v>
      </c>
      <c r="B561" s="61">
        <v>34481</v>
      </c>
      <c r="CC561" s="22">
        <v>197.98296096016099</v>
      </c>
    </row>
    <row r="562" spans="1:81" x14ac:dyDescent="0.3">
      <c r="A562" s="56" t="s">
        <v>104</v>
      </c>
      <c r="B562" s="61">
        <v>34311</v>
      </c>
      <c r="CC562" s="22">
        <v>229.66150612838001</v>
      </c>
    </row>
    <row r="563" spans="1:81" x14ac:dyDescent="0.3">
      <c r="A563" s="56" t="s">
        <v>104</v>
      </c>
      <c r="B563" s="61">
        <v>34318</v>
      </c>
      <c r="CC563" s="22">
        <v>244.24760162342699</v>
      </c>
    </row>
    <row r="564" spans="1:81" x14ac:dyDescent="0.3">
      <c r="A564" s="56" t="s">
        <v>104</v>
      </c>
      <c r="B564" s="61">
        <v>34323</v>
      </c>
      <c r="CC564" s="22">
        <v>258.82978908181298</v>
      </c>
    </row>
    <row r="565" spans="1:81" x14ac:dyDescent="0.3">
      <c r="A565" s="56" t="s">
        <v>104</v>
      </c>
      <c r="B565" s="61">
        <v>34337</v>
      </c>
      <c r="CC565" s="22">
        <v>238.379033238575</v>
      </c>
    </row>
    <row r="566" spans="1:81" x14ac:dyDescent="0.3">
      <c r="A566" s="3" t="s">
        <v>104</v>
      </c>
      <c r="B566" s="4">
        <v>34338</v>
      </c>
      <c r="C566" s="9"/>
      <c r="D566" s="9"/>
      <c r="E566" s="10"/>
      <c r="T566">
        <v>2.512</v>
      </c>
      <c r="AL566">
        <v>3.0700000000000002E-2</v>
      </c>
      <c r="AY566">
        <v>10.52</v>
      </c>
    </row>
    <row r="567" spans="1:81" x14ac:dyDescent="0.3">
      <c r="A567" s="3" t="s">
        <v>104</v>
      </c>
      <c r="B567" s="4">
        <v>34345</v>
      </c>
      <c r="C567" s="9"/>
      <c r="D567" s="9"/>
      <c r="E567" s="10"/>
      <c r="T567">
        <v>4.8440000000000003</v>
      </c>
      <c r="AL567">
        <v>5.3499999999999999E-2</v>
      </c>
      <c r="AY567">
        <v>11.02</v>
      </c>
    </row>
    <row r="568" spans="1:81" x14ac:dyDescent="0.3">
      <c r="A568" s="56" t="s">
        <v>104</v>
      </c>
      <c r="B568" s="61">
        <v>34345</v>
      </c>
      <c r="CC568" s="22">
        <v>234.44103496390099</v>
      </c>
    </row>
    <row r="569" spans="1:81" x14ac:dyDescent="0.3">
      <c r="A569" s="3" t="s">
        <v>104</v>
      </c>
      <c r="B569" s="4">
        <v>34352</v>
      </c>
      <c r="C569" s="9"/>
      <c r="D569" s="9"/>
      <c r="E569" s="10"/>
      <c r="T569">
        <v>8.7119999999999997</v>
      </c>
      <c r="AL569">
        <v>9.7699999999999995E-2</v>
      </c>
      <c r="AY569">
        <v>14.77</v>
      </c>
    </row>
    <row r="570" spans="1:81" x14ac:dyDescent="0.3">
      <c r="A570" s="56" t="s">
        <v>104</v>
      </c>
      <c r="B570" s="61">
        <v>34353</v>
      </c>
      <c r="CC570" s="22">
        <v>226.53507680015699</v>
      </c>
    </row>
    <row r="571" spans="1:81" x14ac:dyDescent="0.3">
      <c r="A571" s="56" t="s">
        <v>104</v>
      </c>
      <c r="B571" s="61">
        <v>34357</v>
      </c>
      <c r="CC571" s="22">
        <v>245.083921468726</v>
      </c>
    </row>
    <row r="572" spans="1:81" x14ac:dyDescent="0.3">
      <c r="A572" s="3" t="s">
        <v>104</v>
      </c>
      <c r="B572" s="4">
        <v>34359</v>
      </c>
      <c r="C572" s="9"/>
      <c r="D572" s="9"/>
      <c r="E572" s="10"/>
      <c r="T572">
        <v>13.7</v>
      </c>
      <c r="AL572">
        <v>0.1837</v>
      </c>
      <c r="AY572">
        <v>21.32</v>
      </c>
    </row>
    <row r="573" spans="1:81" x14ac:dyDescent="0.3">
      <c r="A573" s="56" t="s">
        <v>104</v>
      </c>
      <c r="B573" s="61">
        <v>34361</v>
      </c>
      <c r="CC573" s="22">
        <v>237.821486675042</v>
      </c>
    </row>
    <row r="574" spans="1:81" x14ac:dyDescent="0.3">
      <c r="A574" s="3" t="s">
        <v>104</v>
      </c>
      <c r="B574" s="4">
        <v>34366</v>
      </c>
      <c r="C574" s="9"/>
      <c r="D574" s="9"/>
      <c r="E574" s="10"/>
      <c r="T574">
        <v>26.62</v>
      </c>
      <c r="AL574">
        <v>0.33250000000000002</v>
      </c>
      <c r="AY574">
        <v>22.5</v>
      </c>
    </row>
    <row r="575" spans="1:81" x14ac:dyDescent="0.3">
      <c r="A575" s="56" t="s">
        <v>104</v>
      </c>
      <c r="B575" s="61">
        <v>34366</v>
      </c>
      <c r="CC575" s="22">
        <v>229.90380440131699</v>
      </c>
    </row>
    <row r="576" spans="1:81" x14ac:dyDescent="0.3">
      <c r="A576" s="56" t="s">
        <v>104</v>
      </c>
      <c r="B576" s="61">
        <v>34369</v>
      </c>
      <c r="CC576" s="22">
        <v>222.63746157097199</v>
      </c>
    </row>
    <row r="577" spans="1:81" x14ac:dyDescent="0.3">
      <c r="A577" s="56" t="s">
        <v>104</v>
      </c>
      <c r="B577" s="61">
        <v>34370</v>
      </c>
      <c r="CC577" s="22">
        <v>240.50761053954</v>
      </c>
    </row>
    <row r="578" spans="1:81" x14ac:dyDescent="0.3">
      <c r="A578" s="3" t="s">
        <v>104</v>
      </c>
      <c r="B578" s="4">
        <v>34373</v>
      </c>
      <c r="C578" s="9"/>
      <c r="D578" s="9"/>
      <c r="E578" s="10"/>
      <c r="T578">
        <v>38</v>
      </c>
      <c r="AL578">
        <v>0.65200000000000002</v>
      </c>
      <c r="AY578">
        <v>23.8</v>
      </c>
    </row>
    <row r="579" spans="1:81" x14ac:dyDescent="0.3">
      <c r="A579" s="56" t="s">
        <v>104</v>
      </c>
      <c r="B579" s="61">
        <v>34376</v>
      </c>
      <c r="C579" s="61"/>
      <c r="CC579" s="22">
        <v>264.35835827722099</v>
      </c>
    </row>
    <row r="580" spans="1:81" x14ac:dyDescent="0.3">
      <c r="A580" s="3" t="s">
        <v>104</v>
      </c>
      <c r="B580" s="4">
        <v>34380</v>
      </c>
      <c r="C580" s="9"/>
      <c r="D580" s="9"/>
      <c r="E580" s="10"/>
      <c r="T580">
        <v>70.069999999999993</v>
      </c>
      <c r="AL580">
        <v>1.147</v>
      </c>
      <c r="AY580">
        <v>25.47</v>
      </c>
    </row>
    <row r="581" spans="1:81" x14ac:dyDescent="0.3">
      <c r="A581" s="56" t="s">
        <v>104</v>
      </c>
      <c r="B581" s="61">
        <v>34381</v>
      </c>
      <c r="CC581" s="22">
        <v>251.807047203293</v>
      </c>
    </row>
    <row r="582" spans="1:81" x14ac:dyDescent="0.3">
      <c r="A582" s="3" t="s">
        <v>104</v>
      </c>
      <c r="B582" s="4">
        <v>34387</v>
      </c>
      <c r="C582" s="9"/>
      <c r="D582" s="9"/>
      <c r="E582" s="10"/>
      <c r="T582">
        <v>137</v>
      </c>
      <c r="AL582">
        <v>2.246</v>
      </c>
      <c r="AY582">
        <v>29.37</v>
      </c>
    </row>
    <row r="583" spans="1:81" x14ac:dyDescent="0.3">
      <c r="A583" s="56" t="s">
        <v>104</v>
      </c>
      <c r="B583" s="61">
        <v>34388</v>
      </c>
      <c r="CC583" s="22">
        <v>231.32372438788599</v>
      </c>
    </row>
    <row r="584" spans="1:81" x14ac:dyDescent="0.3">
      <c r="A584" s="56" t="s">
        <v>104</v>
      </c>
      <c r="B584" s="61">
        <v>34391</v>
      </c>
      <c r="CC584" s="22">
        <v>258.46764435129398</v>
      </c>
    </row>
    <row r="585" spans="1:81" x14ac:dyDescent="0.3">
      <c r="A585" s="3" t="s">
        <v>104</v>
      </c>
      <c r="B585" s="4">
        <v>34394</v>
      </c>
      <c r="C585" s="9"/>
      <c r="D585" s="9"/>
      <c r="E585" s="10"/>
      <c r="T585">
        <v>218.5</v>
      </c>
      <c r="AL585">
        <v>3.419</v>
      </c>
      <c r="AY585">
        <v>30.97</v>
      </c>
    </row>
    <row r="586" spans="1:81" x14ac:dyDescent="0.3">
      <c r="A586" s="56" t="s">
        <v>104</v>
      </c>
      <c r="B586" s="61">
        <v>34395</v>
      </c>
      <c r="CC586" s="22">
        <v>243.26407906392299</v>
      </c>
    </row>
    <row r="587" spans="1:81" x14ac:dyDescent="0.3">
      <c r="A587" s="56" t="s">
        <v>104</v>
      </c>
      <c r="B587" s="61">
        <v>34398</v>
      </c>
      <c r="CC587" s="22">
        <v>231.36671279114799</v>
      </c>
    </row>
    <row r="588" spans="1:81" x14ac:dyDescent="0.3">
      <c r="A588" s="56" t="s">
        <v>104</v>
      </c>
      <c r="B588" s="61">
        <v>34400</v>
      </c>
      <c r="CC588" s="22">
        <v>263.80341707146198</v>
      </c>
    </row>
    <row r="589" spans="1:81" x14ac:dyDescent="0.3">
      <c r="A589" s="3" t="s">
        <v>104</v>
      </c>
      <c r="B589" s="4">
        <v>34401</v>
      </c>
      <c r="C589" s="9"/>
      <c r="D589" s="9"/>
      <c r="E589" s="10"/>
      <c r="T589">
        <v>339.7</v>
      </c>
      <c r="AL589">
        <v>5.3369999999999997</v>
      </c>
      <c r="AY589">
        <v>32</v>
      </c>
    </row>
    <row r="590" spans="1:81" x14ac:dyDescent="0.3">
      <c r="A590" s="56" t="s">
        <v>104</v>
      </c>
      <c r="B590" s="61">
        <v>34404</v>
      </c>
      <c r="CC590" s="22">
        <v>250.583831728626</v>
      </c>
    </row>
    <row r="591" spans="1:81" x14ac:dyDescent="0.3">
      <c r="A591" s="3" t="s">
        <v>104</v>
      </c>
      <c r="B591" s="4">
        <v>34408</v>
      </c>
      <c r="C591" s="9"/>
      <c r="D591" s="9"/>
      <c r="E591" s="10"/>
      <c r="T591">
        <v>435.1</v>
      </c>
      <c r="AL591">
        <v>6.3929999999999998</v>
      </c>
      <c r="AY591">
        <v>35.6</v>
      </c>
    </row>
    <row r="592" spans="1:81" x14ac:dyDescent="0.3">
      <c r="A592" s="56" t="s">
        <v>104</v>
      </c>
      <c r="B592" s="61">
        <v>34408</v>
      </c>
      <c r="CC592" s="22">
        <v>233.39498381783301</v>
      </c>
    </row>
    <row r="593" spans="1:81" x14ac:dyDescent="0.3">
      <c r="A593" s="56" t="s">
        <v>104</v>
      </c>
      <c r="B593" s="61">
        <v>34410</v>
      </c>
      <c r="CC593" s="22">
        <v>222.81462589957201</v>
      </c>
    </row>
    <row r="594" spans="1:81" x14ac:dyDescent="0.3">
      <c r="A594" s="56" t="s">
        <v>104</v>
      </c>
      <c r="B594" s="61">
        <v>34412</v>
      </c>
      <c r="CC594" s="22">
        <v>247.97196056067301</v>
      </c>
    </row>
    <row r="595" spans="1:81" x14ac:dyDescent="0.3">
      <c r="A595" s="3" t="s">
        <v>104</v>
      </c>
      <c r="B595" s="4">
        <v>34415</v>
      </c>
      <c r="C595" s="9"/>
      <c r="D595" s="9"/>
      <c r="E595" s="10"/>
      <c r="T595">
        <v>529.5</v>
      </c>
      <c r="AL595">
        <v>6.6550000000000002</v>
      </c>
      <c r="AY595">
        <v>42.52</v>
      </c>
    </row>
    <row r="596" spans="1:81" x14ac:dyDescent="0.3">
      <c r="A596" s="56" t="s">
        <v>104</v>
      </c>
      <c r="B596" s="61">
        <v>34415</v>
      </c>
      <c r="CC596" s="22">
        <v>240.70692040921401</v>
      </c>
    </row>
    <row r="597" spans="1:81" x14ac:dyDescent="0.3">
      <c r="A597" s="56" t="s">
        <v>104</v>
      </c>
      <c r="B597" s="61">
        <v>34417</v>
      </c>
      <c r="CC597" s="22">
        <v>255.27347572095999</v>
      </c>
    </row>
    <row r="598" spans="1:81" x14ac:dyDescent="0.3">
      <c r="A598" s="3" t="s">
        <v>104</v>
      </c>
      <c r="B598" s="4">
        <v>34422</v>
      </c>
      <c r="C598" s="9"/>
      <c r="D598" s="9"/>
      <c r="E598" s="10"/>
      <c r="T598">
        <v>732</v>
      </c>
      <c r="AL598">
        <v>7.1440000000000001</v>
      </c>
      <c r="AY598">
        <v>50.87</v>
      </c>
    </row>
    <row r="599" spans="1:81" x14ac:dyDescent="0.3">
      <c r="A599" s="56" t="s">
        <v>104</v>
      </c>
      <c r="B599" s="61">
        <v>34422</v>
      </c>
      <c r="CC599" s="22">
        <v>239.41336027466301</v>
      </c>
    </row>
    <row r="600" spans="1:81" x14ac:dyDescent="0.3">
      <c r="A600" s="56" t="s">
        <v>104</v>
      </c>
      <c r="B600" s="61">
        <v>34424</v>
      </c>
      <c r="CC600" s="22">
        <v>259.93706613555997</v>
      </c>
    </row>
    <row r="601" spans="1:81" x14ac:dyDescent="0.3">
      <c r="A601" s="56" t="s">
        <v>104</v>
      </c>
      <c r="B601" s="61">
        <v>34428</v>
      </c>
      <c r="CC601" s="22">
        <v>231.49958603759799</v>
      </c>
    </row>
    <row r="602" spans="1:81" x14ac:dyDescent="0.3">
      <c r="A602" s="3" t="s">
        <v>104</v>
      </c>
      <c r="B602" s="4">
        <v>34429</v>
      </c>
      <c r="C602" s="9"/>
      <c r="D602" s="9"/>
      <c r="E602" s="10"/>
      <c r="T602">
        <v>782.3</v>
      </c>
      <c r="AC602">
        <v>2.6179999999999999</v>
      </c>
      <c r="AL602">
        <v>5.9459999999999997</v>
      </c>
      <c r="AY602">
        <v>62.52</v>
      </c>
    </row>
    <row r="603" spans="1:81" x14ac:dyDescent="0.3">
      <c r="A603" s="56" t="s">
        <v>104</v>
      </c>
      <c r="B603" s="61">
        <v>34430</v>
      </c>
      <c r="CC603" s="22">
        <v>252.02329189849499</v>
      </c>
    </row>
    <row r="604" spans="1:81" x14ac:dyDescent="0.3">
      <c r="A604" s="56" t="s">
        <v>104</v>
      </c>
      <c r="B604" s="61">
        <v>34433</v>
      </c>
      <c r="CC604" s="22">
        <v>231.52173157867199</v>
      </c>
    </row>
    <row r="605" spans="1:81" x14ac:dyDescent="0.3">
      <c r="A605" s="3" t="s">
        <v>104</v>
      </c>
      <c r="B605" s="4">
        <v>34436</v>
      </c>
      <c r="C605" s="9"/>
      <c r="D605" s="9"/>
      <c r="E605" s="10"/>
      <c r="T605">
        <v>978.4</v>
      </c>
      <c r="AC605">
        <v>22.68</v>
      </c>
      <c r="AL605">
        <v>5.569</v>
      </c>
      <c r="AY605">
        <v>71.42</v>
      </c>
    </row>
    <row r="606" spans="1:81" x14ac:dyDescent="0.3">
      <c r="A606" s="56" t="s">
        <v>104</v>
      </c>
      <c r="B606" s="61">
        <v>34436</v>
      </c>
      <c r="CC606" s="22">
        <v>250.72452104839601</v>
      </c>
    </row>
    <row r="607" spans="1:81" x14ac:dyDescent="0.3">
      <c r="A607" s="56" t="s">
        <v>104</v>
      </c>
      <c r="B607" s="61">
        <v>34439</v>
      </c>
      <c r="CC607" s="22">
        <v>230.88732696082101</v>
      </c>
    </row>
    <row r="608" spans="1:81" x14ac:dyDescent="0.3">
      <c r="A608" s="56" t="s">
        <v>104</v>
      </c>
      <c r="B608" s="61">
        <v>34441</v>
      </c>
      <c r="CC608" s="22">
        <v>256.70381713862201</v>
      </c>
    </row>
    <row r="609" spans="1:81" x14ac:dyDescent="0.3">
      <c r="A609" s="3" t="s">
        <v>104</v>
      </c>
      <c r="B609" s="4">
        <v>34444</v>
      </c>
      <c r="C609" s="9"/>
      <c r="D609" s="9"/>
      <c r="E609" s="10"/>
      <c r="T609">
        <v>1337.6</v>
      </c>
      <c r="AC609">
        <v>127.5</v>
      </c>
      <c r="AL609">
        <v>6.36</v>
      </c>
      <c r="AY609">
        <v>76.72</v>
      </c>
    </row>
    <row r="610" spans="1:81" x14ac:dyDescent="0.3">
      <c r="A610" s="56" t="s">
        <v>104</v>
      </c>
      <c r="B610" s="61">
        <v>34444</v>
      </c>
      <c r="CC610" s="22">
        <v>231.57123337636901</v>
      </c>
    </row>
    <row r="611" spans="1:81" x14ac:dyDescent="0.3">
      <c r="A611" s="56" t="s">
        <v>104</v>
      </c>
      <c r="B611" s="61">
        <v>34446</v>
      </c>
      <c r="CC611" s="22">
        <v>262.020049675488</v>
      </c>
    </row>
    <row r="612" spans="1:81" x14ac:dyDescent="0.3">
      <c r="A612" s="3" t="s">
        <v>104</v>
      </c>
      <c r="B612" s="4">
        <v>34450</v>
      </c>
      <c r="C612" s="9"/>
      <c r="D612" s="9"/>
      <c r="E612" s="10"/>
      <c r="T612">
        <v>1437.8</v>
      </c>
      <c r="AC612">
        <v>294.60000000000002</v>
      </c>
      <c r="AL612">
        <v>5.3609999999999998</v>
      </c>
      <c r="AY612">
        <v>79.75</v>
      </c>
    </row>
    <row r="613" spans="1:81" x14ac:dyDescent="0.3">
      <c r="A613" s="56" t="s">
        <v>104</v>
      </c>
      <c r="B613" s="61">
        <v>34450</v>
      </c>
      <c r="CC613" s="22">
        <v>231.595984275218</v>
      </c>
    </row>
    <row r="614" spans="1:81" x14ac:dyDescent="0.3">
      <c r="A614" s="56" t="s">
        <v>104</v>
      </c>
      <c r="B614" s="61">
        <v>34452</v>
      </c>
      <c r="CC614" s="22">
        <v>263.36962500217101</v>
      </c>
    </row>
    <row r="615" spans="1:81" x14ac:dyDescent="0.3">
      <c r="A615" s="56" t="s">
        <v>104</v>
      </c>
      <c r="B615" s="61">
        <v>34455</v>
      </c>
      <c r="CC615" s="22">
        <v>243.529825556822</v>
      </c>
    </row>
    <row r="616" spans="1:81" x14ac:dyDescent="0.3">
      <c r="A616" s="56" t="s">
        <v>104</v>
      </c>
      <c r="B616" s="61">
        <v>34457</v>
      </c>
      <c r="CC616" s="22">
        <v>238.24485731323901</v>
      </c>
    </row>
    <row r="617" spans="1:81" x14ac:dyDescent="0.3">
      <c r="A617" s="3" t="s">
        <v>104</v>
      </c>
      <c r="B617" s="4">
        <v>34458</v>
      </c>
      <c r="C617" s="9"/>
      <c r="D617" s="9"/>
      <c r="E617" s="10"/>
      <c r="T617">
        <v>1503.2</v>
      </c>
      <c r="AC617">
        <v>455</v>
      </c>
      <c r="AL617">
        <v>4.1239999999999997</v>
      </c>
      <c r="AY617">
        <v>83.22</v>
      </c>
    </row>
    <row r="618" spans="1:81" x14ac:dyDescent="0.3">
      <c r="A618" s="56" t="s">
        <v>104</v>
      </c>
      <c r="B618" s="61">
        <v>34459</v>
      </c>
      <c r="CC618" s="22">
        <v>225.680519450443</v>
      </c>
    </row>
    <row r="619" spans="1:81" x14ac:dyDescent="0.3">
      <c r="A619" s="56" t="s">
        <v>104</v>
      </c>
      <c r="B619" s="61">
        <v>34461</v>
      </c>
      <c r="CC619" s="22">
        <v>256.13063842844798</v>
      </c>
    </row>
    <row r="620" spans="1:81" x14ac:dyDescent="0.3">
      <c r="A620" s="3" t="s">
        <v>104</v>
      </c>
      <c r="B620" s="4">
        <v>34465</v>
      </c>
      <c r="C620" s="9"/>
      <c r="D620" s="9"/>
      <c r="E620" s="10"/>
      <c r="T620">
        <v>1800</v>
      </c>
      <c r="AC620">
        <v>647.6</v>
      </c>
      <c r="AL620">
        <v>3.056</v>
      </c>
      <c r="AY620">
        <v>84.4</v>
      </c>
    </row>
    <row r="621" spans="1:81" x14ac:dyDescent="0.3">
      <c r="A621" s="56" t="s">
        <v>104</v>
      </c>
      <c r="B621" s="61">
        <v>34465</v>
      </c>
      <c r="CC621" s="22">
        <v>225.04481215370501</v>
      </c>
    </row>
    <row r="622" spans="1:81" x14ac:dyDescent="0.3">
      <c r="A622" s="56" t="s">
        <v>104</v>
      </c>
      <c r="B622" s="61">
        <v>34467</v>
      </c>
      <c r="CC622" s="22">
        <v>253.51095118717399</v>
      </c>
    </row>
    <row r="623" spans="1:81" x14ac:dyDescent="0.3">
      <c r="A623" s="56" t="s">
        <v>104</v>
      </c>
      <c r="B623" s="61">
        <v>34471</v>
      </c>
      <c r="CC623" s="22">
        <v>223.08688578690499</v>
      </c>
    </row>
    <row r="624" spans="1:81" x14ac:dyDescent="0.3">
      <c r="A624" s="3" t="s">
        <v>104</v>
      </c>
      <c r="B624" s="4">
        <v>34472</v>
      </c>
      <c r="C624" s="9"/>
      <c r="D624" s="9"/>
      <c r="E624" s="10"/>
      <c r="T624">
        <v>1847.5</v>
      </c>
      <c r="AC624">
        <v>762.4</v>
      </c>
      <c r="AL624">
        <v>1.0049999999999999</v>
      </c>
      <c r="AY624">
        <v>86.62</v>
      </c>
    </row>
    <row r="625" spans="1:81" x14ac:dyDescent="0.3">
      <c r="A625" s="56" t="s">
        <v>104</v>
      </c>
      <c r="B625" s="61">
        <v>34473</v>
      </c>
      <c r="CC625" s="22">
        <v>244.93150803897501</v>
      </c>
    </row>
    <row r="626" spans="1:81" x14ac:dyDescent="0.3">
      <c r="A626" s="56" t="s">
        <v>104</v>
      </c>
      <c r="B626" s="61">
        <v>34475</v>
      </c>
      <c r="CC626" s="22">
        <v>229.06097116158401</v>
      </c>
    </row>
    <row r="627" spans="1:81" x14ac:dyDescent="0.3">
      <c r="A627" s="3" t="s">
        <v>104</v>
      </c>
      <c r="B627" s="4">
        <v>34479</v>
      </c>
      <c r="C627" s="9"/>
      <c r="D627" s="9"/>
      <c r="E627" s="10"/>
      <c r="T627">
        <v>1921.2</v>
      </c>
      <c r="AC627">
        <v>829.3</v>
      </c>
      <c r="AL627">
        <v>4.4999999999999998E-2</v>
      </c>
      <c r="AY627">
        <v>92.1</v>
      </c>
    </row>
    <row r="628" spans="1:81" x14ac:dyDescent="0.3">
      <c r="A628" s="56" t="s">
        <v>104</v>
      </c>
      <c r="B628" s="61">
        <v>34481</v>
      </c>
      <c r="CC628" s="22">
        <v>224.45339593911501</v>
      </c>
    </row>
    <row r="629" spans="1:81" x14ac:dyDescent="0.3">
      <c r="A629" s="3" t="s">
        <v>104</v>
      </c>
      <c r="B629" s="4">
        <v>34484</v>
      </c>
      <c r="C629" s="9"/>
      <c r="D629" s="9"/>
      <c r="E629" s="10"/>
      <c r="T629">
        <v>1800</v>
      </c>
      <c r="AC629">
        <v>768.1</v>
      </c>
      <c r="AL629">
        <v>0</v>
      </c>
      <c r="AS629" t="s">
        <v>69</v>
      </c>
      <c r="AY629">
        <v>92.97</v>
      </c>
    </row>
    <row r="630" spans="1:81" x14ac:dyDescent="0.3">
      <c r="A630" s="56" t="s">
        <v>640</v>
      </c>
      <c r="B630" s="61"/>
      <c r="C630" s="21">
        <v>35166</v>
      </c>
      <c r="D630" s="21"/>
      <c r="E630" t="s">
        <v>243</v>
      </c>
      <c r="AS630" s="49" t="s">
        <v>69</v>
      </c>
      <c r="AT630" s="49"/>
      <c r="AV630">
        <v>95</v>
      </c>
    </row>
    <row r="631" spans="1:81" x14ac:dyDescent="0.3">
      <c r="A631" s="56" t="s">
        <v>658</v>
      </c>
      <c r="B631" s="61"/>
      <c r="C631" s="21">
        <v>35229</v>
      </c>
      <c r="D631" s="21"/>
      <c r="E631" t="s">
        <v>243</v>
      </c>
      <c r="AS631" s="49" t="s">
        <v>69</v>
      </c>
      <c r="AT631" s="49"/>
      <c r="AV631">
        <v>88</v>
      </c>
    </row>
    <row r="632" spans="1:81" x14ac:dyDescent="0.3">
      <c r="A632" s="56" t="s">
        <v>652</v>
      </c>
      <c r="B632" s="61"/>
      <c r="C632" s="21">
        <v>35200</v>
      </c>
      <c r="D632" s="21"/>
      <c r="E632" t="s">
        <v>243</v>
      </c>
      <c r="AS632" s="49" t="s">
        <v>69</v>
      </c>
      <c r="AT632" s="49"/>
      <c r="AV632">
        <v>97</v>
      </c>
    </row>
    <row r="633" spans="1:81" x14ac:dyDescent="0.3">
      <c r="A633" s="56" t="s">
        <v>664</v>
      </c>
      <c r="B633" s="61"/>
      <c r="C633" s="21">
        <v>35262</v>
      </c>
      <c r="D633" s="21"/>
      <c r="E633" t="s">
        <v>243</v>
      </c>
      <c r="AS633" s="49" t="s">
        <v>69</v>
      </c>
      <c r="AT633" s="49"/>
      <c r="AV633">
        <v>76</v>
      </c>
    </row>
    <row r="634" spans="1:81" x14ac:dyDescent="0.3">
      <c r="A634" s="56" t="s">
        <v>646</v>
      </c>
      <c r="B634" s="61"/>
      <c r="C634" s="21">
        <v>35184</v>
      </c>
      <c r="D634" s="21"/>
      <c r="E634" t="s">
        <v>243</v>
      </c>
      <c r="AS634" s="49" t="s">
        <v>69</v>
      </c>
      <c r="AT634" s="49"/>
      <c r="AV634">
        <v>99</v>
      </c>
    </row>
    <row r="635" spans="1:81" x14ac:dyDescent="0.3">
      <c r="A635" s="56" t="s">
        <v>643</v>
      </c>
      <c r="B635" s="61"/>
      <c r="C635" s="21">
        <v>35166</v>
      </c>
      <c r="D635" s="21"/>
      <c r="E635" t="s">
        <v>571</v>
      </c>
      <c r="AS635" s="49" t="s">
        <v>69</v>
      </c>
      <c r="AT635" s="49"/>
      <c r="AV635">
        <v>83</v>
      </c>
    </row>
    <row r="636" spans="1:81" x14ac:dyDescent="0.3">
      <c r="A636" s="56" t="s">
        <v>661</v>
      </c>
      <c r="B636" s="61"/>
      <c r="C636" s="21">
        <v>35229</v>
      </c>
      <c r="D636" s="21"/>
      <c r="E636" t="s">
        <v>571</v>
      </c>
      <c r="AS636" s="49" t="s">
        <v>69</v>
      </c>
      <c r="AT636" s="49"/>
      <c r="AV636">
        <v>83</v>
      </c>
    </row>
    <row r="637" spans="1:81" x14ac:dyDescent="0.3">
      <c r="A637" s="56" t="s">
        <v>655</v>
      </c>
      <c r="B637" s="61"/>
      <c r="C637" s="21">
        <v>35200</v>
      </c>
      <c r="D637" s="21"/>
      <c r="E637" t="s">
        <v>571</v>
      </c>
      <c r="AS637" s="49" t="s">
        <v>69</v>
      </c>
      <c r="AT637" s="49"/>
      <c r="AV637">
        <v>83</v>
      </c>
    </row>
    <row r="638" spans="1:81" x14ac:dyDescent="0.3">
      <c r="A638" s="56" t="s">
        <v>667</v>
      </c>
      <c r="B638" s="61"/>
      <c r="C638" s="21">
        <v>35262</v>
      </c>
      <c r="D638" s="21"/>
      <c r="E638" t="s">
        <v>571</v>
      </c>
      <c r="AS638" s="49" t="s">
        <v>69</v>
      </c>
      <c r="AT638" s="49"/>
      <c r="AV638">
        <v>71</v>
      </c>
    </row>
    <row r="639" spans="1:81" x14ac:dyDescent="0.3">
      <c r="A639" s="56" t="s">
        <v>649</v>
      </c>
      <c r="B639" s="61"/>
      <c r="C639" s="21">
        <v>35184</v>
      </c>
      <c r="D639" s="21"/>
      <c r="E639" t="s">
        <v>571</v>
      </c>
      <c r="AS639" s="49" t="s">
        <v>69</v>
      </c>
      <c r="AT639" s="49"/>
    </row>
    <row r="640" spans="1:81" x14ac:dyDescent="0.3">
      <c r="A640" s="56" t="s">
        <v>639</v>
      </c>
      <c r="B640" s="61"/>
      <c r="C640" s="21">
        <v>35166</v>
      </c>
      <c r="D640" s="21"/>
      <c r="E640" t="s">
        <v>186</v>
      </c>
      <c r="AS640" s="49" t="s">
        <v>69</v>
      </c>
      <c r="AT640" s="49"/>
      <c r="AV640">
        <v>56</v>
      </c>
    </row>
    <row r="641" spans="1:48" x14ac:dyDescent="0.3">
      <c r="A641" s="56" t="s">
        <v>657</v>
      </c>
      <c r="B641" s="61"/>
      <c r="C641" s="21">
        <v>35229</v>
      </c>
      <c r="D641" s="21"/>
      <c r="E641" t="s">
        <v>186</v>
      </c>
      <c r="AS641" s="49" t="s">
        <v>69</v>
      </c>
      <c r="AT641" s="49"/>
      <c r="AV641">
        <v>74</v>
      </c>
    </row>
    <row r="642" spans="1:48" x14ac:dyDescent="0.3">
      <c r="A642" s="56" t="s">
        <v>651</v>
      </c>
      <c r="B642" s="61"/>
      <c r="C642" s="21">
        <v>35200</v>
      </c>
      <c r="D642" s="21"/>
      <c r="E642" t="s">
        <v>186</v>
      </c>
      <c r="AS642" s="49" t="s">
        <v>69</v>
      </c>
      <c r="AT642" s="49"/>
      <c r="AV642">
        <v>68</v>
      </c>
    </row>
    <row r="643" spans="1:48" x14ac:dyDescent="0.3">
      <c r="A643" s="56" t="s">
        <v>663</v>
      </c>
      <c r="B643" s="61"/>
      <c r="C643" s="21">
        <v>35262</v>
      </c>
      <c r="D643" s="21"/>
      <c r="E643" t="s">
        <v>186</v>
      </c>
      <c r="AS643" s="49" t="s">
        <v>69</v>
      </c>
      <c r="AT643" s="49"/>
      <c r="AV643">
        <v>63</v>
      </c>
    </row>
    <row r="644" spans="1:48" x14ac:dyDescent="0.3">
      <c r="A644" s="56" t="s">
        <v>645</v>
      </c>
      <c r="B644" s="61"/>
      <c r="C644" s="21">
        <v>35184</v>
      </c>
      <c r="D644" s="21"/>
      <c r="E644" t="s">
        <v>186</v>
      </c>
      <c r="AS644" s="49" t="s">
        <v>69</v>
      </c>
      <c r="AT644" s="49"/>
      <c r="AV644">
        <v>66</v>
      </c>
    </row>
    <row r="645" spans="1:48" x14ac:dyDescent="0.3">
      <c r="A645" s="56" t="s">
        <v>644</v>
      </c>
      <c r="B645" s="61"/>
      <c r="C645" s="21">
        <v>35166</v>
      </c>
      <c r="D645" s="21"/>
      <c r="E645" t="s">
        <v>118</v>
      </c>
      <c r="AS645" s="49" t="s">
        <v>69</v>
      </c>
      <c r="AT645" s="49"/>
      <c r="AV645">
        <v>64</v>
      </c>
    </row>
    <row r="646" spans="1:48" x14ac:dyDescent="0.3">
      <c r="A646" s="56" t="s">
        <v>662</v>
      </c>
      <c r="B646" s="61"/>
      <c r="C646" s="21">
        <v>35229</v>
      </c>
      <c r="D646" s="21"/>
      <c r="E646" t="s">
        <v>118</v>
      </c>
      <c r="AS646" s="49" t="s">
        <v>69</v>
      </c>
      <c r="AT646" s="49"/>
      <c r="AV646">
        <v>76</v>
      </c>
    </row>
    <row r="647" spans="1:48" x14ac:dyDescent="0.3">
      <c r="A647" s="56" t="s">
        <v>656</v>
      </c>
      <c r="B647" s="61"/>
      <c r="C647" s="21">
        <v>35200</v>
      </c>
      <c r="D647" s="21"/>
      <c r="E647" t="s">
        <v>118</v>
      </c>
      <c r="AS647" s="49" t="s">
        <v>69</v>
      </c>
      <c r="AT647" s="49"/>
      <c r="AV647">
        <v>70</v>
      </c>
    </row>
    <row r="648" spans="1:48" x14ac:dyDescent="0.3">
      <c r="A648" s="56" t="s">
        <v>668</v>
      </c>
      <c r="B648" s="61"/>
      <c r="C648" s="21">
        <v>35262</v>
      </c>
      <c r="D648" s="21"/>
      <c r="E648" t="s">
        <v>118</v>
      </c>
      <c r="AS648" s="49" t="s">
        <v>69</v>
      </c>
      <c r="AT648" s="49"/>
      <c r="AV648">
        <v>66</v>
      </c>
    </row>
    <row r="649" spans="1:48" x14ac:dyDescent="0.3">
      <c r="A649" s="56" t="s">
        <v>650</v>
      </c>
      <c r="B649" s="61"/>
      <c r="C649" s="21">
        <v>35184</v>
      </c>
      <c r="D649" s="21"/>
      <c r="E649" t="s">
        <v>118</v>
      </c>
      <c r="AS649" s="49" t="s">
        <v>69</v>
      </c>
      <c r="AT649" s="49"/>
    </row>
    <row r="650" spans="1:48" x14ac:dyDescent="0.3">
      <c r="A650" s="56" t="s">
        <v>641</v>
      </c>
      <c r="B650" s="61"/>
      <c r="C650" s="21">
        <v>35166</v>
      </c>
      <c r="D650" s="21"/>
      <c r="E650" t="s">
        <v>567</v>
      </c>
      <c r="AS650" s="49" t="s">
        <v>69</v>
      </c>
      <c r="AT650" s="49"/>
      <c r="AV650">
        <v>107</v>
      </c>
    </row>
    <row r="651" spans="1:48" x14ac:dyDescent="0.3">
      <c r="A651" s="56" t="s">
        <v>659</v>
      </c>
      <c r="B651" s="61"/>
      <c r="C651" s="21">
        <v>35229</v>
      </c>
      <c r="D651" s="21"/>
      <c r="E651" t="s">
        <v>567</v>
      </c>
      <c r="AS651" s="49" t="s">
        <v>69</v>
      </c>
      <c r="AT651" s="49"/>
      <c r="AV651">
        <v>88</v>
      </c>
    </row>
    <row r="652" spans="1:48" x14ac:dyDescent="0.3">
      <c r="A652" s="56" t="s">
        <v>653</v>
      </c>
      <c r="B652" s="61"/>
      <c r="C652" s="21">
        <v>35200</v>
      </c>
      <c r="D652" s="21"/>
      <c r="E652" t="s">
        <v>567</v>
      </c>
      <c r="AS652" s="49" t="s">
        <v>69</v>
      </c>
      <c r="AT652" s="49"/>
      <c r="AV652">
        <v>95</v>
      </c>
    </row>
    <row r="653" spans="1:48" x14ac:dyDescent="0.3">
      <c r="A653" s="56" t="s">
        <v>665</v>
      </c>
      <c r="B653" s="61"/>
      <c r="C653" s="21">
        <v>35262</v>
      </c>
      <c r="D653" s="21"/>
      <c r="E653" t="s">
        <v>567</v>
      </c>
      <c r="AS653" s="49" t="s">
        <v>69</v>
      </c>
      <c r="AT653" s="49"/>
      <c r="AV653">
        <v>76</v>
      </c>
    </row>
    <row r="654" spans="1:48" x14ac:dyDescent="0.3">
      <c r="A654" s="56" t="s">
        <v>647</v>
      </c>
      <c r="B654" s="61"/>
      <c r="C654" s="21">
        <v>35184</v>
      </c>
      <c r="D654" s="21"/>
      <c r="E654" t="s">
        <v>567</v>
      </c>
      <c r="AS654" s="49" t="s">
        <v>69</v>
      </c>
      <c r="AT654" s="49"/>
      <c r="AV654">
        <v>100</v>
      </c>
    </row>
    <row r="655" spans="1:48" x14ac:dyDescent="0.3">
      <c r="A655" s="56" t="s">
        <v>642</v>
      </c>
      <c r="B655" s="61"/>
      <c r="C655" s="21">
        <v>35166</v>
      </c>
      <c r="D655" s="21"/>
      <c r="E655" t="s">
        <v>569</v>
      </c>
      <c r="AS655" s="49" t="s">
        <v>69</v>
      </c>
      <c r="AT655" s="49"/>
      <c r="AV655">
        <v>109</v>
      </c>
    </row>
    <row r="656" spans="1:48" x14ac:dyDescent="0.3">
      <c r="A656" s="56" t="s">
        <v>660</v>
      </c>
      <c r="B656" s="61"/>
      <c r="C656" s="21">
        <v>35229</v>
      </c>
      <c r="D656" s="21"/>
      <c r="E656" t="s">
        <v>569</v>
      </c>
      <c r="AS656" s="49" t="s">
        <v>69</v>
      </c>
      <c r="AT656" s="49"/>
      <c r="AV656">
        <v>88</v>
      </c>
    </row>
    <row r="657" spans="1:62" x14ac:dyDescent="0.3">
      <c r="A657" s="56" t="s">
        <v>654</v>
      </c>
      <c r="B657" s="61"/>
      <c r="C657" s="21">
        <v>35200</v>
      </c>
      <c r="D657" s="21"/>
      <c r="E657" t="s">
        <v>569</v>
      </c>
      <c r="AS657" s="49" t="s">
        <v>69</v>
      </c>
      <c r="AT657" s="49"/>
      <c r="AV657">
        <v>96</v>
      </c>
    </row>
    <row r="658" spans="1:62" x14ac:dyDescent="0.3">
      <c r="A658" s="56" t="s">
        <v>666</v>
      </c>
      <c r="B658" s="61"/>
      <c r="C658" s="21">
        <v>35262</v>
      </c>
      <c r="D658" s="21"/>
      <c r="E658" t="s">
        <v>569</v>
      </c>
      <c r="AS658" s="49" t="s">
        <v>69</v>
      </c>
      <c r="AT658" s="49"/>
      <c r="AV658">
        <v>76</v>
      </c>
    </row>
    <row r="659" spans="1:62" x14ac:dyDescent="0.3">
      <c r="A659" s="56" t="s">
        <v>648</v>
      </c>
      <c r="B659" s="61"/>
      <c r="C659" s="21">
        <v>35184</v>
      </c>
      <c r="D659" s="21"/>
      <c r="E659" t="s">
        <v>569</v>
      </c>
      <c r="AS659" s="49" t="s">
        <v>69</v>
      </c>
      <c r="AT659" s="49"/>
      <c r="AV659">
        <v>101</v>
      </c>
    </row>
    <row r="660" spans="1:62" x14ac:dyDescent="0.3">
      <c r="A660" s="64" t="s">
        <v>525</v>
      </c>
      <c r="B660" s="61">
        <v>40703</v>
      </c>
      <c r="E660" t="s">
        <v>505</v>
      </c>
      <c r="AY660">
        <v>12</v>
      </c>
      <c r="BJ660">
        <v>1.8</v>
      </c>
    </row>
    <row r="661" spans="1:62" x14ac:dyDescent="0.3">
      <c r="A661" s="64" t="s">
        <v>525</v>
      </c>
      <c r="B661" s="61">
        <v>40709</v>
      </c>
      <c r="E661" t="s">
        <v>505</v>
      </c>
      <c r="AY661">
        <v>12</v>
      </c>
      <c r="BJ661">
        <v>2.2000000000000002</v>
      </c>
    </row>
    <row r="662" spans="1:62" x14ac:dyDescent="0.3">
      <c r="A662" s="64" t="s">
        <v>525</v>
      </c>
      <c r="B662" s="61">
        <v>40716</v>
      </c>
      <c r="E662" t="s">
        <v>505</v>
      </c>
      <c r="AY662">
        <v>13</v>
      </c>
      <c r="BJ662">
        <v>2.8</v>
      </c>
    </row>
    <row r="663" spans="1:62" x14ac:dyDescent="0.3">
      <c r="A663" s="64" t="s">
        <v>525</v>
      </c>
      <c r="B663" s="61">
        <v>40725</v>
      </c>
      <c r="E663" t="s">
        <v>505</v>
      </c>
      <c r="AY663">
        <v>14</v>
      </c>
      <c r="BJ663">
        <v>3.6</v>
      </c>
    </row>
    <row r="664" spans="1:62" x14ac:dyDescent="0.3">
      <c r="A664" s="64" t="s">
        <v>525</v>
      </c>
      <c r="B664" s="61">
        <v>40736</v>
      </c>
      <c r="E664" t="s">
        <v>505</v>
      </c>
      <c r="AY664">
        <v>15</v>
      </c>
      <c r="BJ664">
        <v>4.5</v>
      </c>
    </row>
    <row r="665" spans="1:62" x14ac:dyDescent="0.3">
      <c r="A665" s="64" t="s">
        <v>525</v>
      </c>
      <c r="B665" s="61">
        <v>40746</v>
      </c>
      <c r="E665" t="s">
        <v>505</v>
      </c>
      <c r="AY665">
        <v>30</v>
      </c>
      <c r="BJ665">
        <v>5.0999999999999996</v>
      </c>
    </row>
    <row r="666" spans="1:62" x14ac:dyDescent="0.3">
      <c r="A666" s="64" t="s">
        <v>525</v>
      </c>
      <c r="B666" s="61">
        <v>40756</v>
      </c>
      <c r="E666" t="s">
        <v>505</v>
      </c>
      <c r="AY666">
        <v>31</v>
      </c>
    </row>
    <row r="667" spans="1:62" x14ac:dyDescent="0.3">
      <c r="A667" s="64" t="s">
        <v>525</v>
      </c>
      <c r="B667" s="61">
        <v>40765</v>
      </c>
      <c r="E667" t="s">
        <v>505</v>
      </c>
      <c r="AY667">
        <v>31</v>
      </c>
    </row>
    <row r="668" spans="1:62" x14ac:dyDescent="0.3">
      <c r="A668" s="64" t="s">
        <v>525</v>
      </c>
      <c r="B668" s="61">
        <v>40773</v>
      </c>
      <c r="E668" t="s">
        <v>505</v>
      </c>
      <c r="AY668">
        <v>37</v>
      </c>
    </row>
    <row r="669" spans="1:62" x14ac:dyDescent="0.3">
      <c r="A669" s="64" t="s">
        <v>525</v>
      </c>
      <c r="B669" s="61">
        <v>40784</v>
      </c>
      <c r="E669" t="s">
        <v>505</v>
      </c>
      <c r="AY669">
        <v>49</v>
      </c>
    </row>
    <row r="670" spans="1:62" x14ac:dyDescent="0.3">
      <c r="A670" s="64" t="s">
        <v>525</v>
      </c>
      <c r="B670" s="61">
        <v>40794</v>
      </c>
      <c r="E670" t="s">
        <v>505</v>
      </c>
      <c r="AY670">
        <v>56</v>
      </c>
    </row>
    <row r="671" spans="1:62" x14ac:dyDescent="0.3">
      <c r="A671" s="64" t="s">
        <v>525</v>
      </c>
      <c r="B671" s="61">
        <v>40807</v>
      </c>
      <c r="E671" t="s">
        <v>505</v>
      </c>
      <c r="AY671">
        <v>64</v>
      </c>
    </row>
    <row r="672" spans="1:62" x14ac:dyDescent="0.3">
      <c r="A672" s="64" t="s">
        <v>525</v>
      </c>
      <c r="B672" s="61">
        <v>40819</v>
      </c>
      <c r="E672" t="s">
        <v>505</v>
      </c>
      <c r="AY672">
        <v>70</v>
      </c>
    </row>
    <row r="673" spans="1:62" x14ac:dyDescent="0.3">
      <c r="A673" s="64" t="s">
        <v>525</v>
      </c>
      <c r="B673" s="61">
        <v>40826</v>
      </c>
      <c r="E673" t="s">
        <v>505</v>
      </c>
      <c r="AY673">
        <v>75</v>
      </c>
    </row>
    <row r="674" spans="1:62" x14ac:dyDescent="0.3">
      <c r="A674" s="64" t="s">
        <v>525</v>
      </c>
      <c r="B674" s="61">
        <v>40833</v>
      </c>
      <c r="E674" t="s">
        <v>505</v>
      </c>
      <c r="AY674">
        <v>79</v>
      </c>
    </row>
    <row r="675" spans="1:62" x14ac:dyDescent="0.3">
      <c r="A675" s="64" t="s">
        <v>525</v>
      </c>
      <c r="B675" s="61">
        <v>40841</v>
      </c>
      <c r="E675" t="s">
        <v>505</v>
      </c>
      <c r="AY675">
        <v>81</v>
      </c>
    </row>
    <row r="676" spans="1:62" x14ac:dyDescent="0.3">
      <c r="A676" s="64" t="s">
        <v>525</v>
      </c>
      <c r="B676" s="61">
        <v>40850</v>
      </c>
      <c r="E676" t="s">
        <v>505</v>
      </c>
      <c r="AY676">
        <v>83</v>
      </c>
    </row>
    <row r="677" spans="1:62" x14ac:dyDescent="0.3">
      <c r="A677" s="64" t="s">
        <v>525</v>
      </c>
      <c r="B677" s="61">
        <v>40857</v>
      </c>
      <c r="E677" t="s">
        <v>505</v>
      </c>
      <c r="AY677">
        <v>87</v>
      </c>
    </row>
    <row r="678" spans="1:62" x14ac:dyDescent="0.3">
      <c r="A678" s="64" t="s">
        <v>525</v>
      </c>
      <c r="B678" s="61">
        <v>40865</v>
      </c>
      <c r="E678" t="s">
        <v>505</v>
      </c>
      <c r="AY678">
        <v>90</v>
      </c>
    </row>
    <row r="679" spans="1:62" x14ac:dyDescent="0.3">
      <c r="A679" s="64" t="s">
        <v>526</v>
      </c>
      <c r="B679" s="61">
        <v>40703</v>
      </c>
      <c r="E679" t="s">
        <v>176</v>
      </c>
      <c r="AY679">
        <v>12</v>
      </c>
      <c r="BJ679">
        <v>1.9</v>
      </c>
    </row>
    <row r="680" spans="1:62" x14ac:dyDescent="0.3">
      <c r="A680" s="64" t="s">
        <v>526</v>
      </c>
      <c r="B680" s="61">
        <v>40709</v>
      </c>
      <c r="E680" t="s">
        <v>176</v>
      </c>
      <c r="AY680">
        <v>12</v>
      </c>
      <c r="BJ680">
        <v>2.2999999999999998</v>
      </c>
    </row>
    <row r="681" spans="1:62" x14ac:dyDescent="0.3">
      <c r="A681" s="64" t="s">
        <v>526</v>
      </c>
      <c r="B681" s="61">
        <v>40716</v>
      </c>
      <c r="E681" t="s">
        <v>176</v>
      </c>
      <c r="AY681">
        <v>13</v>
      </c>
      <c r="BJ681">
        <v>3</v>
      </c>
    </row>
    <row r="682" spans="1:62" x14ac:dyDescent="0.3">
      <c r="A682" s="64" t="s">
        <v>526</v>
      </c>
      <c r="B682" s="61">
        <v>40725</v>
      </c>
      <c r="E682" t="s">
        <v>176</v>
      </c>
      <c r="AY682">
        <v>14</v>
      </c>
      <c r="BJ682">
        <v>3.8</v>
      </c>
    </row>
    <row r="683" spans="1:62" x14ac:dyDescent="0.3">
      <c r="A683" s="64" t="s">
        <v>526</v>
      </c>
      <c r="B683" s="61">
        <v>40736</v>
      </c>
      <c r="E683" t="s">
        <v>176</v>
      </c>
      <c r="AY683">
        <v>15</v>
      </c>
      <c r="BJ683">
        <v>4.8</v>
      </c>
    </row>
    <row r="684" spans="1:62" x14ac:dyDescent="0.3">
      <c r="A684" s="64" t="s">
        <v>526</v>
      </c>
      <c r="B684" s="61">
        <v>40746</v>
      </c>
      <c r="E684" t="s">
        <v>176</v>
      </c>
      <c r="AY684">
        <v>16</v>
      </c>
      <c r="BJ684">
        <v>5.5</v>
      </c>
    </row>
    <row r="685" spans="1:62" x14ac:dyDescent="0.3">
      <c r="A685" s="64" t="s">
        <v>526</v>
      </c>
      <c r="B685" s="61">
        <v>40756</v>
      </c>
      <c r="E685" t="s">
        <v>176</v>
      </c>
      <c r="AY685">
        <v>30</v>
      </c>
      <c r="BJ685">
        <v>6.2</v>
      </c>
    </row>
    <row r="686" spans="1:62" x14ac:dyDescent="0.3">
      <c r="A686" s="64" t="s">
        <v>526</v>
      </c>
      <c r="B686" s="61">
        <v>40765</v>
      </c>
      <c r="E686" t="s">
        <v>176</v>
      </c>
      <c r="AY686">
        <v>30</v>
      </c>
    </row>
    <row r="687" spans="1:62" x14ac:dyDescent="0.3">
      <c r="A687" s="64" t="s">
        <v>526</v>
      </c>
      <c r="B687" s="61">
        <v>40773</v>
      </c>
      <c r="E687" t="s">
        <v>176</v>
      </c>
      <c r="AY687">
        <v>31</v>
      </c>
    </row>
    <row r="688" spans="1:62" x14ac:dyDescent="0.3">
      <c r="A688" s="64" t="s">
        <v>526</v>
      </c>
      <c r="B688" s="61">
        <v>40784</v>
      </c>
      <c r="E688" t="s">
        <v>176</v>
      </c>
      <c r="AY688">
        <v>31</v>
      </c>
    </row>
    <row r="689" spans="1:62" x14ac:dyDescent="0.3">
      <c r="A689" s="64" t="s">
        <v>526</v>
      </c>
      <c r="B689" s="61">
        <v>40794</v>
      </c>
      <c r="E689" t="s">
        <v>176</v>
      </c>
      <c r="AY689">
        <v>37</v>
      </c>
    </row>
    <row r="690" spans="1:62" x14ac:dyDescent="0.3">
      <c r="A690" s="64" t="s">
        <v>526</v>
      </c>
      <c r="B690" s="61">
        <v>40807</v>
      </c>
      <c r="E690" t="s">
        <v>176</v>
      </c>
      <c r="AY690">
        <v>41</v>
      </c>
    </row>
    <row r="691" spans="1:62" x14ac:dyDescent="0.3">
      <c r="A691" s="64" t="s">
        <v>526</v>
      </c>
      <c r="B691" s="61">
        <v>40819</v>
      </c>
      <c r="E691" t="s">
        <v>176</v>
      </c>
      <c r="AY691">
        <v>58</v>
      </c>
    </row>
    <row r="692" spans="1:62" x14ac:dyDescent="0.3">
      <c r="A692" s="64" t="s">
        <v>526</v>
      </c>
      <c r="B692" s="61">
        <v>40826</v>
      </c>
      <c r="E692" t="s">
        <v>176</v>
      </c>
      <c r="AY692">
        <v>56</v>
      </c>
    </row>
    <row r="693" spans="1:62" x14ac:dyDescent="0.3">
      <c r="A693" s="64" t="s">
        <v>526</v>
      </c>
      <c r="B693" s="61">
        <v>40833</v>
      </c>
      <c r="E693" t="s">
        <v>176</v>
      </c>
      <c r="AY693">
        <v>70</v>
      </c>
    </row>
    <row r="694" spans="1:62" x14ac:dyDescent="0.3">
      <c r="A694" s="64" t="s">
        <v>526</v>
      </c>
      <c r="B694" s="61">
        <v>40841</v>
      </c>
      <c r="E694" t="s">
        <v>176</v>
      </c>
      <c r="AY694">
        <v>81</v>
      </c>
    </row>
    <row r="695" spans="1:62" x14ac:dyDescent="0.3">
      <c r="A695" s="64" t="s">
        <v>526</v>
      </c>
      <c r="B695" s="61">
        <v>40850</v>
      </c>
      <c r="E695" t="s">
        <v>176</v>
      </c>
      <c r="AY695">
        <v>81</v>
      </c>
    </row>
    <row r="696" spans="1:62" x14ac:dyDescent="0.3">
      <c r="A696" s="64" t="s">
        <v>526</v>
      </c>
      <c r="B696" s="61">
        <v>40857</v>
      </c>
      <c r="E696" t="s">
        <v>176</v>
      </c>
      <c r="AY696">
        <v>81</v>
      </c>
    </row>
    <row r="697" spans="1:62" x14ac:dyDescent="0.3">
      <c r="A697" s="64" t="s">
        <v>526</v>
      </c>
      <c r="B697" s="61">
        <v>40865</v>
      </c>
      <c r="E697" t="s">
        <v>176</v>
      </c>
      <c r="AY697">
        <v>87</v>
      </c>
    </row>
    <row r="698" spans="1:62" x14ac:dyDescent="0.3">
      <c r="A698" s="64" t="s">
        <v>526</v>
      </c>
      <c r="B698" s="61">
        <v>40871</v>
      </c>
      <c r="E698" t="s">
        <v>176</v>
      </c>
      <c r="AY698">
        <v>90</v>
      </c>
    </row>
    <row r="699" spans="1:62" x14ac:dyDescent="0.3">
      <c r="A699" s="64" t="s">
        <v>527</v>
      </c>
      <c r="B699" s="61">
        <v>40703</v>
      </c>
      <c r="E699" t="s">
        <v>178</v>
      </c>
      <c r="AY699">
        <v>12</v>
      </c>
      <c r="BJ699">
        <v>1.6</v>
      </c>
    </row>
    <row r="700" spans="1:62" x14ac:dyDescent="0.3">
      <c r="A700" s="64" t="s">
        <v>527</v>
      </c>
      <c r="B700" s="61">
        <v>40709</v>
      </c>
      <c r="E700" t="s">
        <v>178</v>
      </c>
      <c r="AY700">
        <v>12</v>
      </c>
      <c r="BJ700">
        <v>2.2000000000000002</v>
      </c>
    </row>
    <row r="701" spans="1:62" x14ac:dyDescent="0.3">
      <c r="A701" s="64" t="s">
        <v>527</v>
      </c>
      <c r="B701" s="61">
        <v>40716</v>
      </c>
      <c r="E701" t="s">
        <v>178</v>
      </c>
      <c r="AY701">
        <v>12</v>
      </c>
      <c r="BJ701">
        <v>2.7</v>
      </c>
    </row>
    <row r="702" spans="1:62" x14ac:dyDescent="0.3">
      <c r="A702" s="64" t="s">
        <v>527</v>
      </c>
      <c r="B702" s="61">
        <v>40725</v>
      </c>
      <c r="E702" t="s">
        <v>178</v>
      </c>
      <c r="AY702">
        <v>13</v>
      </c>
      <c r="BJ702">
        <v>3.5</v>
      </c>
    </row>
    <row r="703" spans="1:62" x14ac:dyDescent="0.3">
      <c r="A703" s="64" t="s">
        <v>527</v>
      </c>
      <c r="B703" s="61">
        <v>40736</v>
      </c>
      <c r="E703" t="s">
        <v>178</v>
      </c>
      <c r="AY703">
        <v>14</v>
      </c>
      <c r="BJ703">
        <v>4</v>
      </c>
    </row>
    <row r="704" spans="1:62" x14ac:dyDescent="0.3">
      <c r="A704" s="64" t="s">
        <v>527</v>
      </c>
      <c r="B704" s="61">
        <v>40746</v>
      </c>
      <c r="E704" t="s">
        <v>178</v>
      </c>
      <c r="AY704">
        <v>30</v>
      </c>
      <c r="BJ704">
        <v>4.4000000000000004</v>
      </c>
    </row>
    <row r="705" spans="1:62" x14ac:dyDescent="0.3">
      <c r="A705" s="64" t="s">
        <v>527</v>
      </c>
      <c r="B705" s="61">
        <v>40756</v>
      </c>
      <c r="E705" t="s">
        <v>178</v>
      </c>
      <c r="AY705">
        <v>30</v>
      </c>
    </row>
    <row r="706" spans="1:62" x14ac:dyDescent="0.3">
      <c r="A706" s="64" t="s">
        <v>527</v>
      </c>
      <c r="B706" s="61">
        <v>40765</v>
      </c>
      <c r="E706" t="s">
        <v>178</v>
      </c>
      <c r="AY706">
        <v>30</v>
      </c>
    </row>
    <row r="707" spans="1:62" x14ac:dyDescent="0.3">
      <c r="A707" s="64" t="s">
        <v>527</v>
      </c>
      <c r="B707" s="61">
        <v>40773</v>
      </c>
      <c r="E707" t="s">
        <v>178</v>
      </c>
      <c r="AY707">
        <v>31</v>
      </c>
    </row>
    <row r="708" spans="1:62" x14ac:dyDescent="0.3">
      <c r="A708" s="64" t="s">
        <v>527</v>
      </c>
      <c r="B708" s="61">
        <v>40784</v>
      </c>
      <c r="E708" t="s">
        <v>178</v>
      </c>
      <c r="AY708">
        <v>37</v>
      </c>
    </row>
    <row r="709" spans="1:62" x14ac:dyDescent="0.3">
      <c r="A709" s="64" t="s">
        <v>527</v>
      </c>
      <c r="B709" s="61">
        <v>40794</v>
      </c>
      <c r="E709" t="s">
        <v>178</v>
      </c>
      <c r="AY709">
        <v>39</v>
      </c>
    </row>
    <row r="710" spans="1:62" x14ac:dyDescent="0.3">
      <c r="A710" s="64" t="s">
        <v>527</v>
      </c>
      <c r="B710" s="61">
        <v>40807</v>
      </c>
      <c r="E710" t="s">
        <v>178</v>
      </c>
      <c r="AY710">
        <v>49</v>
      </c>
    </row>
    <row r="711" spans="1:62" x14ac:dyDescent="0.3">
      <c r="A711" s="64" t="s">
        <v>527</v>
      </c>
      <c r="B711" s="61">
        <v>40819</v>
      </c>
      <c r="E711" t="s">
        <v>178</v>
      </c>
      <c r="AY711">
        <v>66</v>
      </c>
    </row>
    <row r="712" spans="1:62" x14ac:dyDescent="0.3">
      <c r="A712" s="64" t="s">
        <v>527</v>
      </c>
      <c r="B712" s="61">
        <v>40826</v>
      </c>
      <c r="E712" t="s">
        <v>178</v>
      </c>
      <c r="AY712">
        <v>70</v>
      </c>
    </row>
    <row r="713" spans="1:62" x14ac:dyDescent="0.3">
      <c r="A713" s="64" t="s">
        <v>527</v>
      </c>
      <c r="B713" s="61">
        <v>40833</v>
      </c>
      <c r="E713" t="s">
        <v>178</v>
      </c>
      <c r="AY713">
        <v>75</v>
      </c>
    </row>
    <row r="714" spans="1:62" x14ac:dyDescent="0.3">
      <c r="A714" s="64" t="s">
        <v>527</v>
      </c>
      <c r="B714" s="61">
        <v>40841</v>
      </c>
      <c r="E714" t="s">
        <v>178</v>
      </c>
      <c r="AY714">
        <v>83</v>
      </c>
    </row>
    <row r="715" spans="1:62" x14ac:dyDescent="0.3">
      <c r="A715" s="64" t="s">
        <v>527</v>
      </c>
      <c r="B715" s="61">
        <v>40850</v>
      </c>
      <c r="E715" t="s">
        <v>178</v>
      </c>
      <c r="AY715">
        <v>81</v>
      </c>
    </row>
    <row r="716" spans="1:62" x14ac:dyDescent="0.3">
      <c r="A716" s="64" t="s">
        <v>527</v>
      </c>
      <c r="B716" s="61">
        <v>40857</v>
      </c>
      <c r="E716" t="s">
        <v>178</v>
      </c>
      <c r="AY716">
        <v>87</v>
      </c>
    </row>
    <row r="717" spans="1:62" x14ac:dyDescent="0.3">
      <c r="A717" s="64" t="s">
        <v>527</v>
      </c>
      <c r="B717" s="61">
        <v>40865</v>
      </c>
      <c r="E717" t="s">
        <v>178</v>
      </c>
      <c r="AY717">
        <v>90</v>
      </c>
    </row>
    <row r="718" spans="1:62" x14ac:dyDescent="0.3">
      <c r="A718" s="64" t="s">
        <v>528</v>
      </c>
      <c r="B718" s="61">
        <v>40703</v>
      </c>
      <c r="E718" t="s">
        <v>509</v>
      </c>
      <c r="AY718">
        <v>12</v>
      </c>
      <c r="BJ718">
        <v>1.8</v>
      </c>
    </row>
    <row r="719" spans="1:62" x14ac:dyDescent="0.3">
      <c r="A719" s="64" t="s">
        <v>528</v>
      </c>
      <c r="B719" s="61">
        <v>40709</v>
      </c>
      <c r="E719" t="s">
        <v>509</v>
      </c>
      <c r="AY719">
        <v>12</v>
      </c>
      <c r="BJ719">
        <v>2.1</v>
      </c>
    </row>
    <row r="720" spans="1:62" x14ac:dyDescent="0.3">
      <c r="A720" s="64" t="s">
        <v>528</v>
      </c>
      <c r="B720" s="61">
        <v>40716</v>
      </c>
      <c r="E720" t="s">
        <v>509</v>
      </c>
      <c r="AY720">
        <v>13</v>
      </c>
      <c r="BJ720">
        <v>2.8</v>
      </c>
    </row>
    <row r="721" spans="1:62" x14ac:dyDescent="0.3">
      <c r="A721" s="64" t="s">
        <v>528</v>
      </c>
      <c r="B721" s="61">
        <v>40725</v>
      </c>
      <c r="E721" t="s">
        <v>509</v>
      </c>
      <c r="AY721">
        <v>14</v>
      </c>
      <c r="BJ721">
        <v>3.5</v>
      </c>
    </row>
    <row r="722" spans="1:62" x14ac:dyDescent="0.3">
      <c r="A722" s="64" t="s">
        <v>528</v>
      </c>
      <c r="B722" s="61">
        <v>40736</v>
      </c>
      <c r="E722" t="s">
        <v>509</v>
      </c>
      <c r="AY722">
        <v>15</v>
      </c>
      <c r="BJ722">
        <v>4.3</v>
      </c>
    </row>
    <row r="723" spans="1:62" x14ac:dyDescent="0.3">
      <c r="A723" s="64" t="s">
        <v>528</v>
      </c>
      <c r="B723" s="61">
        <v>40746</v>
      </c>
      <c r="E723" t="s">
        <v>509</v>
      </c>
      <c r="AY723">
        <v>15</v>
      </c>
      <c r="BJ723">
        <v>4.8</v>
      </c>
    </row>
    <row r="724" spans="1:62" x14ac:dyDescent="0.3">
      <c r="A724" s="64" t="s">
        <v>528</v>
      </c>
      <c r="B724" s="61">
        <v>40756</v>
      </c>
      <c r="E724" t="s">
        <v>509</v>
      </c>
      <c r="AY724">
        <v>30</v>
      </c>
      <c r="BJ724">
        <v>5.9</v>
      </c>
    </row>
    <row r="725" spans="1:62" x14ac:dyDescent="0.3">
      <c r="A725" s="64" t="s">
        <v>528</v>
      </c>
      <c r="B725" s="61">
        <v>40765</v>
      </c>
      <c r="E725" t="s">
        <v>509</v>
      </c>
      <c r="AY725">
        <v>30</v>
      </c>
    </row>
    <row r="726" spans="1:62" x14ac:dyDescent="0.3">
      <c r="A726" s="64" t="s">
        <v>528</v>
      </c>
      <c r="B726" s="61">
        <v>40773</v>
      </c>
      <c r="E726" t="s">
        <v>509</v>
      </c>
      <c r="AY726">
        <v>37</v>
      </c>
    </row>
    <row r="727" spans="1:62" x14ac:dyDescent="0.3">
      <c r="A727" s="64" t="s">
        <v>528</v>
      </c>
      <c r="B727" s="61">
        <v>40784</v>
      </c>
      <c r="E727" t="s">
        <v>509</v>
      </c>
      <c r="AY727">
        <v>37</v>
      </c>
    </row>
    <row r="728" spans="1:62" x14ac:dyDescent="0.3">
      <c r="A728" s="64" t="s">
        <v>528</v>
      </c>
      <c r="B728" s="61">
        <v>40794</v>
      </c>
      <c r="E728" t="s">
        <v>509</v>
      </c>
      <c r="AY728">
        <v>32</v>
      </c>
    </row>
    <row r="729" spans="1:62" x14ac:dyDescent="0.3">
      <c r="A729" s="64" t="s">
        <v>528</v>
      </c>
      <c r="B729" s="61">
        <v>40807</v>
      </c>
      <c r="E729" t="s">
        <v>509</v>
      </c>
      <c r="AY729">
        <v>37</v>
      </c>
    </row>
    <row r="730" spans="1:62" x14ac:dyDescent="0.3">
      <c r="A730" s="64" t="s">
        <v>528</v>
      </c>
      <c r="B730" s="61">
        <v>40819</v>
      </c>
      <c r="E730" t="s">
        <v>509</v>
      </c>
      <c r="AY730">
        <v>43</v>
      </c>
    </row>
    <row r="731" spans="1:62" x14ac:dyDescent="0.3">
      <c r="A731" s="64" t="s">
        <v>528</v>
      </c>
      <c r="B731" s="61">
        <v>40826</v>
      </c>
      <c r="E731" t="s">
        <v>509</v>
      </c>
      <c r="AY731">
        <v>62</v>
      </c>
    </row>
    <row r="732" spans="1:62" x14ac:dyDescent="0.3">
      <c r="A732" s="64" t="s">
        <v>528</v>
      </c>
      <c r="B732" s="61">
        <v>40833</v>
      </c>
      <c r="E732" t="s">
        <v>509</v>
      </c>
      <c r="AY732">
        <v>69</v>
      </c>
    </row>
    <row r="733" spans="1:62" x14ac:dyDescent="0.3">
      <c r="A733" s="64" t="s">
        <v>528</v>
      </c>
      <c r="B733" s="61">
        <v>40841</v>
      </c>
      <c r="E733" t="s">
        <v>509</v>
      </c>
      <c r="AY733">
        <v>70</v>
      </c>
    </row>
    <row r="734" spans="1:62" x14ac:dyDescent="0.3">
      <c r="A734" s="64" t="s">
        <v>528</v>
      </c>
      <c r="B734" s="61">
        <v>40850</v>
      </c>
      <c r="E734" t="s">
        <v>509</v>
      </c>
      <c r="AY734">
        <v>81</v>
      </c>
    </row>
    <row r="735" spans="1:62" x14ac:dyDescent="0.3">
      <c r="A735" s="64" t="s">
        <v>528</v>
      </c>
      <c r="B735" s="61">
        <v>40857</v>
      </c>
      <c r="E735" t="s">
        <v>509</v>
      </c>
      <c r="AY735">
        <v>81</v>
      </c>
    </row>
    <row r="736" spans="1:62" x14ac:dyDescent="0.3">
      <c r="A736" s="64" t="s">
        <v>528</v>
      </c>
      <c r="B736" s="61">
        <v>40865</v>
      </c>
      <c r="E736" t="s">
        <v>509</v>
      </c>
      <c r="AY736">
        <v>87</v>
      </c>
    </row>
    <row r="737" spans="1:62" x14ac:dyDescent="0.3">
      <c r="A737" s="64" t="s">
        <v>528</v>
      </c>
      <c r="B737" s="61">
        <v>40871</v>
      </c>
      <c r="E737" t="s">
        <v>509</v>
      </c>
      <c r="AY737">
        <v>90</v>
      </c>
    </row>
    <row r="738" spans="1:62" x14ac:dyDescent="0.3">
      <c r="A738" s="64" t="s">
        <v>529</v>
      </c>
      <c r="B738" s="61">
        <v>40703</v>
      </c>
      <c r="E738" t="s">
        <v>180</v>
      </c>
      <c r="AY738">
        <v>12</v>
      </c>
      <c r="BJ738">
        <v>2</v>
      </c>
    </row>
    <row r="739" spans="1:62" x14ac:dyDescent="0.3">
      <c r="A739" s="64" t="s">
        <v>529</v>
      </c>
      <c r="B739" s="61">
        <v>40709</v>
      </c>
      <c r="E739" t="s">
        <v>180</v>
      </c>
      <c r="AY739">
        <v>12</v>
      </c>
      <c r="BJ739">
        <v>2.4</v>
      </c>
    </row>
    <row r="740" spans="1:62" x14ac:dyDescent="0.3">
      <c r="A740" s="64" t="s">
        <v>529</v>
      </c>
      <c r="B740" s="61">
        <v>40716</v>
      </c>
      <c r="E740" t="s">
        <v>180</v>
      </c>
      <c r="AY740">
        <v>13</v>
      </c>
      <c r="BJ740">
        <v>3.2</v>
      </c>
    </row>
    <row r="741" spans="1:62" x14ac:dyDescent="0.3">
      <c r="A741" s="64" t="s">
        <v>529</v>
      </c>
      <c r="B741" s="61">
        <v>40725</v>
      </c>
      <c r="E741" t="s">
        <v>180</v>
      </c>
      <c r="AY741">
        <v>14</v>
      </c>
      <c r="BJ741">
        <v>3.8</v>
      </c>
    </row>
    <row r="742" spans="1:62" x14ac:dyDescent="0.3">
      <c r="A742" s="64" t="s">
        <v>529</v>
      </c>
      <c r="B742" s="61">
        <v>40736</v>
      </c>
      <c r="E742" t="s">
        <v>180</v>
      </c>
      <c r="AY742">
        <v>14.5</v>
      </c>
      <c r="BJ742">
        <v>4.5</v>
      </c>
    </row>
    <row r="743" spans="1:62" x14ac:dyDescent="0.3">
      <c r="A743" s="64" t="s">
        <v>529</v>
      </c>
      <c r="B743" s="61">
        <v>40746</v>
      </c>
      <c r="E743" t="s">
        <v>180</v>
      </c>
      <c r="AY743">
        <v>15</v>
      </c>
      <c r="BJ743">
        <v>4.9000000000000004</v>
      </c>
    </row>
    <row r="744" spans="1:62" x14ac:dyDescent="0.3">
      <c r="A744" s="64" t="s">
        <v>529</v>
      </c>
      <c r="B744" s="61">
        <v>40756</v>
      </c>
      <c r="E744" t="s">
        <v>180</v>
      </c>
      <c r="AY744">
        <v>31</v>
      </c>
      <c r="BJ744">
        <v>5.0999999999999996</v>
      </c>
    </row>
    <row r="745" spans="1:62" x14ac:dyDescent="0.3">
      <c r="A745" s="64" t="s">
        <v>529</v>
      </c>
      <c r="B745" s="61">
        <v>40765</v>
      </c>
      <c r="E745" t="s">
        <v>180</v>
      </c>
      <c r="AY745">
        <v>30</v>
      </c>
    </row>
    <row r="746" spans="1:62" x14ac:dyDescent="0.3">
      <c r="A746" s="64" t="s">
        <v>529</v>
      </c>
      <c r="B746" s="61">
        <v>40773</v>
      </c>
      <c r="E746" t="s">
        <v>180</v>
      </c>
      <c r="AY746">
        <v>37</v>
      </c>
    </row>
    <row r="747" spans="1:62" x14ac:dyDescent="0.3">
      <c r="A747" s="64" t="s">
        <v>529</v>
      </c>
      <c r="B747" s="61">
        <v>40784</v>
      </c>
      <c r="E747" t="s">
        <v>180</v>
      </c>
      <c r="AY747">
        <v>39</v>
      </c>
    </row>
    <row r="748" spans="1:62" x14ac:dyDescent="0.3">
      <c r="A748" s="64" t="s">
        <v>529</v>
      </c>
      <c r="B748" s="61">
        <v>40794</v>
      </c>
      <c r="E748" t="s">
        <v>180</v>
      </c>
      <c r="AY748">
        <v>39</v>
      </c>
    </row>
    <row r="749" spans="1:62" x14ac:dyDescent="0.3">
      <c r="A749" s="64" t="s">
        <v>529</v>
      </c>
      <c r="B749" s="61">
        <v>40807</v>
      </c>
      <c r="E749" t="s">
        <v>180</v>
      </c>
      <c r="AY749">
        <v>60</v>
      </c>
    </row>
    <row r="750" spans="1:62" x14ac:dyDescent="0.3">
      <c r="A750" s="64" t="s">
        <v>529</v>
      </c>
      <c r="B750" s="61">
        <v>40819</v>
      </c>
      <c r="E750" t="s">
        <v>180</v>
      </c>
      <c r="AY750">
        <v>68</v>
      </c>
    </row>
    <row r="751" spans="1:62" x14ac:dyDescent="0.3">
      <c r="A751" s="64" t="s">
        <v>529</v>
      </c>
      <c r="B751" s="61">
        <v>40826</v>
      </c>
      <c r="E751" t="s">
        <v>180</v>
      </c>
      <c r="AY751">
        <v>70</v>
      </c>
    </row>
    <row r="752" spans="1:62" x14ac:dyDescent="0.3">
      <c r="A752" s="64" t="s">
        <v>529</v>
      </c>
      <c r="B752" s="61">
        <v>40833</v>
      </c>
      <c r="E752" t="s">
        <v>180</v>
      </c>
      <c r="AY752">
        <v>75</v>
      </c>
    </row>
    <row r="753" spans="1:62" x14ac:dyDescent="0.3">
      <c r="A753" s="64" t="s">
        <v>529</v>
      </c>
      <c r="B753" s="61">
        <v>40841</v>
      </c>
      <c r="E753" t="s">
        <v>180</v>
      </c>
      <c r="AY753">
        <v>81</v>
      </c>
    </row>
    <row r="754" spans="1:62" x14ac:dyDescent="0.3">
      <c r="A754" s="64" t="s">
        <v>529</v>
      </c>
      <c r="B754" s="61">
        <v>40850</v>
      </c>
      <c r="E754" t="s">
        <v>180</v>
      </c>
      <c r="AY754">
        <v>83</v>
      </c>
    </row>
    <row r="755" spans="1:62" x14ac:dyDescent="0.3">
      <c r="A755" s="64" t="s">
        <v>529</v>
      </c>
      <c r="B755" s="61">
        <v>40857</v>
      </c>
      <c r="E755" t="s">
        <v>180</v>
      </c>
      <c r="AY755">
        <v>87</v>
      </c>
    </row>
    <row r="756" spans="1:62" x14ac:dyDescent="0.3">
      <c r="A756" s="64" t="s">
        <v>529</v>
      </c>
      <c r="B756" s="61">
        <v>40865</v>
      </c>
      <c r="E756" t="s">
        <v>180</v>
      </c>
      <c r="AY756">
        <v>90</v>
      </c>
    </row>
    <row r="757" spans="1:62" x14ac:dyDescent="0.3">
      <c r="A757" s="64" t="s">
        <v>530</v>
      </c>
      <c r="B757" s="61">
        <v>40703</v>
      </c>
      <c r="E757" t="s">
        <v>512</v>
      </c>
      <c r="AY757">
        <v>12</v>
      </c>
      <c r="BJ757">
        <v>1.9</v>
      </c>
    </row>
    <row r="758" spans="1:62" x14ac:dyDescent="0.3">
      <c r="A758" s="64" t="s">
        <v>530</v>
      </c>
      <c r="B758" s="61">
        <v>40709</v>
      </c>
      <c r="E758" t="s">
        <v>512</v>
      </c>
      <c r="AY758">
        <v>12</v>
      </c>
      <c r="BJ758">
        <v>2.1</v>
      </c>
    </row>
    <row r="759" spans="1:62" x14ac:dyDescent="0.3">
      <c r="A759" s="64" t="s">
        <v>530</v>
      </c>
      <c r="B759" s="61">
        <v>40716</v>
      </c>
      <c r="E759" t="s">
        <v>512</v>
      </c>
      <c r="AY759">
        <v>13</v>
      </c>
      <c r="BJ759">
        <v>2.8</v>
      </c>
    </row>
    <row r="760" spans="1:62" x14ac:dyDescent="0.3">
      <c r="A760" s="64" t="s">
        <v>530</v>
      </c>
      <c r="B760" s="61">
        <v>40725</v>
      </c>
      <c r="E760" t="s">
        <v>512</v>
      </c>
      <c r="AY760">
        <v>14</v>
      </c>
      <c r="BJ760">
        <v>3.7</v>
      </c>
    </row>
    <row r="761" spans="1:62" x14ac:dyDescent="0.3">
      <c r="A761" s="64" t="s">
        <v>530</v>
      </c>
      <c r="B761" s="61">
        <v>40736</v>
      </c>
      <c r="E761" t="s">
        <v>512</v>
      </c>
      <c r="AY761">
        <v>15</v>
      </c>
      <c r="BJ761">
        <v>4.8</v>
      </c>
    </row>
    <row r="762" spans="1:62" x14ac:dyDescent="0.3">
      <c r="A762" s="64" t="s">
        <v>530</v>
      </c>
      <c r="B762" s="61">
        <v>40746</v>
      </c>
      <c r="E762" t="s">
        <v>512</v>
      </c>
      <c r="AY762">
        <v>15</v>
      </c>
      <c r="BJ762">
        <v>5</v>
      </c>
    </row>
    <row r="763" spans="1:62" x14ac:dyDescent="0.3">
      <c r="A763" s="64" t="s">
        <v>530</v>
      </c>
      <c r="B763" s="61">
        <v>40756</v>
      </c>
      <c r="E763" t="s">
        <v>512</v>
      </c>
      <c r="AY763">
        <v>30</v>
      </c>
      <c r="BJ763">
        <v>5.2</v>
      </c>
    </row>
    <row r="764" spans="1:62" x14ac:dyDescent="0.3">
      <c r="A764" s="64" t="s">
        <v>530</v>
      </c>
      <c r="B764" s="61">
        <v>40765</v>
      </c>
      <c r="E764" t="s">
        <v>512</v>
      </c>
      <c r="AY764">
        <v>30.5</v>
      </c>
    </row>
    <row r="765" spans="1:62" x14ac:dyDescent="0.3">
      <c r="A765" s="64" t="s">
        <v>530</v>
      </c>
      <c r="B765" s="61">
        <v>40773</v>
      </c>
      <c r="E765" t="s">
        <v>512</v>
      </c>
      <c r="AY765">
        <v>37</v>
      </c>
    </row>
    <row r="766" spans="1:62" x14ac:dyDescent="0.3">
      <c r="A766" s="64" t="s">
        <v>530</v>
      </c>
      <c r="B766" s="61">
        <v>40784</v>
      </c>
      <c r="E766" t="s">
        <v>512</v>
      </c>
      <c r="AY766">
        <v>37</v>
      </c>
    </row>
    <row r="767" spans="1:62" x14ac:dyDescent="0.3">
      <c r="A767" s="64" t="s">
        <v>530</v>
      </c>
      <c r="B767" s="61">
        <v>40794</v>
      </c>
      <c r="E767" t="s">
        <v>512</v>
      </c>
      <c r="AY767">
        <v>43</v>
      </c>
    </row>
    <row r="768" spans="1:62" x14ac:dyDescent="0.3">
      <c r="A768" s="64" t="s">
        <v>530</v>
      </c>
      <c r="B768" s="61">
        <v>40807</v>
      </c>
      <c r="E768" t="s">
        <v>512</v>
      </c>
      <c r="AY768">
        <v>55</v>
      </c>
    </row>
    <row r="769" spans="1:62" x14ac:dyDescent="0.3">
      <c r="A769" s="64" t="s">
        <v>530</v>
      </c>
      <c r="B769" s="61">
        <v>40819</v>
      </c>
      <c r="E769" t="s">
        <v>512</v>
      </c>
      <c r="AY769">
        <v>68</v>
      </c>
    </row>
    <row r="770" spans="1:62" x14ac:dyDescent="0.3">
      <c r="A770" s="64" t="s">
        <v>530</v>
      </c>
      <c r="B770" s="61">
        <v>40826</v>
      </c>
      <c r="E770" t="s">
        <v>512</v>
      </c>
      <c r="AY770">
        <v>70</v>
      </c>
    </row>
    <row r="771" spans="1:62" x14ac:dyDescent="0.3">
      <c r="A771" s="64" t="s">
        <v>530</v>
      </c>
      <c r="B771" s="61">
        <v>40833</v>
      </c>
      <c r="E771" t="s">
        <v>512</v>
      </c>
      <c r="AY771">
        <v>75</v>
      </c>
    </row>
    <row r="772" spans="1:62" x14ac:dyDescent="0.3">
      <c r="A772" s="64" t="s">
        <v>530</v>
      </c>
      <c r="B772" s="61">
        <v>40841</v>
      </c>
      <c r="E772" t="s">
        <v>512</v>
      </c>
      <c r="AY772">
        <v>81</v>
      </c>
    </row>
    <row r="773" spans="1:62" x14ac:dyDescent="0.3">
      <c r="A773" s="64" t="s">
        <v>530</v>
      </c>
      <c r="B773" s="61">
        <v>40850</v>
      </c>
      <c r="E773" t="s">
        <v>512</v>
      </c>
      <c r="AY773">
        <v>81</v>
      </c>
    </row>
    <row r="774" spans="1:62" x14ac:dyDescent="0.3">
      <c r="A774" s="64" t="s">
        <v>530</v>
      </c>
      <c r="B774" s="61">
        <v>40857</v>
      </c>
      <c r="E774" t="s">
        <v>512</v>
      </c>
      <c r="AY774">
        <v>87</v>
      </c>
    </row>
    <row r="775" spans="1:62" x14ac:dyDescent="0.3">
      <c r="A775" s="64" t="s">
        <v>530</v>
      </c>
      <c r="B775" s="61">
        <v>40865</v>
      </c>
      <c r="E775" t="s">
        <v>512</v>
      </c>
      <c r="AY775">
        <v>90</v>
      </c>
    </row>
    <row r="776" spans="1:62" x14ac:dyDescent="0.3">
      <c r="A776" s="64" t="s">
        <v>531</v>
      </c>
      <c r="B776" s="61">
        <v>40703</v>
      </c>
      <c r="E776" t="s">
        <v>514</v>
      </c>
      <c r="AY776">
        <v>12</v>
      </c>
      <c r="BJ776">
        <v>2</v>
      </c>
    </row>
    <row r="777" spans="1:62" x14ac:dyDescent="0.3">
      <c r="A777" s="64" t="s">
        <v>531</v>
      </c>
      <c r="B777" s="61">
        <v>40709</v>
      </c>
      <c r="E777" t="s">
        <v>514</v>
      </c>
      <c r="AY777">
        <v>12</v>
      </c>
      <c r="BJ777">
        <v>2.2000000000000002</v>
      </c>
    </row>
    <row r="778" spans="1:62" x14ac:dyDescent="0.3">
      <c r="A778" s="64" t="s">
        <v>531</v>
      </c>
      <c r="B778" s="61">
        <v>40716</v>
      </c>
      <c r="E778" t="s">
        <v>514</v>
      </c>
      <c r="AY778">
        <v>13</v>
      </c>
      <c r="BJ778">
        <v>2.9</v>
      </c>
    </row>
    <row r="779" spans="1:62" x14ac:dyDescent="0.3">
      <c r="A779" s="64" t="s">
        <v>531</v>
      </c>
      <c r="B779" s="61">
        <v>40725</v>
      </c>
      <c r="E779" t="s">
        <v>514</v>
      </c>
      <c r="AY779">
        <v>14</v>
      </c>
      <c r="BJ779">
        <v>3.7</v>
      </c>
    </row>
    <row r="780" spans="1:62" x14ac:dyDescent="0.3">
      <c r="A780" s="64" t="s">
        <v>531</v>
      </c>
      <c r="B780" s="61">
        <v>40736</v>
      </c>
      <c r="E780" t="s">
        <v>514</v>
      </c>
      <c r="AY780">
        <v>15</v>
      </c>
      <c r="BJ780">
        <v>4.5</v>
      </c>
    </row>
    <row r="781" spans="1:62" x14ac:dyDescent="0.3">
      <c r="A781" s="64" t="s">
        <v>531</v>
      </c>
      <c r="B781" s="61">
        <v>40746</v>
      </c>
      <c r="E781" t="s">
        <v>514</v>
      </c>
      <c r="AY781">
        <v>30</v>
      </c>
      <c r="BJ781">
        <v>5.3</v>
      </c>
    </row>
    <row r="782" spans="1:62" x14ac:dyDescent="0.3">
      <c r="A782" s="64" t="s">
        <v>531</v>
      </c>
      <c r="B782" s="61">
        <v>40756</v>
      </c>
      <c r="E782" t="s">
        <v>514</v>
      </c>
      <c r="AY782">
        <v>31</v>
      </c>
    </row>
    <row r="783" spans="1:62" x14ac:dyDescent="0.3">
      <c r="A783" s="64" t="s">
        <v>531</v>
      </c>
      <c r="B783" s="61">
        <v>40765</v>
      </c>
      <c r="E783" t="s">
        <v>514</v>
      </c>
      <c r="AY783">
        <v>31</v>
      </c>
    </row>
    <row r="784" spans="1:62" x14ac:dyDescent="0.3">
      <c r="A784" s="64" t="s">
        <v>531</v>
      </c>
      <c r="B784" s="61">
        <v>40773</v>
      </c>
      <c r="E784" t="s">
        <v>514</v>
      </c>
      <c r="AY784">
        <v>37</v>
      </c>
    </row>
    <row r="785" spans="1:62" x14ac:dyDescent="0.3">
      <c r="A785" s="64" t="s">
        <v>531</v>
      </c>
      <c r="B785" s="61">
        <v>40784</v>
      </c>
      <c r="E785" t="s">
        <v>514</v>
      </c>
      <c r="AY785">
        <v>37</v>
      </c>
    </row>
    <row r="786" spans="1:62" x14ac:dyDescent="0.3">
      <c r="A786" s="64" t="s">
        <v>531</v>
      </c>
      <c r="B786" s="61">
        <v>40794</v>
      </c>
      <c r="E786" t="s">
        <v>514</v>
      </c>
      <c r="AY786">
        <v>43</v>
      </c>
    </row>
    <row r="787" spans="1:62" x14ac:dyDescent="0.3">
      <c r="A787" s="64" t="s">
        <v>531</v>
      </c>
      <c r="B787" s="61">
        <v>40807</v>
      </c>
      <c r="E787" t="s">
        <v>514</v>
      </c>
      <c r="AY787">
        <v>58</v>
      </c>
    </row>
    <row r="788" spans="1:62" x14ac:dyDescent="0.3">
      <c r="A788" s="64" t="s">
        <v>531</v>
      </c>
      <c r="B788" s="61">
        <v>40819</v>
      </c>
      <c r="E788" t="s">
        <v>514</v>
      </c>
      <c r="AY788">
        <v>69</v>
      </c>
    </row>
    <row r="789" spans="1:62" x14ac:dyDescent="0.3">
      <c r="A789" s="64" t="s">
        <v>531</v>
      </c>
      <c r="B789" s="61">
        <v>40826</v>
      </c>
      <c r="E789" t="s">
        <v>514</v>
      </c>
      <c r="AY789">
        <v>70</v>
      </c>
    </row>
    <row r="790" spans="1:62" x14ac:dyDescent="0.3">
      <c r="A790" s="64" t="s">
        <v>531</v>
      </c>
      <c r="B790" s="61">
        <v>40833</v>
      </c>
      <c r="E790" t="s">
        <v>514</v>
      </c>
      <c r="AY790">
        <v>75</v>
      </c>
    </row>
    <row r="791" spans="1:62" x14ac:dyDescent="0.3">
      <c r="A791" s="64" t="s">
        <v>531</v>
      </c>
      <c r="B791" s="61">
        <v>40841</v>
      </c>
      <c r="E791" t="s">
        <v>514</v>
      </c>
      <c r="AY791">
        <v>81</v>
      </c>
    </row>
    <row r="792" spans="1:62" x14ac:dyDescent="0.3">
      <c r="A792" s="64" t="s">
        <v>531</v>
      </c>
      <c r="B792" s="61">
        <v>40850</v>
      </c>
      <c r="E792" t="s">
        <v>514</v>
      </c>
      <c r="AY792">
        <v>83</v>
      </c>
    </row>
    <row r="793" spans="1:62" x14ac:dyDescent="0.3">
      <c r="A793" s="64" t="s">
        <v>531</v>
      </c>
      <c r="B793" s="61">
        <v>40857</v>
      </c>
      <c r="E793" t="s">
        <v>514</v>
      </c>
      <c r="AY793">
        <v>87</v>
      </c>
    </row>
    <row r="794" spans="1:62" x14ac:dyDescent="0.3">
      <c r="A794" s="64" t="s">
        <v>531</v>
      </c>
      <c r="B794" s="61">
        <v>40865</v>
      </c>
      <c r="E794" t="s">
        <v>514</v>
      </c>
      <c r="AY794">
        <v>90</v>
      </c>
    </row>
    <row r="795" spans="1:62" x14ac:dyDescent="0.3">
      <c r="A795" s="64" t="s">
        <v>532</v>
      </c>
      <c r="B795" s="61">
        <v>40703</v>
      </c>
      <c r="E795" t="s">
        <v>516</v>
      </c>
      <c r="AY795">
        <v>12</v>
      </c>
      <c r="BJ795">
        <v>1.9</v>
      </c>
    </row>
    <row r="796" spans="1:62" x14ac:dyDescent="0.3">
      <c r="A796" s="64" t="s">
        <v>532</v>
      </c>
      <c r="B796" s="61">
        <v>40709</v>
      </c>
      <c r="E796" t="s">
        <v>516</v>
      </c>
      <c r="AY796">
        <v>12</v>
      </c>
      <c r="BJ796">
        <v>2.4</v>
      </c>
    </row>
    <row r="797" spans="1:62" x14ac:dyDescent="0.3">
      <c r="A797" s="64" t="s">
        <v>532</v>
      </c>
      <c r="B797" s="61">
        <v>40716</v>
      </c>
      <c r="E797" t="s">
        <v>516</v>
      </c>
      <c r="AY797">
        <v>13</v>
      </c>
      <c r="BJ797">
        <v>3.1</v>
      </c>
    </row>
    <row r="798" spans="1:62" x14ac:dyDescent="0.3">
      <c r="A798" s="64" t="s">
        <v>532</v>
      </c>
      <c r="B798" s="61">
        <v>40725</v>
      </c>
      <c r="E798" t="s">
        <v>516</v>
      </c>
      <c r="AY798">
        <v>14</v>
      </c>
      <c r="BJ798">
        <v>4</v>
      </c>
    </row>
    <row r="799" spans="1:62" x14ac:dyDescent="0.3">
      <c r="A799" s="64" t="s">
        <v>532</v>
      </c>
      <c r="B799" s="61">
        <v>40736</v>
      </c>
      <c r="E799" t="s">
        <v>516</v>
      </c>
      <c r="AY799">
        <v>15</v>
      </c>
      <c r="BJ799">
        <v>4.9000000000000004</v>
      </c>
    </row>
    <row r="800" spans="1:62" x14ac:dyDescent="0.3">
      <c r="A800" s="64" t="s">
        <v>532</v>
      </c>
      <c r="B800" s="61">
        <v>40746</v>
      </c>
      <c r="E800" t="s">
        <v>516</v>
      </c>
      <c r="AY800">
        <v>15</v>
      </c>
      <c r="BJ800">
        <v>5.2</v>
      </c>
    </row>
    <row r="801" spans="1:62" x14ac:dyDescent="0.3">
      <c r="A801" s="64" t="s">
        <v>532</v>
      </c>
      <c r="B801" s="61">
        <v>40756</v>
      </c>
      <c r="E801" t="s">
        <v>516</v>
      </c>
      <c r="AY801">
        <v>30</v>
      </c>
      <c r="BJ801">
        <v>5.9</v>
      </c>
    </row>
    <row r="802" spans="1:62" x14ac:dyDescent="0.3">
      <c r="A802" s="64" t="s">
        <v>532</v>
      </c>
      <c r="B802" s="61">
        <v>40765</v>
      </c>
      <c r="E802" t="s">
        <v>516</v>
      </c>
      <c r="AY802">
        <v>30</v>
      </c>
    </row>
    <row r="803" spans="1:62" x14ac:dyDescent="0.3">
      <c r="A803" s="64" t="s">
        <v>532</v>
      </c>
      <c r="B803" s="61">
        <v>40773</v>
      </c>
      <c r="E803" t="s">
        <v>516</v>
      </c>
      <c r="AY803">
        <v>37</v>
      </c>
    </row>
    <row r="804" spans="1:62" x14ac:dyDescent="0.3">
      <c r="A804" s="64" t="s">
        <v>532</v>
      </c>
      <c r="B804" s="61">
        <v>40784</v>
      </c>
      <c r="E804" t="s">
        <v>516</v>
      </c>
      <c r="AY804">
        <v>37</v>
      </c>
    </row>
    <row r="805" spans="1:62" x14ac:dyDescent="0.3">
      <c r="A805" s="64" t="s">
        <v>532</v>
      </c>
      <c r="B805" s="61">
        <v>40794</v>
      </c>
      <c r="E805" t="s">
        <v>516</v>
      </c>
      <c r="AY805">
        <v>43</v>
      </c>
    </row>
    <row r="806" spans="1:62" x14ac:dyDescent="0.3">
      <c r="A806" s="64" t="s">
        <v>532</v>
      </c>
      <c r="B806" s="61">
        <v>40807</v>
      </c>
      <c r="E806" t="s">
        <v>516</v>
      </c>
      <c r="AY806">
        <v>58</v>
      </c>
    </row>
    <row r="807" spans="1:62" x14ac:dyDescent="0.3">
      <c r="A807" s="64" t="s">
        <v>532</v>
      </c>
      <c r="B807" s="61">
        <v>40819</v>
      </c>
      <c r="E807" t="s">
        <v>516</v>
      </c>
      <c r="AY807">
        <v>69</v>
      </c>
    </row>
    <row r="808" spans="1:62" x14ac:dyDescent="0.3">
      <c r="A808" s="64" t="s">
        <v>532</v>
      </c>
      <c r="B808" s="61">
        <v>40826</v>
      </c>
      <c r="E808" t="s">
        <v>516</v>
      </c>
      <c r="AY808">
        <v>70</v>
      </c>
    </row>
    <row r="809" spans="1:62" x14ac:dyDescent="0.3">
      <c r="A809" s="64" t="s">
        <v>532</v>
      </c>
      <c r="B809" s="61">
        <v>40833</v>
      </c>
      <c r="E809" t="s">
        <v>516</v>
      </c>
      <c r="AY809">
        <v>75</v>
      </c>
    </row>
    <row r="810" spans="1:62" x14ac:dyDescent="0.3">
      <c r="A810" s="64" t="s">
        <v>532</v>
      </c>
      <c r="B810" s="61">
        <v>40841</v>
      </c>
      <c r="E810" t="s">
        <v>516</v>
      </c>
      <c r="AY810">
        <v>81</v>
      </c>
    </row>
    <row r="811" spans="1:62" x14ac:dyDescent="0.3">
      <c r="A811" s="64" t="s">
        <v>532</v>
      </c>
      <c r="B811" s="61">
        <v>40850</v>
      </c>
      <c r="E811" t="s">
        <v>516</v>
      </c>
      <c r="AY811">
        <v>83</v>
      </c>
    </row>
    <row r="812" spans="1:62" x14ac:dyDescent="0.3">
      <c r="A812" s="64" t="s">
        <v>532</v>
      </c>
      <c r="B812" s="61">
        <v>40857</v>
      </c>
      <c r="E812" t="s">
        <v>516</v>
      </c>
      <c r="AY812">
        <v>87</v>
      </c>
    </row>
    <row r="813" spans="1:62" x14ac:dyDescent="0.3">
      <c r="A813" s="64" t="s">
        <v>532</v>
      </c>
      <c r="B813" s="61">
        <v>40865</v>
      </c>
      <c r="E813" t="s">
        <v>516</v>
      </c>
      <c r="AY813">
        <v>90</v>
      </c>
    </row>
    <row r="814" spans="1:62" x14ac:dyDescent="0.3">
      <c r="A814" s="64" t="s">
        <v>533</v>
      </c>
      <c r="B814" s="61">
        <v>40746</v>
      </c>
      <c r="E814" t="s">
        <v>505</v>
      </c>
      <c r="AY814">
        <v>11</v>
      </c>
      <c r="BJ814">
        <v>1</v>
      </c>
    </row>
    <row r="815" spans="1:62" x14ac:dyDescent="0.3">
      <c r="A815" s="64" t="s">
        <v>533</v>
      </c>
      <c r="B815" s="61">
        <v>40756</v>
      </c>
      <c r="E815" t="s">
        <v>505</v>
      </c>
      <c r="AY815">
        <v>12</v>
      </c>
      <c r="BJ815">
        <v>2</v>
      </c>
    </row>
    <row r="816" spans="1:62" x14ac:dyDescent="0.3">
      <c r="A816" s="64" t="s">
        <v>533</v>
      </c>
      <c r="B816" s="61">
        <v>40765</v>
      </c>
      <c r="E816" t="s">
        <v>505</v>
      </c>
      <c r="AY816">
        <v>12</v>
      </c>
      <c r="BJ816">
        <v>2.4</v>
      </c>
    </row>
    <row r="817" spans="1:62" x14ac:dyDescent="0.3">
      <c r="A817" s="64" t="s">
        <v>533</v>
      </c>
      <c r="B817" s="61">
        <v>40773</v>
      </c>
      <c r="E817" t="s">
        <v>505</v>
      </c>
      <c r="AY817">
        <v>13</v>
      </c>
      <c r="BJ817">
        <v>3.3</v>
      </c>
    </row>
    <row r="818" spans="1:62" x14ac:dyDescent="0.3">
      <c r="A818" s="64" t="s">
        <v>533</v>
      </c>
      <c r="B818" s="61">
        <v>40784</v>
      </c>
      <c r="E818" t="s">
        <v>505</v>
      </c>
      <c r="AY818">
        <v>14</v>
      </c>
      <c r="BJ818">
        <v>4.3</v>
      </c>
    </row>
    <row r="819" spans="1:62" x14ac:dyDescent="0.3">
      <c r="A819" s="64" t="s">
        <v>533</v>
      </c>
      <c r="B819" s="61">
        <v>40794</v>
      </c>
      <c r="E819" t="s">
        <v>505</v>
      </c>
      <c r="AY819">
        <v>15</v>
      </c>
      <c r="BJ819">
        <v>5</v>
      </c>
    </row>
    <row r="820" spans="1:62" x14ac:dyDescent="0.3">
      <c r="A820" s="64" t="s">
        <v>533</v>
      </c>
      <c r="B820" s="61">
        <v>40805</v>
      </c>
      <c r="E820" t="s">
        <v>505</v>
      </c>
      <c r="AY820">
        <v>31</v>
      </c>
    </row>
    <row r="821" spans="1:62" x14ac:dyDescent="0.3">
      <c r="A821" s="64" t="s">
        <v>533</v>
      </c>
      <c r="B821" s="61">
        <v>40819</v>
      </c>
      <c r="E821" t="s">
        <v>505</v>
      </c>
      <c r="AY821">
        <v>41</v>
      </c>
    </row>
    <row r="822" spans="1:62" x14ac:dyDescent="0.3">
      <c r="A822" s="64" t="s">
        <v>533</v>
      </c>
      <c r="B822" s="61">
        <v>40826</v>
      </c>
      <c r="E822" t="s">
        <v>505</v>
      </c>
      <c r="AY822">
        <v>49</v>
      </c>
    </row>
    <row r="823" spans="1:62" x14ac:dyDescent="0.3">
      <c r="A823" s="64" t="s">
        <v>533</v>
      </c>
      <c r="B823" s="61">
        <v>40833</v>
      </c>
      <c r="E823" t="s">
        <v>505</v>
      </c>
      <c r="AY823">
        <v>59</v>
      </c>
    </row>
    <row r="824" spans="1:62" x14ac:dyDescent="0.3">
      <c r="A824" s="64" t="s">
        <v>533</v>
      </c>
      <c r="B824" s="61">
        <v>40841</v>
      </c>
      <c r="E824" t="s">
        <v>505</v>
      </c>
      <c r="AY824">
        <v>70</v>
      </c>
    </row>
    <row r="825" spans="1:62" x14ac:dyDescent="0.3">
      <c r="A825" s="64" t="s">
        <v>533</v>
      </c>
      <c r="B825" s="61">
        <v>40850</v>
      </c>
      <c r="E825" t="s">
        <v>505</v>
      </c>
      <c r="AY825">
        <v>71</v>
      </c>
    </row>
    <row r="826" spans="1:62" x14ac:dyDescent="0.3">
      <c r="A826" s="64" t="s">
        <v>533</v>
      </c>
      <c r="B826" s="61">
        <v>40857</v>
      </c>
      <c r="E826" t="s">
        <v>505</v>
      </c>
      <c r="AY826">
        <v>81</v>
      </c>
    </row>
    <row r="827" spans="1:62" x14ac:dyDescent="0.3">
      <c r="A827" s="64" t="s">
        <v>533</v>
      </c>
      <c r="B827" s="61">
        <v>40865</v>
      </c>
      <c r="E827" t="s">
        <v>505</v>
      </c>
      <c r="AY827">
        <v>83</v>
      </c>
    </row>
    <row r="828" spans="1:62" x14ac:dyDescent="0.3">
      <c r="A828" s="64" t="s">
        <v>533</v>
      </c>
      <c r="B828" s="61">
        <v>40871</v>
      </c>
      <c r="E828" t="s">
        <v>505</v>
      </c>
      <c r="AY828">
        <v>87</v>
      </c>
    </row>
    <row r="829" spans="1:62" x14ac:dyDescent="0.3">
      <c r="A829" s="64" t="s">
        <v>533</v>
      </c>
      <c r="B829" s="61">
        <v>40878</v>
      </c>
      <c r="E829" t="s">
        <v>505</v>
      </c>
      <c r="AY829">
        <v>90</v>
      </c>
    </row>
    <row r="830" spans="1:62" x14ac:dyDescent="0.3">
      <c r="A830" s="64" t="s">
        <v>534</v>
      </c>
      <c r="B830" s="61">
        <v>40746</v>
      </c>
      <c r="E830" t="s">
        <v>176</v>
      </c>
      <c r="AY830">
        <v>11</v>
      </c>
      <c r="BJ830">
        <v>1</v>
      </c>
    </row>
    <row r="831" spans="1:62" x14ac:dyDescent="0.3">
      <c r="A831" s="64" t="s">
        <v>534</v>
      </c>
      <c r="B831" s="61">
        <v>40756</v>
      </c>
      <c r="E831" t="s">
        <v>176</v>
      </c>
      <c r="AY831">
        <v>12</v>
      </c>
      <c r="BJ831">
        <v>1.8</v>
      </c>
    </row>
    <row r="832" spans="1:62" x14ac:dyDescent="0.3">
      <c r="A832" s="64" t="s">
        <v>534</v>
      </c>
      <c r="B832" s="61">
        <v>40765</v>
      </c>
      <c r="E832" t="s">
        <v>176</v>
      </c>
      <c r="AY832">
        <v>12</v>
      </c>
      <c r="BJ832">
        <v>2.1</v>
      </c>
    </row>
    <row r="833" spans="1:62" x14ac:dyDescent="0.3">
      <c r="A833" s="64" t="s">
        <v>534</v>
      </c>
      <c r="B833" s="61">
        <v>40773</v>
      </c>
      <c r="E833" t="s">
        <v>176</v>
      </c>
      <c r="AY833">
        <v>13</v>
      </c>
      <c r="BJ833">
        <v>2.9</v>
      </c>
    </row>
    <row r="834" spans="1:62" x14ac:dyDescent="0.3">
      <c r="A834" s="64" t="s">
        <v>534</v>
      </c>
      <c r="B834" s="61">
        <v>40784</v>
      </c>
      <c r="E834" t="s">
        <v>176</v>
      </c>
      <c r="AY834">
        <v>14</v>
      </c>
      <c r="BJ834">
        <v>4.2</v>
      </c>
    </row>
    <row r="835" spans="1:62" x14ac:dyDescent="0.3">
      <c r="A835" s="64" t="s">
        <v>534</v>
      </c>
      <c r="B835" s="61">
        <v>40794</v>
      </c>
      <c r="E835" t="s">
        <v>176</v>
      </c>
      <c r="AY835">
        <v>15</v>
      </c>
      <c r="BJ835">
        <v>5.0999999999999996</v>
      </c>
    </row>
    <row r="836" spans="1:62" x14ac:dyDescent="0.3">
      <c r="A836" s="64" t="s">
        <v>534</v>
      </c>
      <c r="B836" s="61">
        <v>40805</v>
      </c>
      <c r="E836" t="s">
        <v>176</v>
      </c>
      <c r="AY836">
        <v>31</v>
      </c>
    </row>
    <row r="837" spans="1:62" x14ac:dyDescent="0.3">
      <c r="A837" s="64" t="s">
        <v>534</v>
      </c>
      <c r="B837" s="61">
        <v>40819</v>
      </c>
      <c r="E837" t="s">
        <v>176</v>
      </c>
      <c r="AY837">
        <v>37</v>
      </c>
    </row>
    <row r="838" spans="1:62" x14ac:dyDescent="0.3">
      <c r="A838" s="64" t="s">
        <v>534</v>
      </c>
      <c r="B838" s="61">
        <v>40826</v>
      </c>
      <c r="E838" t="s">
        <v>176</v>
      </c>
      <c r="AY838">
        <v>39</v>
      </c>
    </row>
    <row r="839" spans="1:62" x14ac:dyDescent="0.3">
      <c r="A839" s="64" t="s">
        <v>534</v>
      </c>
      <c r="B839" s="61">
        <v>40833</v>
      </c>
      <c r="E839" t="s">
        <v>176</v>
      </c>
      <c r="AY839">
        <v>45</v>
      </c>
    </row>
    <row r="840" spans="1:62" x14ac:dyDescent="0.3">
      <c r="A840" s="64" t="s">
        <v>534</v>
      </c>
      <c r="B840" s="61">
        <v>40841</v>
      </c>
      <c r="E840" t="s">
        <v>176</v>
      </c>
      <c r="AY840">
        <v>63</v>
      </c>
    </row>
    <row r="841" spans="1:62" x14ac:dyDescent="0.3">
      <c r="A841" s="64" t="s">
        <v>534</v>
      </c>
      <c r="B841" s="61">
        <v>40850</v>
      </c>
      <c r="E841" t="s">
        <v>176</v>
      </c>
      <c r="AY841">
        <v>70</v>
      </c>
    </row>
    <row r="842" spans="1:62" x14ac:dyDescent="0.3">
      <c r="A842" s="64" t="s">
        <v>534</v>
      </c>
      <c r="B842" s="61">
        <v>40857</v>
      </c>
      <c r="E842" t="s">
        <v>176</v>
      </c>
      <c r="AY842">
        <v>79</v>
      </c>
    </row>
    <row r="843" spans="1:62" x14ac:dyDescent="0.3">
      <c r="A843" s="64" t="s">
        <v>534</v>
      </c>
      <c r="B843" s="61">
        <v>40865</v>
      </c>
      <c r="E843" t="s">
        <v>176</v>
      </c>
      <c r="AY843">
        <v>85</v>
      </c>
    </row>
    <row r="844" spans="1:62" x14ac:dyDescent="0.3">
      <c r="A844" s="64" t="s">
        <v>534</v>
      </c>
      <c r="B844" s="61">
        <v>40871</v>
      </c>
      <c r="E844" t="s">
        <v>176</v>
      </c>
      <c r="AY844">
        <v>85</v>
      </c>
    </row>
    <row r="845" spans="1:62" x14ac:dyDescent="0.3">
      <c r="A845" s="64" t="s">
        <v>534</v>
      </c>
      <c r="B845" s="61">
        <v>40878</v>
      </c>
      <c r="E845" t="s">
        <v>176</v>
      </c>
      <c r="AY845">
        <v>90</v>
      </c>
    </row>
    <row r="846" spans="1:62" x14ac:dyDescent="0.3">
      <c r="A846" s="64" t="s">
        <v>535</v>
      </c>
      <c r="B846" s="61">
        <v>40746</v>
      </c>
      <c r="E846" t="s">
        <v>178</v>
      </c>
      <c r="AY846">
        <v>11</v>
      </c>
      <c r="BJ846">
        <v>1</v>
      </c>
    </row>
    <row r="847" spans="1:62" x14ac:dyDescent="0.3">
      <c r="A847" s="64" t="s">
        <v>535</v>
      </c>
      <c r="B847" s="61">
        <v>40756</v>
      </c>
      <c r="E847" t="s">
        <v>178</v>
      </c>
      <c r="AY847">
        <v>12</v>
      </c>
      <c r="BJ847">
        <v>2.4</v>
      </c>
    </row>
    <row r="848" spans="1:62" x14ac:dyDescent="0.3">
      <c r="A848" s="64" t="s">
        <v>535</v>
      </c>
      <c r="B848" s="61">
        <v>40765</v>
      </c>
      <c r="E848" t="s">
        <v>178</v>
      </c>
      <c r="AY848">
        <v>12</v>
      </c>
      <c r="BJ848">
        <v>2.4</v>
      </c>
    </row>
    <row r="849" spans="1:62" x14ac:dyDescent="0.3">
      <c r="A849" s="64" t="s">
        <v>535</v>
      </c>
      <c r="B849" s="61">
        <v>40773</v>
      </c>
      <c r="E849" t="s">
        <v>178</v>
      </c>
      <c r="AY849">
        <v>13</v>
      </c>
      <c r="BJ849">
        <v>3.2</v>
      </c>
    </row>
    <row r="850" spans="1:62" x14ac:dyDescent="0.3">
      <c r="A850" s="64" t="s">
        <v>535</v>
      </c>
      <c r="B850" s="61">
        <v>40784</v>
      </c>
      <c r="E850" t="s">
        <v>178</v>
      </c>
      <c r="AY850">
        <v>15</v>
      </c>
      <c r="BJ850">
        <v>4.5</v>
      </c>
    </row>
    <row r="851" spans="1:62" x14ac:dyDescent="0.3">
      <c r="A851" s="64" t="s">
        <v>535</v>
      </c>
      <c r="B851" s="61">
        <v>40794</v>
      </c>
      <c r="E851" t="s">
        <v>178</v>
      </c>
      <c r="AY851">
        <v>15</v>
      </c>
      <c r="BJ851">
        <v>5.6</v>
      </c>
    </row>
    <row r="852" spans="1:62" x14ac:dyDescent="0.3">
      <c r="A852" s="64" t="s">
        <v>535</v>
      </c>
      <c r="B852" s="61">
        <v>40805</v>
      </c>
      <c r="E852" t="s">
        <v>178</v>
      </c>
      <c r="AY852">
        <v>32</v>
      </c>
    </row>
    <row r="853" spans="1:62" x14ac:dyDescent="0.3">
      <c r="A853" s="64" t="s">
        <v>535</v>
      </c>
      <c r="B853" s="61">
        <v>40819</v>
      </c>
      <c r="E853" t="s">
        <v>178</v>
      </c>
      <c r="AY853">
        <v>37</v>
      </c>
    </row>
    <row r="854" spans="1:62" x14ac:dyDescent="0.3">
      <c r="A854" s="64" t="s">
        <v>535</v>
      </c>
      <c r="B854" s="61">
        <v>40826</v>
      </c>
      <c r="E854" t="s">
        <v>178</v>
      </c>
      <c r="AY854">
        <v>45</v>
      </c>
    </row>
    <row r="855" spans="1:62" x14ac:dyDescent="0.3">
      <c r="A855" s="64" t="s">
        <v>535</v>
      </c>
      <c r="B855" s="61">
        <v>40833</v>
      </c>
      <c r="E855" t="s">
        <v>178</v>
      </c>
      <c r="AY855">
        <v>55</v>
      </c>
    </row>
    <row r="856" spans="1:62" x14ac:dyDescent="0.3">
      <c r="A856" s="64" t="s">
        <v>535</v>
      </c>
      <c r="B856" s="61">
        <v>40841</v>
      </c>
      <c r="E856" t="s">
        <v>178</v>
      </c>
      <c r="AY856">
        <v>70</v>
      </c>
    </row>
    <row r="857" spans="1:62" x14ac:dyDescent="0.3">
      <c r="A857" s="64" t="s">
        <v>535</v>
      </c>
      <c r="B857" s="61">
        <v>40850</v>
      </c>
      <c r="E857" t="s">
        <v>178</v>
      </c>
      <c r="AY857">
        <v>70</v>
      </c>
    </row>
    <row r="858" spans="1:62" x14ac:dyDescent="0.3">
      <c r="A858" s="64" t="s">
        <v>535</v>
      </c>
      <c r="B858" s="61">
        <v>40857</v>
      </c>
      <c r="E858" t="s">
        <v>178</v>
      </c>
      <c r="AY858">
        <v>81</v>
      </c>
    </row>
    <row r="859" spans="1:62" x14ac:dyDescent="0.3">
      <c r="A859" s="64" t="s">
        <v>535</v>
      </c>
      <c r="B859" s="61">
        <v>40865</v>
      </c>
      <c r="E859" t="s">
        <v>178</v>
      </c>
      <c r="AY859">
        <v>83</v>
      </c>
    </row>
    <row r="860" spans="1:62" x14ac:dyDescent="0.3">
      <c r="A860" s="64" t="s">
        <v>535</v>
      </c>
      <c r="B860" s="61">
        <v>40871</v>
      </c>
      <c r="E860" t="s">
        <v>178</v>
      </c>
      <c r="AY860">
        <v>90</v>
      </c>
    </row>
    <row r="861" spans="1:62" x14ac:dyDescent="0.3">
      <c r="A861" s="64" t="s">
        <v>535</v>
      </c>
      <c r="B861" s="61">
        <v>40878</v>
      </c>
      <c r="E861" t="s">
        <v>178</v>
      </c>
      <c r="AY861">
        <v>90</v>
      </c>
    </row>
    <row r="862" spans="1:62" x14ac:dyDescent="0.3">
      <c r="A862" s="64" t="s">
        <v>536</v>
      </c>
      <c r="B862" s="61">
        <v>40746</v>
      </c>
      <c r="E862" t="s">
        <v>509</v>
      </c>
      <c r="AY862">
        <v>11</v>
      </c>
      <c r="BJ862">
        <v>1</v>
      </c>
    </row>
    <row r="863" spans="1:62" x14ac:dyDescent="0.3">
      <c r="A863" s="64" t="s">
        <v>536</v>
      </c>
      <c r="B863" s="61">
        <v>40756</v>
      </c>
      <c r="E863" t="s">
        <v>509</v>
      </c>
      <c r="AY863">
        <v>12</v>
      </c>
      <c r="BJ863">
        <v>1.9</v>
      </c>
    </row>
    <row r="864" spans="1:62" x14ac:dyDescent="0.3">
      <c r="A864" s="64" t="s">
        <v>536</v>
      </c>
      <c r="B864" s="61">
        <v>40765</v>
      </c>
      <c r="E864" t="s">
        <v>509</v>
      </c>
      <c r="AY864">
        <v>12</v>
      </c>
      <c r="BJ864">
        <v>2.5</v>
      </c>
    </row>
    <row r="865" spans="1:62" x14ac:dyDescent="0.3">
      <c r="A865" s="64" t="s">
        <v>536</v>
      </c>
      <c r="B865" s="61">
        <v>40773</v>
      </c>
      <c r="E865" t="s">
        <v>509</v>
      </c>
      <c r="AY865">
        <v>14</v>
      </c>
      <c r="BJ865">
        <v>3.5</v>
      </c>
    </row>
    <row r="866" spans="1:62" x14ac:dyDescent="0.3">
      <c r="A866" s="64" t="s">
        <v>536</v>
      </c>
      <c r="B866" s="61">
        <v>40784</v>
      </c>
      <c r="E866" t="s">
        <v>509</v>
      </c>
      <c r="AY866">
        <v>14</v>
      </c>
      <c r="BJ866">
        <v>4.4000000000000004</v>
      </c>
    </row>
    <row r="867" spans="1:62" x14ac:dyDescent="0.3">
      <c r="A867" s="64" t="s">
        <v>536</v>
      </c>
      <c r="B867" s="61">
        <v>40794</v>
      </c>
      <c r="E867" t="s">
        <v>509</v>
      </c>
      <c r="AY867">
        <v>15</v>
      </c>
      <c r="BJ867">
        <v>5.0999999999999996</v>
      </c>
    </row>
    <row r="868" spans="1:62" x14ac:dyDescent="0.3">
      <c r="A868" s="64" t="s">
        <v>536</v>
      </c>
      <c r="B868" s="61">
        <v>40805</v>
      </c>
      <c r="E868" t="s">
        <v>509</v>
      </c>
      <c r="AY868">
        <v>31</v>
      </c>
    </row>
    <row r="869" spans="1:62" x14ac:dyDescent="0.3">
      <c r="A869" s="64" t="s">
        <v>536</v>
      </c>
      <c r="B869" s="61">
        <v>40819</v>
      </c>
      <c r="E869" t="s">
        <v>509</v>
      </c>
      <c r="AY869">
        <v>37</v>
      </c>
    </row>
    <row r="870" spans="1:62" x14ac:dyDescent="0.3">
      <c r="A870" s="64" t="s">
        <v>536</v>
      </c>
      <c r="B870" s="61">
        <v>40826</v>
      </c>
      <c r="E870" t="s">
        <v>509</v>
      </c>
      <c r="AY870">
        <v>38</v>
      </c>
    </row>
    <row r="871" spans="1:62" x14ac:dyDescent="0.3">
      <c r="A871" s="64" t="s">
        <v>536</v>
      </c>
      <c r="B871" s="61">
        <v>40833</v>
      </c>
      <c r="E871" t="s">
        <v>509</v>
      </c>
      <c r="AY871">
        <v>45</v>
      </c>
    </row>
    <row r="872" spans="1:62" x14ac:dyDescent="0.3">
      <c r="A872" s="64" t="s">
        <v>536</v>
      </c>
      <c r="B872" s="61">
        <v>40841</v>
      </c>
      <c r="E872" t="s">
        <v>509</v>
      </c>
      <c r="AY872">
        <v>61</v>
      </c>
    </row>
    <row r="873" spans="1:62" x14ac:dyDescent="0.3">
      <c r="A873" s="64" t="s">
        <v>536</v>
      </c>
      <c r="B873" s="61">
        <v>40850</v>
      </c>
      <c r="E873" t="s">
        <v>509</v>
      </c>
      <c r="AY873">
        <v>70</v>
      </c>
    </row>
    <row r="874" spans="1:62" x14ac:dyDescent="0.3">
      <c r="A874" s="64" t="s">
        <v>536</v>
      </c>
      <c r="B874" s="61">
        <v>40857</v>
      </c>
      <c r="E874" t="s">
        <v>509</v>
      </c>
      <c r="AY874">
        <v>79</v>
      </c>
    </row>
    <row r="875" spans="1:62" x14ac:dyDescent="0.3">
      <c r="A875" s="64" t="s">
        <v>536</v>
      </c>
      <c r="B875" s="61">
        <v>40865</v>
      </c>
      <c r="E875" t="s">
        <v>509</v>
      </c>
      <c r="AY875">
        <v>83</v>
      </c>
    </row>
    <row r="876" spans="1:62" x14ac:dyDescent="0.3">
      <c r="A876" s="64" t="s">
        <v>536</v>
      </c>
      <c r="B876" s="61">
        <v>40871</v>
      </c>
      <c r="E876" t="s">
        <v>509</v>
      </c>
      <c r="AY876">
        <v>85</v>
      </c>
    </row>
    <row r="877" spans="1:62" x14ac:dyDescent="0.3">
      <c r="A877" s="64" t="s">
        <v>536</v>
      </c>
      <c r="B877" s="61">
        <v>40878</v>
      </c>
      <c r="E877" t="s">
        <v>509</v>
      </c>
      <c r="AY877">
        <v>88.5</v>
      </c>
    </row>
    <row r="878" spans="1:62" x14ac:dyDescent="0.3">
      <c r="A878" s="64" t="s">
        <v>537</v>
      </c>
      <c r="B878" s="61">
        <v>40746</v>
      </c>
      <c r="E878" t="s">
        <v>180</v>
      </c>
      <c r="AY878">
        <v>11</v>
      </c>
      <c r="BJ878">
        <v>1</v>
      </c>
    </row>
    <row r="879" spans="1:62" x14ac:dyDescent="0.3">
      <c r="A879" s="64" t="s">
        <v>537</v>
      </c>
      <c r="B879" s="61">
        <v>40756</v>
      </c>
      <c r="E879" t="s">
        <v>180</v>
      </c>
      <c r="AY879">
        <v>12</v>
      </c>
      <c r="BJ879">
        <v>1.9</v>
      </c>
    </row>
    <row r="880" spans="1:62" x14ac:dyDescent="0.3">
      <c r="A880" s="64" t="s">
        <v>537</v>
      </c>
      <c r="B880" s="61">
        <v>40765</v>
      </c>
      <c r="E880" t="s">
        <v>180</v>
      </c>
      <c r="AY880">
        <v>12</v>
      </c>
      <c r="BJ880">
        <v>2.4</v>
      </c>
    </row>
    <row r="881" spans="1:62" x14ac:dyDescent="0.3">
      <c r="A881" s="64" t="s">
        <v>537</v>
      </c>
      <c r="B881" s="61">
        <v>40773</v>
      </c>
      <c r="E881" t="s">
        <v>180</v>
      </c>
      <c r="AY881">
        <v>13</v>
      </c>
      <c r="BJ881">
        <v>3.3</v>
      </c>
    </row>
    <row r="882" spans="1:62" x14ac:dyDescent="0.3">
      <c r="A882" s="64" t="s">
        <v>537</v>
      </c>
      <c r="B882" s="61">
        <v>40784</v>
      </c>
      <c r="E882" t="s">
        <v>180</v>
      </c>
      <c r="AY882">
        <v>15</v>
      </c>
      <c r="BJ882">
        <v>4.7</v>
      </c>
    </row>
    <row r="883" spans="1:62" x14ac:dyDescent="0.3">
      <c r="A883" s="64" t="s">
        <v>537</v>
      </c>
      <c r="B883" s="61">
        <v>40794</v>
      </c>
      <c r="E883" t="s">
        <v>180</v>
      </c>
      <c r="AY883">
        <v>16</v>
      </c>
      <c r="BJ883">
        <v>5.6</v>
      </c>
    </row>
    <row r="884" spans="1:62" x14ac:dyDescent="0.3">
      <c r="A884" s="64" t="s">
        <v>537</v>
      </c>
      <c r="B884" s="61">
        <v>40805</v>
      </c>
      <c r="E884" t="s">
        <v>180</v>
      </c>
      <c r="AY884">
        <v>32</v>
      </c>
    </row>
    <row r="885" spans="1:62" x14ac:dyDescent="0.3">
      <c r="A885" s="64" t="s">
        <v>537</v>
      </c>
      <c r="B885" s="61">
        <v>40819</v>
      </c>
      <c r="E885" t="s">
        <v>180</v>
      </c>
      <c r="AY885">
        <v>41</v>
      </c>
    </row>
    <row r="886" spans="1:62" x14ac:dyDescent="0.3">
      <c r="A886" s="64" t="s">
        <v>537</v>
      </c>
      <c r="B886" s="61">
        <v>40826</v>
      </c>
      <c r="E886" t="s">
        <v>180</v>
      </c>
      <c r="AY886">
        <v>45</v>
      </c>
    </row>
    <row r="887" spans="1:62" x14ac:dyDescent="0.3">
      <c r="A887" s="64" t="s">
        <v>537</v>
      </c>
      <c r="B887" s="61">
        <v>40833</v>
      </c>
      <c r="E887" t="s">
        <v>180</v>
      </c>
      <c r="AY887">
        <v>60</v>
      </c>
    </row>
    <row r="888" spans="1:62" x14ac:dyDescent="0.3">
      <c r="A888" s="64" t="s">
        <v>537</v>
      </c>
      <c r="B888" s="61">
        <v>40841</v>
      </c>
      <c r="E888" t="s">
        <v>180</v>
      </c>
      <c r="AY888">
        <v>70</v>
      </c>
    </row>
    <row r="889" spans="1:62" x14ac:dyDescent="0.3">
      <c r="A889" s="64" t="s">
        <v>537</v>
      </c>
      <c r="B889" s="61">
        <v>40850</v>
      </c>
      <c r="E889" t="s">
        <v>180</v>
      </c>
      <c r="AY889">
        <v>79</v>
      </c>
    </row>
    <row r="890" spans="1:62" x14ac:dyDescent="0.3">
      <c r="A890" s="64" t="s">
        <v>537</v>
      </c>
      <c r="B890" s="61">
        <v>40857</v>
      </c>
      <c r="E890" t="s">
        <v>180</v>
      </c>
      <c r="AY890">
        <v>81</v>
      </c>
    </row>
    <row r="891" spans="1:62" x14ac:dyDescent="0.3">
      <c r="A891" s="64" t="s">
        <v>537</v>
      </c>
      <c r="B891" s="61">
        <v>40865</v>
      </c>
      <c r="E891" t="s">
        <v>180</v>
      </c>
      <c r="AY891">
        <v>87</v>
      </c>
    </row>
    <row r="892" spans="1:62" x14ac:dyDescent="0.3">
      <c r="A892" s="64" t="s">
        <v>537</v>
      </c>
      <c r="B892" s="61">
        <v>40871</v>
      </c>
      <c r="E892" t="s">
        <v>180</v>
      </c>
      <c r="AY892">
        <v>87</v>
      </c>
    </row>
    <row r="893" spans="1:62" x14ac:dyDescent="0.3">
      <c r="A893" s="64" t="s">
        <v>537</v>
      </c>
      <c r="B893" s="61">
        <v>40878</v>
      </c>
      <c r="E893" t="s">
        <v>180</v>
      </c>
      <c r="AY893">
        <v>90</v>
      </c>
    </row>
    <row r="894" spans="1:62" x14ac:dyDescent="0.3">
      <c r="A894" s="64" t="s">
        <v>538</v>
      </c>
      <c r="B894" s="61">
        <v>40746</v>
      </c>
      <c r="E894" t="s">
        <v>512</v>
      </c>
      <c r="AY894">
        <v>11</v>
      </c>
      <c r="BJ894">
        <v>1</v>
      </c>
    </row>
    <row r="895" spans="1:62" x14ac:dyDescent="0.3">
      <c r="A895" s="64" t="s">
        <v>538</v>
      </c>
      <c r="B895" s="61">
        <v>40756</v>
      </c>
      <c r="E895" t="s">
        <v>512</v>
      </c>
      <c r="AY895">
        <v>12</v>
      </c>
      <c r="BJ895">
        <v>1.8</v>
      </c>
    </row>
    <row r="896" spans="1:62" x14ac:dyDescent="0.3">
      <c r="A896" s="64" t="s">
        <v>538</v>
      </c>
      <c r="B896" s="61">
        <v>40765</v>
      </c>
      <c r="E896" t="s">
        <v>512</v>
      </c>
      <c r="AY896">
        <v>12</v>
      </c>
      <c r="BJ896">
        <v>2.4</v>
      </c>
    </row>
    <row r="897" spans="1:62" x14ac:dyDescent="0.3">
      <c r="A897" s="64" t="s">
        <v>538</v>
      </c>
      <c r="B897" s="61">
        <v>40773</v>
      </c>
      <c r="E897" t="s">
        <v>512</v>
      </c>
      <c r="AY897">
        <v>13</v>
      </c>
      <c r="BJ897">
        <v>4</v>
      </c>
    </row>
    <row r="898" spans="1:62" x14ac:dyDescent="0.3">
      <c r="A898" s="64" t="s">
        <v>538</v>
      </c>
      <c r="B898" s="61">
        <v>40784</v>
      </c>
      <c r="E898" t="s">
        <v>512</v>
      </c>
      <c r="AY898">
        <v>14</v>
      </c>
      <c r="BJ898">
        <v>4.4000000000000004</v>
      </c>
    </row>
    <row r="899" spans="1:62" x14ac:dyDescent="0.3">
      <c r="A899" s="64" t="s">
        <v>538</v>
      </c>
      <c r="B899" s="61">
        <v>40794</v>
      </c>
      <c r="E899" t="s">
        <v>512</v>
      </c>
      <c r="AY899">
        <v>15</v>
      </c>
      <c r="BJ899">
        <v>5.3</v>
      </c>
    </row>
    <row r="900" spans="1:62" x14ac:dyDescent="0.3">
      <c r="A900" s="64" t="s">
        <v>538</v>
      </c>
      <c r="B900" s="61">
        <v>40805</v>
      </c>
      <c r="E900" t="s">
        <v>512</v>
      </c>
      <c r="AY900">
        <v>31</v>
      </c>
    </row>
    <row r="901" spans="1:62" x14ac:dyDescent="0.3">
      <c r="A901" s="64" t="s">
        <v>538</v>
      </c>
      <c r="B901" s="61">
        <v>40819</v>
      </c>
      <c r="E901" t="s">
        <v>512</v>
      </c>
      <c r="AY901">
        <v>37</v>
      </c>
    </row>
    <row r="902" spans="1:62" x14ac:dyDescent="0.3">
      <c r="A902" s="64" t="s">
        <v>538</v>
      </c>
      <c r="B902" s="61">
        <v>40826</v>
      </c>
      <c r="E902" t="s">
        <v>512</v>
      </c>
      <c r="AY902">
        <v>45</v>
      </c>
    </row>
    <row r="903" spans="1:62" x14ac:dyDescent="0.3">
      <c r="A903" s="64" t="s">
        <v>538</v>
      </c>
      <c r="B903" s="61">
        <v>40833</v>
      </c>
      <c r="E903" t="s">
        <v>512</v>
      </c>
      <c r="AY903">
        <v>58</v>
      </c>
    </row>
    <row r="904" spans="1:62" x14ac:dyDescent="0.3">
      <c r="A904" s="64" t="s">
        <v>538</v>
      </c>
      <c r="B904" s="61">
        <v>40841</v>
      </c>
      <c r="E904" t="s">
        <v>512</v>
      </c>
      <c r="AY904">
        <v>70</v>
      </c>
    </row>
    <row r="905" spans="1:62" x14ac:dyDescent="0.3">
      <c r="A905" s="64" t="s">
        <v>538</v>
      </c>
      <c r="B905" s="61">
        <v>40850</v>
      </c>
      <c r="E905" t="s">
        <v>512</v>
      </c>
      <c r="AY905">
        <v>75</v>
      </c>
    </row>
    <row r="906" spans="1:62" x14ac:dyDescent="0.3">
      <c r="A906" s="64" t="s">
        <v>538</v>
      </c>
      <c r="B906" s="61">
        <v>40857</v>
      </c>
      <c r="E906" t="s">
        <v>512</v>
      </c>
      <c r="AY906">
        <v>81</v>
      </c>
    </row>
    <row r="907" spans="1:62" x14ac:dyDescent="0.3">
      <c r="A907" s="64" t="s">
        <v>538</v>
      </c>
      <c r="B907" s="61">
        <v>40865</v>
      </c>
      <c r="E907" t="s">
        <v>512</v>
      </c>
      <c r="AY907">
        <v>85</v>
      </c>
    </row>
    <row r="908" spans="1:62" x14ac:dyDescent="0.3">
      <c r="A908" s="64" t="s">
        <v>538</v>
      </c>
      <c r="B908" s="61">
        <v>40871</v>
      </c>
      <c r="E908" t="s">
        <v>512</v>
      </c>
      <c r="AY908">
        <v>87</v>
      </c>
    </row>
    <row r="909" spans="1:62" x14ac:dyDescent="0.3">
      <c r="A909" s="64" t="s">
        <v>538</v>
      </c>
      <c r="B909" s="61">
        <v>40878</v>
      </c>
      <c r="E909" t="s">
        <v>512</v>
      </c>
      <c r="AY909">
        <v>90</v>
      </c>
    </row>
    <row r="910" spans="1:62" x14ac:dyDescent="0.3">
      <c r="A910" s="64" t="s">
        <v>539</v>
      </c>
      <c r="B910" s="61">
        <v>40746</v>
      </c>
      <c r="E910" t="s">
        <v>514</v>
      </c>
      <c r="AY910">
        <v>11</v>
      </c>
      <c r="BJ910">
        <v>1</v>
      </c>
    </row>
    <row r="911" spans="1:62" x14ac:dyDescent="0.3">
      <c r="A911" s="64" t="s">
        <v>539</v>
      </c>
      <c r="B911" s="61">
        <v>40756</v>
      </c>
      <c r="E911" t="s">
        <v>514</v>
      </c>
      <c r="AY911">
        <v>12</v>
      </c>
      <c r="BJ911">
        <v>1.8</v>
      </c>
    </row>
    <row r="912" spans="1:62" x14ac:dyDescent="0.3">
      <c r="A912" s="64" t="s">
        <v>539</v>
      </c>
      <c r="B912" s="61">
        <v>40765</v>
      </c>
      <c r="E912" t="s">
        <v>514</v>
      </c>
      <c r="AY912">
        <v>12</v>
      </c>
      <c r="BJ912">
        <v>2.2000000000000002</v>
      </c>
    </row>
    <row r="913" spans="1:62" x14ac:dyDescent="0.3">
      <c r="A913" s="64" t="s">
        <v>539</v>
      </c>
      <c r="B913" s="61">
        <v>40773</v>
      </c>
      <c r="E913" t="s">
        <v>514</v>
      </c>
      <c r="AY913">
        <v>13</v>
      </c>
      <c r="BJ913">
        <v>3.1</v>
      </c>
    </row>
    <row r="914" spans="1:62" x14ac:dyDescent="0.3">
      <c r="A914" s="64" t="s">
        <v>539</v>
      </c>
      <c r="B914" s="61">
        <v>40784</v>
      </c>
      <c r="E914" t="s">
        <v>514</v>
      </c>
      <c r="AY914">
        <v>15</v>
      </c>
      <c r="BJ914">
        <v>4.5</v>
      </c>
    </row>
    <row r="915" spans="1:62" x14ac:dyDescent="0.3">
      <c r="A915" s="64" t="s">
        <v>539</v>
      </c>
      <c r="B915" s="61">
        <v>40794</v>
      </c>
      <c r="E915" t="s">
        <v>514</v>
      </c>
      <c r="AY915">
        <v>15</v>
      </c>
      <c r="BJ915">
        <v>4.9000000000000004</v>
      </c>
    </row>
    <row r="916" spans="1:62" x14ac:dyDescent="0.3">
      <c r="A916" s="64" t="s">
        <v>539</v>
      </c>
      <c r="B916" s="61">
        <v>40805</v>
      </c>
      <c r="E916" t="s">
        <v>514</v>
      </c>
      <c r="AY916">
        <v>32</v>
      </c>
    </row>
    <row r="917" spans="1:62" x14ac:dyDescent="0.3">
      <c r="A917" s="64" t="s">
        <v>539</v>
      </c>
      <c r="B917" s="61">
        <v>40819</v>
      </c>
      <c r="E917" t="s">
        <v>514</v>
      </c>
      <c r="AY917">
        <v>45</v>
      </c>
    </row>
    <row r="918" spans="1:62" x14ac:dyDescent="0.3">
      <c r="A918" s="64" t="s">
        <v>539</v>
      </c>
      <c r="B918" s="61">
        <v>40826</v>
      </c>
      <c r="E918" t="s">
        <v>514</v>
      </c>
      <c r="AY918">
        <v>53</v>
      </c>
    </row>
    <row r="919" spans="1:62" x14ac:dyDescent="0.3">
      <c r="A919" s="64" t="s">
        <v>539</v>
      </c>
      <c r="B919" s="61">
        <v>40833</v>
      </c>
      <c r="E919" t="s">
        <v>514</v>
      </c>
      <c r="AY919">
        <v>59</v>
      </c>
    </row>
    <row r="920" spans="1:62" x14ac:dyDescent="0.3">
      <c r="A920" s="64" t="s">
        <v>539</v>
      </c>
      <c r="B920" s="61">
        <v>40841</v>
      </c>
      <c r="E920" t="s">
        <v>514</v>
      </c>
      <c r="AY920">
        <v>70</v>
      </c>
    </row>
    <row r="921" spans="1:62" x14ac:dyDescent="0.3">
      <c r="A921" s="64" t="s">
        <v>539</v>
      </c>
      <c r="B921" s="61">
        <v>40850</v>
      </c>
      <c r="E921" t="s">
        <v>514</v>
      </c>
      <c r="AY921">
        <v>75</v>
      </c>
    </row>
    <row r="922" spans="1:62" x14ac:dyDescent="0.3">
      <c r="A922" s="64" t="s">
        <v>539</v>
      </c>
      <c r="B922" s="61">
        <v>40857</v>
      </c>
      <c r="E922" t="s">
        <v>514</v>
      </c>
      <c r="AY922">
        <v>81</v>
      </c>
    </row>
    <row r="923" spans="1:62" x14ac:dyDescent="0.3">
      <c r="A923" s="64" t="s">
        <v>539</v>
      </c>
      <c r="B923" s="61">
        <v>40865</v>
      </c>
      <c r="E923" t="s">
        <v>514</v>
      </c>
      <c r="AY923">
        <v>85</v>
      </c>
    </row>
    <row r="924" spans="1:62" x14ac:dyDescent="0.3">
      <c r="A924" s="64" t="s">
        <v>539</v>
      </c>
      <c r="B924" s="61">
        <v>40871</v>
      </c>
      <c r="E924" t="s">
        <v>514</v>
      </c>
      <c r="AY924">
        <v>87</v>
      </c>
    </row>
    <row r="925" spans="1:62" x14ac:dyDescent="0.3">
      <c r="A925" s="64" t="s">
        <v>539</v>
      </c>
      <c r="B925" s="61">
        <v>40878</v>
      </c>
      <c r="E925" t="s">
        <v>514</v>
      </c>
      <c r="AY925">
        <v>90</v>
      </c>
    </row>
    <row r="926" spans="1:62" x14ac:dyDescent="0.3">
      <c r="A926" s="64" t="s">
        <v>540</v>
      </c>
      <c r="B926" s="61">
        <v>40746</v>
      </c>
      <c r="E926" t="s">
        <v>516</v>
      </c>
      <c r="AY926">
        <v>11</v>
      </c>
      <c r="BJ926">
        <v>1</v>
      </c>
    </row>
    <row r="927" spans="1:62" x14ac:dyDescent="0.3">
      <c r="A927" s="64" t="s">
        <v>540</v>
      </c>
      <c r="B927" s="61">
        <v>40756</v>
      </c>
      <c r="E927" t="s">
        <v>516</v>
      </c>
      <c r="AY927">
        <v>12</v>
      </c>
      <c r="BJ927">
        <v>1.9</v>
      </c>
    </row>
    <row r="928" spans="1:62" x14ac:dyDescent="0.3">
      <c r="A928" s="64" t="s">
        <v>540</v>
      </c>
      <c r="B928" s="61">
        <v>40765</v>
      </c>
      <c r="E928" t="s">
        <v>516</v>
      </c>
      <c r="AY928">
        <v>12</v>
      </c>
      <c r="BJ928">
        <v>2.5</v>
      </c>
    </row>
    <row r="929" spans="1:62" x14ac:dyDescent="0.3">
      <c r="A929" s="64" t="s">
        <v>540</v>
      </c>
      <c r="B929" s="61">
        <v>40773</v>
      </c>
      <c r="E929" t="s">
        <v>516</v>
      </c>
      <c r="AY929">
        <v>13</v>
      </c>
      <c r="BJ929">
        <v>3.4</v>
      </c>
    </row>
    <row r="930" spans="1:62" x14ac:dyDescent="0.3">
      <c r="A930" s="64" t="s">
        <v>540</v>
      </c>
      <c r="B930" s="61">
        <v>40784</v>
      </c>
      <c r="E930" t="s">
        <v>516</v>
      </c>
      <c r="AY930">
        <v>15</v>
      </c>
      <c r="BJ930">
        <v>4.8</v>
      </c>
    </row>
    <row r="931" spans="1:62" x14ac:dyDescent="0.3">
      <c r="A931" s="64" t="s">
        <v>540</v>
      </c>
      <c r="B931" s="61">
        <v>40794</v>
      </c>
      <c r="E931" t="s">
        <v>516</v>
      </c>
      <c r="AY931">
        <v>16</v>
      </c>
      <c r="BJ931">
        <v>6</v>
      </c>
    </row>
    <row r="932" spans="1:62" x14ac:dyDescent="0.3">
      <c r="A932" s="64" t="s">
        <v>540</v>
      </c>
      <c r="B932" s="61">
        <v>40805</v>
      </c>
      <c r="E932" t="s">
        <v>516</v>
      </c>
      <c r="AY932">
        <v>31</v>
      </c>
    </row>
    <row r="933" spans="1:62" x14ac:dyDescent="0.3">
      <c r="A933" s="64" t="s">
        <v>540</v>
      </c>
      <c r="B933" s="61">
        <v>40819</v>
      </c>
      <c r="E933" t="s">
        <v>516</v>
      </c>
      <c r="AY933">
        <v>41</v>
      </c>
    </row>
    <row r="934" spans="1:62" x14ac:dyDescent="0.3">
      <c r="A934" s="64" t="s">
        <v>540</v>
      </c>
      <c r="B934" s="61">
        <v>40826</v>
      </c>
      <c r="E934" t="s">
        <v>516</v>
      </c>
      <c r="AY934">
        <v>45</v>
      </c>
    </row>
    <row r="935" spans="1:62" x14ac:dyDescent="0.3">
      <c r="A935" s="64" t="s">
        <v>540</v>
      </c>
      <c r="B935" s="61">
        <v>40833</v>
      </c>
      <c r="E935" t="s">
        <v>516</v>
      </c>
      <c r="AY935">
        <v>56</v>
      </c>
    </row>
    <row r="936" spans="1:62" x14ac:dyDescent="0.3">
      <c r="A936" s="64" t="s">
        <v>540</v>
      </c>
      <c r="B936" s="61">
        <v>40841</v>
      </c>
      <c r="E936" t="s">
        <v>516</v>
      </c>
      <c r="AY936">
        <v>70</v>
      </c>
    </row>
    <row r="937" spans="1:62" x14ac:dyDescent="0.3">
      <c r="A937" s="64" t="s">
        <v>540</v>
      </c>
      <c r="B937" s="61">
        <v>40850</v>
      </c>
      <c r="E937" t="s">
        <v>516</v>
      </c>
      <c r="AY937">
        <v>75</v>
      </c>
    </row>
    <row r="938" spans="1:62" x14ac:dyDescent="0.3">
      <c r="A938" s="64" t="s">
        <v>540</v>
      </c>
      <c r="B938" s="61">
        <v>40857</v>
      </c>
      <c r="E938" t="s">
        <v>516</v>
      </c>
      <c r="AY938">
        <v>81</v>
      </c>
    </row>
    <row r="939" spans="1:62" x14ac:dyDescent="0.3">
      <c r="A939" s="64" t="s">
        <v>540</v>
      </c>
      <c r="B939" s="61">
        <v>40865</v>
      </c>
      <c r="E939" t="s">
        <v>516</v>
      </c>
      <c r="AY939">
        <v>85</v>
      </c>
    </row>
    <row r="940" spans="1:62" x14ac:dyDescent="0.3">
      <c r="A940" s="64" t="s">
        <v>540</v>
      </c>
      <c r="B940" s="61">
        <v>40871</v>
      </c>
      <c r="E940" t="s">
        <v>516</v>
      </c>
      <c r="AY940">
        <v>87</v>
      </c>
    </row>
    <row r="941" spans="1:62" x14ac:dyDescent="0.3">
      <c r="A941" s="64" t="s">
        <v>540</v>
      </c>
      <c r="B941" s="61">
        <v>40878</v>
      </c>
      <c r="E941" t="s">
        <v>516</v>
      </c>
      <c r="AY941">
        <v>90</v>
      </c>
    </row>
    <row r="942" spans="1:62" x14ac:dyDescent="0.3">
      <c r="A942" s="56" t="s">
        <v>426</v>
      </c>
      <c r="B942" s="61"/>
      <c r="E942" s="38"/>
      <c r="AS942" t="s">
        <v>69</v>
      </c>
      <c r="AW942">
        <v>126</v>
      </c>
      <c r="AX942">
        <v>160</v>
      </c>
    </row>
    <row r="943" spans="1:62" x14ac:dyDescent="0.3">
      <c r="A943" s="56" t="s">
        <v>429</v>
      </c>
      <c r="B943" s="61"/>
      <c r="E943" s="38"/>
      <c r="AS943" t="s">
        <v>69</v>
      </c>
      <c r="AW943">
        <v>119</v>
      </c>
      <c r="AX943">
        <v>155</v>
      </c>
    </row>
    <row r="944" spans="1:62" x14ac:dyDescent="0.3">
      <c r="A944" s="56" t="s">
        <v>432</v>
      </c>
      <c r="B944" s="61"/>
      <c r="E944" s="38"/>
      <c r="AS944" t="s">
        <v>69</v>
      </c>
      <c r="AU944">
        <v>89</v>
      </c>
      <c r="AW944">
        <v>105</v>
      </c>
      <c r="AX944">
        <v>136</v>
      </c>
    </row>
    <row r="945" spans="1:50" x14ac:dyDescent="0.3">
      <c r="A945" s="56" t="s">
        <v>424</v>
      </c>
      <c r="B945" s="61"/>
      <c r="E945" s="38" t="s">
        <v>118</v>
      </c>
      <c r="AS945" t="s">
        <v>69</v>
      </c>
      <c r="AW945">
        <v>130</v>
      </c>
      <c r="AX945">
        <v>167</v>
      </c>
    </row>
    <row r="946" spans="1:50" x14ac:dyDescent="0.3">
      <c r="A946" s="56" t="s">
        <v>427</v>
      </c>
      <c r="B946" s="61"/>
      <c r="E946" s="38" t="s">
        <v>118</v>
      </c>
      <c r="AS946" t="s">
        <v>69</v>
      </c>
      <c r="AW946">
        <v>119</v>
      </c>
      <c r="AX946">
        <v>300</v>
      </c>
    </row>
    <row r="947" spans="1:50" x14ac:dyDescent="0.3">
      <c r="A947" s="56" t="s">
        <v>430</v>
      </c>
      <c r="B947" s="61"/>
      <c r="E947" s="38" t="s">
        <v>118</v>
      </c>
      <c r="AS947" t="s">
        <v>69</v>
      </c>
      <c r="AU947">
        <v>89</v>
      </c>
      <c r="AW947">
        <v>105</v>
      </c>
      <c r="AX947">
        <v>136</v>
      </c>
    </row>
    <row r="948" spans="1:50" x14ac:dyDescent="0.3">
      <c r="A948" s="56" t="s">
        <v>425</v>
      </c>
      <c r="B948" s="61"/>
      <c r="E948" s="38" t="s">
        <v>119</v>
      </c>
      <c r="AS948" t="s">
        <v>69</v>
      </c>
      <c r="AW948">
        <v>134</v>
      </c>
      <c r="AX948">
        <v>167</v>
      </c>
    </row>
    <row r="949" spans="1:50" x14ac:dyDescent="0.3">
      <c r="A949" s="56" t="s">
        <v>428</v>
      </c>
      <c r="B949" s="61"/>
      <c r="E949" s="38" t="s">
        <v>119</v>
      </c>
      <c r="AS949" t="s">
        <v>69</v>
      </c>
      <c r="AW949">
        <v>122</v>
      </c>
      <c r="AX949">
        <v>155</v>
      </c>
    </row>
    <row r="950" spans="1:50" x14ac:dyDescent="0.3">
      <c r="A950" s="56" t="s">
        <v>431</v>
      </c>
      <c r="B950" s="61"/>
      <c r="E950" s="38" t="s">
        <v>119</v>
      </c>
      <c r="AS950" t="s">
        <v>69</v>
      </c>
      <c r="AU950">
        <v>89</v>
      </c>
      <c r="AW950">
        <v>105</v>
      </c>
      <c r="AX950">
        <v>136</v>
      </c>
    </row>
    <row r="951" spans="1:50" x14ac:dyDescent="0.3">
      <c r="A951" s="3" t="s">
        <v>939</v>
      </c>
      <c r="B951" s="4"/>
      <c r="C951" s="21">
        <v>37391</v>
      </c>
      <c r="D951" s="22">
        <v>135</v>
      </c>
      <c r="E951" s="10" t="s">
        <v>105</v>
      </c>
      <c r="AS951" t="s">
        <v>69</v>
      </c>
      <c r="AU951">
        <v>166</v>
      </c>
      <c r="AW951">
        <v>193</v>
      </c>
    </row>
    <row r="952" spans="1:50" x14ac:dyDescent="0.3">
      <c r="A952" s="3" t="s">
        <v>940</v>
      </c>
      <c r="B952" s="4"/>
      <c r="C952" s="21">
        <v>37508</v>
      </c>
      <c r="D952" s="22">
        <v>252</v>
      </c>
      <c r="E952" s="10" t="s">
        <v>105</v>
      </c>
      <c r="AS952" t="s">
        <v>69</v>
      </c>
      <c r="AU952">
        <v>89</v>
      </c>
      <c r="AW952">
        <v>106</v>
      </c>
    </row>
    <row r="953" spans="1:50" x14ac:dyDescent="0.3">
      <c r="A953" s="3" t="s">
        <v>941</v>
      </c>
      <c r="B953" s="4"/>
      <c r="C953" s="21">
        <v>37694</v>
      </c>
      <c r="D953" s="22">
        <v>73</v>
      </c>
      <c r="E953" s="10" t="s">
        <v>105</v>
      </c>
      <c r="AS953" t="s">
        <v>69</v>
      </c>
      <c r="AU953">
        <v>201</v>
      </c>
      <c r="AW953">
        <v>230</v>
      </c>
    </row>
    <row r="954" spans="1:50" x14ac:dyDescent="0.3">
      <c r="A954" s="3" t="s">
        <v>942</v>
      </c>
      <c r="B954" s="4"/>
      <c r="C954" s="21">
        <v>37762</v>
      </c>
      <c r="D954" s="22">
        <v>141</v>
      </c>
      <c r="E954" s="10" t="s">
        <v>105</v>
      </c>
      <c r="AS954" t="s">
        <v>69</v>
      </c>
      <c r="AU954">
        <v>163</v>
      </c>
      <c r="AW954">
        <v>182</v>
      </c>
    </row>
    <row r="955" spans="1:50" x14ac:dyDescent="0.3">
      <c r="A955" s="3" t="s">
        <v>943</v>
      </c>
      <c r="B955" s="4"/>
      <c r="C955" s="21">
        <v>37866</v>
      </c>
      <c r="D955" s="22">
        <v>245</v>
      </c>
      <c r="E955" s="10" t="s">
        <v>105</v>
      </c>
      <c r="AS955" t="s">
        <v>69</v>
      </c>
      <c r="AU955">
        <v>87</v>
      </c>
      <c r="AW955">
        <v>104</v>
      </c>
    </row>
    <row r="956" spans="1:50" x14ac:dyDescent="0.3">
      <c r="A956" s="3" t="s">
        <v>944</v>
      </c>
      <c r="B956" s="4"/>
      <c r="C956" s="21">
        <v>38069</v>
      </c>
      <c r="D956" s="22">
        <v>83</v>
      </c>
      <c r="E956" s="10" t="s">
        <v>105</v>
      </c>
      <c r="AS956" t="s">
        <v>69</v>
      </c>
      <c r="AU956">
        <v>199</v>
      </c>
      <c r="AW956">
        <v>227</v>
      </c>
    </row>
    <row r="957" spans="1:50" x14ac:dyDescent="0.3">
      <c r="A957" s="3" t="s">
        <v>945</v>
      </c>
      <c r="B957" s="4"/>
      <c r="C957" s="21">
        <v>38135</v>
      </c>
      <c r="D957" s="22">
        <v>149</v>
      </c>
      <c r="E957" s="10" t="s">
        <v>105</v>
      </c>
      <c r="AS957" t="s">
        <v>69</v>
      </c>
      <c r="AU957">
        <v>159</v>
      </c>
      <c r="AW957">
        <v>175</v>
      </c>
    </row>
    <row r="958" spans="1:50" x14ac:dyDescent="0.3">
      <c r="A958" s="3" t="s">
        <v>946</v>
      </c>
      <c r="B958" s="4"/>
      <c r="C958" s="21">
        <v>38236</v>
      </c>
      <c r="D958" s="22">
        <v>250</v>
      </c>
      <c r="E958" s="10" t="s">
        <v>105</v>
      </c>
      <c r="AS958" t="s">
        <v>69</v>
      </c>
      <c r="AU958">
        <v>85</v>
      </c>
      <c r="AW958">
        <v>109</v>
      </c>
    </row>
    <row r="959" spans="1:50" x14ac:dyDescent="0.3">
      <c r="A959" s="3" t="s">
        <v>947</v>
      </c>
      <c r="B959" s="4"/>
      <c r="C959" s="21">
        <v>38446</v>
      </c>
      <c r="D959" s="22">
        <v>94</v>
      </c>
      <c r="E959" s="10" t="s">
        <v>105</v>
      </c>
      <c r="AS959" t="s">
        <v>69</v>
      </c>
      <c r="AU959">
        <v>186</v>
      </c>
      <c r="AW959">
        <v>215</v>
      </c>
    </row>
    <row r="960" spans="1:50" x14ac:dyDescent="0.3">
      <c r="A960" s="3" t="s">
        <v>948</v>
      </c>
      <c r="B960" s="4"/>
      <c r="C960" s="21">
        <v>38499</v>
      </c>
      <c r="D960" s="22">
        <v>147</v>
      </c>
      <c r="E960" s="10" t="s">
        <v>105</v>
      </c>
      <c r="AS960" t="s">
        <v>69</v>
      </c>
      <c r="AU960">
        <v>155</v>
      </c>
      <c r="AW960">
        <v>173</v>
      </c>
    </row>
    <row r="961" spans="1:49" x14ac:dyDescent="0.3">
      <c r="A961" s="3" t="s">
        <v>949</v>
      </c>
      <c r="B961" s="4"/>
      <c r="C961" s="21">
        <v>38600</v>
      </c>
      <c r="D961" s="22">
        <v>248</v>
      </c>
      <c r="E961" s="10" t="s">
        <v>105</v>
      </c>
      <c r="AS961" t="s">
        <v>69</v>
      </c>
      <c r="AU961">
        <v>82</v>
      </c>
      <c r="AW961">
        <v>101</v>
      </c>
    </row>
    <row r="962" spans="1:49" x14ac:dyDescent="0.3">
      <c r="A962" s="3" t="s">
        <v>950</v>
      </c>
      <c r="B962" s="4"/>
      <c r="C962" s="21">
        <v>36990</v>
      </c>
      <c r="D962" s="22">
        <v>99</v>
      </c>
      <c r="E962" s="10" t="s">
        <v>106</v>
      </c>
      <c r="AS962" t="s">
        <v>69</v>
      </c>
      <c r="AU962">
        <v>180</v>
      </c>
      <c r="AW962">
        <v>205</v>
      </c>
    </row>
    <row r="963" spans="1:49" x14ac:dyDescent="0.3">
      <c r="A963" s="3" t="s">
        <v>951</v>
      </c>
      <c r="B963" s="4"/>
      <c r="C963" s="21">
        <v>37057</v>
      </c>
      <c r="D963" s="22">
        <v>166</v>
      </c>
      <c r="E963" s="10" t="s">
        <v>106</v>
      </c>
      <c r="AS963" t="s">
        <v>69</v>
      </c>
      <c r="AU963">
        <v>136</v>
      </c>
      <c r="AW963">
        <v>152</v>
      </c>
    </row>
    <row r="964" spans="1:49" x14ac:dyDescent="0.3">
      <c r="A964" s="3" t="s">
        <v>952</v>
      </c>
      <c r="B964" s="4"/>
      <c r="C964" s="21">
        <v>37322</v>
      </c>
      <c r="D964" s="22">
        <v>66</v>
      </c>
      <c r="E964" s="10" t="s">
        <v>106</v>
      </c>
      <c r="AS964" t="s">
        <v>69</v>
      </c>
      <c r="AU964">
        <v>200</v>
      </c>
      <c r="AW964">
        <v>229</v>
      </c>
    </row>
    <row r="965" spans="1:49" x14ac:dyDescent="0.3">
      <c r="A965" s="3" t="s">
        <v>953</v>
      </c>
      <c r="B965" s="4"/>
      <c r="C965" s="21">
        <v>37391</v>
      </c>
      <c r="D965" s="22">
        <v>135</v>
      </c>
      <c r="E965" s="10" t="s">
        <v>106</v>
      </c>
      <c r="AS965" t="s">
        <v>69</v>
      </c>
      <c r="AU965">
        <v>157</v>
      </c>
      <c r="AW965">
        <v>181</v>
      </c>
    </row>
    <row r="966" spans="1:49" x14ac:dyDescent="0.3">
      <c r="A966" s="3" t="s">
        <v>954</v>
      </c>
      <c r="B966" s="4"/>
      <c r="C966" s="21">
        <v>37694</v>
      </c>
      <c r="D966" s="22">
        <v>73</v>
      </c>
      <c r="E966" s="10" t="s">
        <v>106</v>
      </c>
      <c r="AS966" t="s">
        <v>69</v>
      </c>
      <c r="AU966">
        <v>198</v>
      </c>
      <c r="AW966">
        <v>224</v>
      </c>
    </row>
    <row r="967" spans="1:49" x14ac:dyDescent="0.3">
      <c r="A967" s="3" t="s">
        <v>955</v>
      </c>
      <c r="B967" s="4"/>
      <c r="C967" s="21">
        <v>37762</v>
      </c>
      <c r="D967" s="22">
        <v>141</v>
      </c>
      <c r="E967" s="10" t="s">
        <v>106</v>
      </c>
      <c r="AS967" t="s">
        <v>69</v>
      </c>
      <c r="AU967">
        <v>150</v>
      </c>
      <c r="AW967">
        <v>174</v>
      </c>
    </row>
    <row r="968" spans="1:49" x14ac:dyDescent="0.3">
      <c r="A968" s="3" t="s">
        <v>956</v>
      </c>
      <c r="B968" s="4"/>
      <c r="C968" s="21">
        <v>38069</v>
      </c>
      <c r="D968" s="22">
        <v>83</v>
      </c>
      <c r="E968" s="10" t="s">
        <v>106</v>
      </c>
      <c r="AS968" t="s">
        <v>69</v>
      </c>
      <c r="AU968">
        <v>193</v>
      </c>
      <c r="AW968">
        <v>225</v>
      </c>
    </row>
    <row r="969" spans="1:49" x14ac:dyDescent="0.3">
      <c r="A969" s="3" t="s">
        <v>957</v>
      </c>
      <c r="B969" s="4"/>
      <c r="C969" s="21">
        <v>38135</v>
      </c>
      <c r="D969" s="22">
        <v>149</v>
      </c>
      <c r="E969" s="10" t="s">
        <v>106</v>
      </c>
      <c r="AS969" t="s">
        <v>69</v>
      </c>
      <c r="AU969">
        <v>153</v>
      </c>
      <c r="AW969">
        <v>169</v>
      </c>
    </row>
    <row r="970" spans="1:49" x14ac:dyDescent="0.3">
      <c r="A970" s="3" t="s">
        <v>958</v>
      </c>
      <c r="B970" s="4"/>
      <c r="C970" s="21">
        <v>38446</v>
      </c>
      <c r="D970" s="22">
        <v>94</v>
      </c>
      <c r="E970" s="10" t="s">
        <v>106</v>
      </c>
      <c r="AS970" t="s">
        <v>69</v>
      </c>
      <c r="AU970">
        <v>163</v>
      </c>
      <c r="AW970">
        <v>199</v>
      </c>
    </row>
    <row r="971" spans="1:49" x14ac:dyDescent="0.3">
      <c r="A971" s="3" t="s">
        <v>959</v>
      </c>
      <c r="B971" s="4"/>
      <c r="C971" s="21">
        <v>38499</v>
      </c>
      <c r="D971" s="22">
        <v>147</v>
      </c>
      <c r="E971" s="10" t="s">
        <v>106</v>
      </c>
      <c r="AS971" t="s">
        <v>69</v>
      </c>
      <c r="AU971">
        <v>143</v>
      </c>
      <c r="AW971">
        <v>165</v>
      </c>
    </row>
    <row r="972" spans="1:49" x14ac:dyDescent="0.3">
      <c r="A972" s="3" t="s">
        <v>960</v>
      </c>
      <c r="B972" s="4"/>
      <c r="C972" s="21">
        <v>38789</v>
      </c>
      <c r="D972" s="22">
        <v>72</v>
      </c>
      <c r="E972" s="10" t="s">
        <v>106</v>
      </c>
      <c r="AS972" t="s">
        <v>69</v>
      </c>
      <c r="AU972">
        <v>182</v>
      </c>
      <c r="AW972">
        <v>214</v>
      </c>
    </row>
    <row r="973" spans="1:49" x14ac:dyDescent="0.3">
      <c r="A973" s="3" t="s">
        <v>961</v>
      </c>
      <c r="B973" s="4"/>
      <c r="C973" s="21">
        <v>38847</v>
      </c>
      <c r="D973" s="22">
        <v>130</v>
      </c>
      <c r="E973" s="10" t="s">
        <v>106</v>
      </c>
      <c r="AS973" t="s">
        <v>69</v>
      </c>
      <c r="AU973">
        <v>157</v>
      </c>
      <c r="AW973">
        <v>182</v>
      </c>
    </row>
    <row r="974" spans="1:49" x14ac:dyDescent="0.3">
      <c r="A974" s="3" t="s">
        <v>962</v>
      </c>
      <c r="B974" s="4"/>
      <c r="C974" s="21">
        <v>39196</v>
      </c>
      <c r="D974" s="22">
        <v>114</v>
      </c>
      <c r="E974" s="10" t="s">
        <v>106</v>
      </c>
      <c r="AS974" t="s">
        <v>69</v>
      </c>
      <c r="AU974">
        <v>165</v>
      </c>
      <c r="AW974">
        <v>196</v>
      </c>
    </row>
    <row r="975" spans="1:49" x14ac:dyDescent="0.3">
      <c r="A975" s="3" t="s">
        <v>963</v>
      </c>
      <c r="B975" s="4"/>
      <c r="C975" s="21">
        <v>39261</v>
      </c>
      <c r="D975" s="22">
        <v>179</v>
      </c>
      <c r="E975" s="10" t="s">
        <v>106</v>
      </c>
      <c r="AS975" t="s">
        <v>69</v>
      </c>
      <c r="AU975">
        <v>124</v>
      </c>
      <c r="AW975">
        <v>145</v>
      </c>
    </row>
    <row r="976" spans="1:49" x14ac:dyDescent="0.3">
      <c r="A976" s="3" t="s">
        <v>964</v>
      </c>
      <c r="B976" s="4"/>
      <c r="C976" s="21">
        <v>39549</v>
      </c>
      <c r="D976" s="22">
        <v>102</v>
      </c>
      <c r="E976" s="10" t="s">
        <v>106</v>
      </c>
      <c r="AS976" t="s">
        <v>69</v>
      </c>
      <c r="AU976">
        <v>178</v>
      </c>
      <c r="AW976">
        <v>205</v>
      </c>
    </row>
    <row r="977" spans="1:49" x14ac:dyDescent="0.3">
      <c r="A977" s="3" t="s">
        <v>965</v>
      </c>
      <c r="B977" s="4"/>
      <c r="C977" s="21">
        <v>39605</v>
      </c>
      <c r="D977" s="22">
        <v>158</v>
      </c>
      <c r="E977" s="10" t="s">
        <v>106</v>
      </c>
      <c r="AS977" t="s">
        <v>69</v>
      </c>
      <c r="AU977">
        <v>141</v>
      </c>
      <c r="AW977">
        <v>166</v>
      </c>
    </row>
    <row r="978" spans="1:49" x14ac:dyDescent="0.3">
      <c r="A978" s="3" t="s">
        <v>966</v>
      </c>
      <c r="B978" s="4"/>
      <c r="C978" s="21">
        <v>39892</v>
      </c>
      <c r="D978" s="22">
        <v>79</v>
      </c>
      <c r="E978" s="10" t="s">
        <v>106</v>
      </c>
      <c r="AS978" t="s">
        <v>69</v>
      </c>
      <c r="AU978">
        <v>178</v>
      </c>
      <c r="AW978">
        <v>220</v>
      </c>
    </row>
    <row r="979" spans="1:49" x14ac:dyDescent="0.3">
      <c r="A979" s="3" t="s">
        <v>967</v>
      </c>
      <c r="B979" s="4"/>
      <c r="C979" s="21">
        <v>39969</v>
      </c>
      <c r="D979" s="22">
        <v>156</v>
      </c>
      <c r="E979" s="10" t="s">
        <v>106</v>
      </c>
      <c r="AS979" t="s">
        <v>69</v>
      </c>
      <c r="AU979">
        <v>145</v>
      </c>
      <c r="AW979">
        <v>171</v>
      </c>
    </row>
    <row r="980" spans="1:49" x14ac:dyDescent="0.3">
      <c r="A980" s="3" t="s">
        <v>968</v>
      </c>
      <c r="B980" s="4"/>
      <c r="C980" s="21">
        <v>40049</v>
      </c>
      <c r="D980" s="22">
        <v>236</v>
      </c>
      <c r="E980" s="10" t="s">
        <v>106</v>
      </c>
      <c r="AS980" t="s">
        <v>69</v>
      </c>
      <c r="AU980">
        <v>99</v>
      </c>
      <c r="AW980">
        <v>119</v>
      </c>
    </row>
    <row r="981" spans="1:49" x14ac:dyDescent="0.3">
      <c r="A981" s="3" t="s">
        <v>969</v>
      </c>
      <c r="B981" s="4"/>
      <c r="C981" s="21">
        <v>40267</v>
      </c>
      <c r="D981" s="22">
        <v>89</v>
      </c>
      <c r="E981" s="10" t="s">
        <v>106</v>
      </c>
      <c r="AS981" t="s">
        <v>69</v>
      </c>
      <c r="AU981">
        <v>189</v>
      </c>
      <c r="AW981">
        <v>215</v>
      </c>
    </row>
    <row r="982" spans="1:49" x14ac:dyDescent="0.3">
      <c r="A982" s="3" t="s">
        <v>970</v>
      </c>
      <c r="B982" s="4"/>
      <c r="C982" s="21">
        <v>40365</v>
      </c>
      <c r="D982" s="22">
        <v>187</v>
      </c>
      <c r="E982" s="10" t="s">
        <v>106</v>
      </c>
      <c r="AS982" t="s">
        <v>69</v>
      </c>
      <c r="AU982">
        <v>120</v>
      </c>
      <c r="AW982">
        <v>139</v>
      </c>
    </row>
    <row r="983" spans="1:49" x14ac:dyDescent="0.3">
      <c r="A983" s="3" t="s">
        <v>971</v>
      </c>
      <c r="B983" s="4"/>
      <c r="C983" s="21">
        <v>40632</v>
      </c>
      <c r="D983" s="22">
        <v>89</v>
      </c>
      <c r="E983" s="10" t="s">
        <v>106</v>
      </c>
      <c r="AS983" t="s">
        <v>69</v>
      </c>
      <c r="AU983">
        <v>192</v>
      </c>
      <c r="AW983">
        <v>221</v>
      </c>
    </row>
    <row r="984" spans="1:49" x14ac:dyDescent="0.3">
      <c r="A984" s="3" t="s">
        <v>972</v>
      </c>
      <c r="B984" s="4"/>
      <c r="C984" s="21">
        <v>40674</v>
      </c>
      <c r="D984" s="22">
        <v>131</v>
      </c>
      <c r="E984" s="10" t="s">
        <v>106</v>
      </c>
      <c r="AS984" t="s">
        <v>69</v>
      </c>
      <c r="AU984">
        <v>170</v>
      </c>
      <c r="AW984">
        <v>195</v>
      </c>
    </row>
    <row r="985" spans="1:49" x14ac:dyDescent="0.3">
      <c r="A985" s="3" t="s">
        <v>973</v>
      </c>
      <c r="B985" s="4"/>
      <c r="C985" s="21">
        <v>41004</v>
      </c>
      <c r="D985" s="22">
        <v>96</v>
      </c>
      <c r="E985" s="10" t="s">
        <v>106</v>
      </c>
      <c r="AS985" t="s">
        <v>69</v>
      </c>
      <c r="AU985">
        <v>181</v>
      </c>
      <c r="AW985">
        <v>209</v>
      </c>
    </row>
    <row r="986" spans="1:49" x14ac:dyDescent="0.3">
      <c r="A986" s="3" t="s">
        <v>974</v>
      </c>
      <c r="B986" s="4"/>
      <c r="C986" s="21">
        <v>41088</v>
      </c>
      <c r="D986" s="22">
        <v>180</v>
      </c>
      <c r="E986" s="10" t="s">
        <v>106</v>
      </c>
      <c r="AS986" t="s">
        <v>69</v>
      </c>
      <c r="AU986">
        <v>127</v>
      </c>
      <c r="AW986">
        <v>151</v>
      </c>
    </row>
    <row r="987" spans="1:49" x14ac:dyDescent="0.3">
      <c r="A987" s="3" t="s">
        <v>975</v>
      </c>
      <c r="B987" s="4"/>
      <c r="C987" s="21">
        <v>38499</v>
      </c>
      <c r="D987" s="22">
        <v>147</v>
      </c>
      <c r="E987" s="10" t="s">
        <v>107</v>
      </c>
      <c r="AS987" t="s">
        <v>69</v>
      </c>
      <c r="AU987">
        <v>153</v>
      </c>
      <c r="AW987">
        <v>174</v>
      </c>
    </row>
    <row r="988" spans="1:49" x14ac:dyDescent="0.3">
      <c r="A988" s="3" t="s">
        <v>976</v>
      </c>
      <c r="B988" s="4"/>
      <c r="C988" s="21">
        <v>38789</v>
      </c>
      <c r="D988" s="22">
        <v>72</v>
      </c>
      <c r="E988" s="10" t="s">
        <v>107</v>
      </c>
      <c r="AS988" t="s">
        <v>69</v>
      </c>
      <c r="AU988">
        <v>192</v>
      </c>
      <c r="AW988">
        <v>224</v>
      </c>
    </row>
    <row r="989" spans="1:49" x14ac:dyDescent="0.3">
      <c r="A989" s="3" t="s">
        <v>977</v>
      </c>
      <c r="B989" s="4"/>
      <c r="C989" s="21">
        <v>38847</v>
      </c>
      <c r="D989" s="22">
        <v>130</v>
      </c>
      <c r="E989" s="10" t="s">
        <v>107</v>
      </c>
      <c r="AS989" t="s">
        <v>69</v>
      </c>
      <c r="AU989">
        <v>166</v>
      </c>
      <c r="AW989">
        <v>192</v>
      </c>
    </row>
    <row r="990" spans="1:49" x14ac:dyDescent="0.3">
      <c r="A990" s="3" t="s">
        <v>978</v>
      </c>
      <c r="B990" s="4"/>
      <c r="C990" s="21">
        <v>39196</v>
      </c>
      <c r="D990" s="22">
        <v>114</v>
      </c>
      <c r="E990" s="10" t="s">
        <v>107</v>
      </c>
      <c r="AS990" t="s">
        <v>69</v>
      </c>
      <c r="AU990">
        <v>179</v>
      </c>
      <c r="AW990">
        <v>212</v>
      </c>
    </row>
    <row r="991" spans="1:49" x14ac:dyDescent="0.3">
      <c r="A991" s="3" t="s">
        <v>979</v>
      </c>
      <c r="B991" s="4"/>
      <c r="C991" s="21">
        <v>39261</v>
      </c>
      <c r="D991" s="22">
        <v>179</v>
      </c>
      <c r="E991" s="10" t="s">
        <v>107</v>
      </c>
      <c r="AS991" t="s">
        <v>69</v>
      </c>
      <c r="AU991">
        <v>130</v>
      </c>
      <c r="AW991">
        <v>151</v>
      </c>
    </row>
    <row r="992" spans="1:49" x14ac:dyDescent="0.3">
      <c r="A992" s="3" t="s">
        <v>980</v>
      </c>
      <c r="B992" s="4"/>
      <c r="C992" s="21">
        <v>39549</v>
      </c>
      <c r="D992" s="22">
        <v>102</v>
      </c>
      <c r="E992" s="10" t="s">
        <v>107</v>
      </c>
      <c r="AS992" t="s">
        <v>69</v>
      </c>
      <c r="AU992">
        <v>185</v>
      </c>
      <c r="AW992">
        <v>211</v>
      </c>
    </row>
    <row r="993" spans="1:49" x14ac:dyDescent="0.3">
      <c r="A993" s="3" t="s">
        <v>981</v>
      </c>
      <c r="B993" s="4"/>
      <c r="C993" s="21">
        <v>39605</v>
      </c>
      <c r="D993" s="22">
        <v>158</v>
      </c>
      <c r="E993" s="10" t="s">
        <v>107</v>
      </c>
      <c r="AS993" t="s">
        <v>69</v>
      </c>
      <c r="AU993">
        <v>148</v>
      </c>
      <c r="AW993">
        <v>171</v>
      </c>
    </row>
    <row r="994" spans="1:49" x14ac:dyDescent="0.3">
      <c r="A994" s="3" t="s">
        <v>982</v>
      </c>
      <c r="B994" s="4"/>
      <c r="C994" s="21">
        <v>39892</v>
      </c>
      <c r="D994" s="22">
        <v>79</v>
      </c>
      <c r="E994" s="10" t="s">
        <v>108</v>
      </c>
      <c r="AS994" t="s">
        <v>69</v>
      </c>
      <c r="AU994">
        <v>183</v>
      </c>
      <c r="AW994">
        <v>226</v>
      </c>
    </row>
    <row r="995" spans="1:49" x14ac:dyDescent="0.3">
      <c r="A995" s="3" t="s">
        <v>983</v>
      </c>
      <c r="B995" s="4"/>
      <c r="C995" s="21">
        <v>39969</v>
      </c>
      <c r="D995" s="22">
        <v>156</v>
      </c>
      <c r="E995" s="10" t="s">
        <v>108</v>
      </c>
      <c r="AS995" t="s">
        <v>69</v>
      </c>
      <c r="AU995">
        <v>151</v>
      </c>
      <c r="AW995">
        <v>174</v>
      </c>
    </row>
    <row r="996" spans="1:49" x14ac:dyDescent="0.3">
      <c r="A996" s="3" t="s">
        <v>984</v>
      </c>
      <c r="B996" s="4"/>
      <c r="C996" s="21">
        <v>40049</v>
      </c>
      <c r="D996" s="22">
        <v>236</v>
      </c>
      <c r="E996" s="10" t="s">
        <v>108</v>
      </c>
      <c r="AS996" t="s">
        <v>69</v>
      </c>
      <c r="AU996">
        <v>87</v>
      </c>
      <c r="AW996">
        <v>109</v>
      </c>
    </row>
    <row r="997" spans="1:49" x14ac:dyDescent="0.3">
      <c r="A997" s="3" t="s">
        <v>985</v>
      </c>
      <c r="B997" s="4"/>
      <c r="C997" s="21">
        <v>40267</v>
      </c>
      <c r="D997" s="22">
        <v>89</v>
      </c>
      <c r="E997" s="10" t="s">
        <v>108</v>
      </c>
      <c r="AS997" t="s">
        <v>69</v>
      </c>
      <c r="AU997">
        <v>193</v>
      </c>
      <c r="AW997">
        <v>222</v>
      </c>
    </row>
    <row r="998" spans="1:49" x14ac:dyDescent="0.3">
      <c r="A998" s="3" t="s">
        <v>986</v>
      </c>
      <c r="B998" s="4"/>
      <c r="C998" s="21">
        <v>40365</v>
      </c>
      <c r="D998" s="22">
        <v>187</v>
      </c>
      <c r="E998" s="10" t="s">
        <v>108</v>
      </c>
      <c r="AS998" t="s">
        <v>69</v>
      </c>
      <c r="AU998">
        <v>124</v>
      </c>
      <c r="AW998">
        <v>142</v>
      </c>
    </row>
    <row r="999" spans="1:49" x14ac:dyDescent="0.3">
      <c r="A999" s="3" t="s">
        <v>987</v>
      </c>
      <c r="B999" s="4"/>
      <c r="C999" s="21">
        <v>40455</v>
      </c>
      <c r="D999" s="22">
        <v>277</v>
      </c>
      <c r="E999" s="10" t="s">
        <v>108</v>
      </c>
      <c r="AS999" t="s">
        <v>69</v>
      </c>
      <c r="AU999">
        <v>60</v>
      </c>
      <c r="AW999">
        <v>75</v>
      </c>
    </row>
    <row r="1000" spans="1:49" x14ac:dyDescent="0.3">
      <c r="A1000" s="3" t="s">
        <v>988</v>
      </c>
      <c r="B1000" s="4"/>
      <c r="C1000" s="21">
        <v>40512</v>
      </c>
      <c r="D1000" s="22">
        <v>334</v>
      </c>
      <c r="E1000" s="10" t="s">
        <v>108</v>
      </c>
      <c r="AS1000" t="s">
        <v>69</v>
      </c>
      <c r="AU1000">
        <v>49</v>
      </c>
      <c r="AW1000">
        <v>59</v>
      </c>
    </row>
    <row r="1001" spans="1:49" x14ac:dyDescent="0.3">
      <c r="A1001" s="3" t="s">
        <v>989</v>
      </c>
      <c r="B1001" s="4"/>
      <c r="C1001" s="21">
        <v>40632</v>
      </c>
      <c r="D1001" s="22">
        <v>89</v>
      </c>
      <c r="E1001" s="10" t="s">
        <v>108</v>
      </c>
      <c r="AS1001" t="s">
        <v>69</v>
      </c>
      <c r="AU1001">
        <v>186</v>
      </c>
      <c r="AW1001">
        <v>219</v>
      </c>
    </row>
    <row r="1002" spans="1:49" x14ac:dyDescent="0.3">
      <c r="A1002" s="3" t="s">
        <v>990</v>
      </c>
      <c r="B1002" s="4"/>
      <c r="C1002" s="21">
        <v>40674</v>
      </c>
      <c r="D1002" s="22">
        <v>131</v>
      </c>
      <c r="E1002" s="10" t="s">
        <v>108</v>
      </c>
      <c r="AS1002" t="s">
        <v>69</v>
      </c>
      <c r="AU1002">
        <v>172</v>
      </c>
      <c r="AW1002">
        <v>196</v>
      </c>
    </row>
    <row r="1003" spans="1:49" x14ac:dyDescent="0.3">
      <c r="A1003" s="3" t="s">
        <v>991</v>
      </c>
      <c r="B1003" s="4"/>
      <c r="C1003" s="21">
        <v>40795</v>
      </c>
      <c r="D1003" s="22">
        <v>252</v>
      </c>
      <c r="E1003" s="10" t="s">
        <v>108</v>
      </c>
      <c r="AS1003" t="s">
        <v>69</v>
      </c>
      <c r="AU1003">
        <v>76</v>
      </c>
      <c r="AW1003">
        <v>95</v>
      </c>
    </row>
    <row r="1004" spans="1:49" x14ac:dyDescent="0.3">
      <c r="A1004" s="3" t="s">
        <v>992</v>
      </c>
      <c r="B1004" s="4"/>
      <c r="C1004" s="21">
        <v>41004</v>
      </c>
      <c r="D1004" s="22">
        <v>96</v>
      </c>
      <c r="E1004" s="10" t="s">
        <v>108</v>
      </c>
      <c r="AS1004" t="s">
        <v>69</v>
      </c>
      <c r="AU1004">
        <v>187</v>
      </c>
      <c r="AW1004">
        <v>218</v>
      </c>
    </row>
    <row r="1005" spans="1:49" x14ac:dyDescent="0.3">
      <c r="A1005" s="3" t="s">
        <v>993</v>
      </c>
      <c r="B1005" s="4"/>
      <c r="C1005" s="21">
        <v>41088</v>
      </c>
      <c r="D1005" s="22">
        <v>180</v>
      </c>
      <c r="E1005" s="10" t="s">
        <v>108</v>
      </c>
      <c r="AS1005" t="s">
        <v>69</v>
      </c>
      <c r="AU1005">
        <v>133</v>
      </c>
      <c r="AW1005">
        <v>157</v>
      </c>
    </row>
    <row r="1006" spans="1:49" x14ac:dyDescent="0.3">
      <c r="A1006" s="3" t="s">
        <v>994</v>
      </c>
      <c r="B1006" s="4"/>
      <c r="C1006" s="21">
        <v>41177</v>
      </c>
      <c r="D1006" s="22">
        <v>269</v>
      </c>
      <c r="E1006" s="10" t="s">
        <v>108</v>
      </c>
      <c r="AS1006" t="s">
        <v>69</v>
      </c>
      <c r="AU1006">
        <v>70</v>
      </c>
      <c r="AW1006">
        <v>85</v>
      </c>
    </row>
    <row r="1007" spans="1:49" x14ac:dyDescent="0.3">
      <c r="A1007" s="3" t="s">
        <v>995</v>
      </c>
      <c r="B1007" s="4"/>
      <c r="C1007" s="21">
        <v>39892</v>
      </c>
      <c r="D1007" s="22">
        <v>79</v>
      </c>
      <c r="E1007" s="10" t="s">
        <v>109</v>
      </c>
      <c r="AS1007" t="s">
        <v>69</v>
      </c>
      <c r="AU1007">
        <v>198</v>
      </c>
      <c r="AW1007">
        <v>236</v>
      </c>
    </row>
    <row r="1008" spans="1:49" x14ac:dyDescent="0.3">
      <c r="A1008" s="3" t="s">
        <v>996</v>
      </c>
      <c r="B1008" s="4"/>
      <c r="C1008" s="21">
        <v>39969</v>
      </c>
      <c r="D1008" s="22">
        <v>156</v>
      </c>
      <c r="E1008" s="10" t="s">
        <v>109</v>
      </c>
      <c r="AS1008" t="s">
        <v>69</v>
      </c>
      <c r="AU1008">
        <v>152</v>
      </c>
      <c r="AW1008">
        <v>174</v>
      </c>
    </row>
    <row r="1009" spans="1:49" x14ac:dyDescent="0.3">
      <c r="A1009" s="3" t="s">
        <v>997</v>
      </c>
      <c r="B1009" s="4"/>
      <c r="C1009" s="21">
        <v>40049</v>
      </c>
      <c r="D1009" s="22">
        <v>236</v>
      </c>
      <c r="E1009" s="10" t="s">
        <v>109</v>
      </c>
      <c r="AS1009" t="s">
        <v>69</v>
      </c>
      <c r="AU1009">
        <v>92</v>
      </c>
      <c r="AW1009">
        <v>113</v>
      </c>
    </row>
    <row r="1010" spans="1:49" x14ac:dyDescent="0.3">
      <c r="A1010" s="3" t="s">
        <v>998</v>
      </c>
      <c r="B1010" s="4"/>
      <c r="C1010" s="21">
        <v>40267</v>
      </c>
      <c r="D1010" s="22">
        <v>89</v>
      </c>
      <c r="E1010" s="10" t="s">
        <v>109</v>
      </c>
      <c r="AS1010" t="s">
        <v>69</v>
      </c>
      <c r="AU1010">
        <v>202</v>
      </c>
      <c r="AW1010">
        <v>227</v>
      </c>
    </row>
    <row r="1011" spans="1:49" x14ac:dyDescent="0.3">
      <c r="A1011" s="3" t="s">
        <v>999</v>
      </c>
      <c r="B1011" s="4"/>
      <c r="C1011" s="21">
        <v>40365</v>
      </c>
      <c r="D1011" s="22">
        <v>187</v>
      </c>
      <c r="E1011" s="10" t="s">
        <v>109</v>
      </c>
      <c r="AS1011" t="s">
        <v>69</v>
      </c>
      <c r="AU1011">
        <v>124</v>
      </c>
      <c r="AW1011">
        <v>142</v>
      </c>
    </row>
    <row r="1012" spans="1:49" x14ac:dyDescent="0.3">
      <c r="A1012" s="3" t="s">
        <v>1000</v>
      </c>
      <c r="B1012" s="4"/>
      <c r="C1012" s="21">
        <v>40632</v>
      </c>
      <c r="D1012" s="22">
        <v>89</v>
      </c>
      <c r="E1012" s="10" t="s">
        <v>109</v>
      </c>
      <c r="AS1012" t="s">
        <v>69</v>
      </c>
      <c r="AU1012">
        <v>195</v>
      </c>
      <c r="AW1012">
        <v>224</v>
      </c>
    </row>
    <row r="1013" spans="1:49" x14ac:dyDescent="0.3">
      <c r="A1013" s="3" t="s">
        <v>1001</v>
      </c>
      <c r="B1013" s="4"/>
      <c r="C1013" s="21">
        <v>40674</v>
      </c>
      <c r="D1013" s="22">
        <v>131</v>
      </c>
      <c r="E1013" s="10" t="s">
        <v>109</v>
      </c>
      <c r="AS1013" t="s">
        <v>69</v>
      </c>
      <c r="AU1013">
        <v>174</v>
      </c>
      <c r="AW1013">
        <v>197</v>
      </c>
    </row>
    <row r="1014" spans="1:49" x14ac:dyDescent="0.3">
      <c r="A1014" s="3" t="s">
        <v>1002</v>
      </c>
      <c r="B1014" s="4"/>
      <c r="C1014" s="21">
        <v>40795</v>
      </c>
      <c r="D1014" s="22">
        <v>252</v>
      </c>
      <c r="E1014" s="10" t="s">
        <v>109</v>
      </c>
      <c r="AS1014" t="s">
        <v>69</v>
      </c>
      <c r="AU1014">
        <v>84</v>
      </c>
      <c r="AW1014">
        <v>102</v>
      </c>
    </row>
    <row r="1015" spans="1:49" x14ac:dyDescent="0.3">
      <c r="A1015" s="3" t="s">
        <v>1003</v>
      </c>
      <c r="B1015" s="4"/>
      <c r="C1015" s="21">
        <v>41004</v>
      </c>
      <c r="D1015" s="22">
        <v>96</v>
      </c>
      <c r="E1015" s="10" t="s">
        <v>109</v>
      </c>
      <c r="AS1015" t="s">
        <v>69</v>
      </c>
      <c r="AU1015">
        <v>196</v>
      </c>
      <c r="AW1015">
        <v>225</v>
      </c>
    </row>
    <row r="1016" spans="1:49" x14ac:dyDescent="0.3">
      <c r="A1016" s="3" t="s">
        <v>1004</v>
      </c>
      <c r="B1016" s="4"/>
      <c r="C1016" s="21">
        <v>41088</v>
      </c>
      <c r="D1016" s="22">
        <v>180</v>
      </c>
      <c r="E1016" s="10" t="s">
        <v>109</v>
      </c>
      <c r="AS1016" t="s">
        <v>69</v>
      </c>
      <c r="AU1016">
        <v>135</v>
      </c>
      <c r="AW1016">
        <v>158</v>
      </c>
    </row>
    <row r="1017" spans="1:49" x14ac:dyDescent="0.3">
      <c r="A1017" s="3" t="s">
        <v>1005</v>
      </c>
      <c r="B1017" s="4"/>
      <c r="C1017" s="21">
        <v>41177</v>
      </c>
      <c r="D1017" s="22">
        <v>269</v>
      </c>
      <c r="E1017" s="10" t="s">
        <v>109</v>
      </c>
      <c r="AS1017" t="s">
        <v>69</v>
      </c>
      <c r="AU1017">
        <v>81</v>
      </c>
    </row>
    <row r="1018" spans="1:49" x14ac:dyDescent="0.3">
      <c r="A1018" s="3" t="s">
        <v>1006</v>
      </c>
      <c r="B1018" s="4"/>
      <c r="C1018" s="21">
        <v>36588</v>
      </c>
      <c r="D1018" s="22">
        <v>63</v>
      </c>
      <c r="E1018" s="10" t="s">
        <v>110</v>
      </c>
      <c r="AS1018" t="s">
        <v>69</v>
      </c>
      <c r="AU1018">
        <v>220</v>
      </c>
      <c r="AW1018">
        <v>253</v>
      </c>
    </row>
    <row r="1019" spans="1:49" x14ac:dyDescent="0.3">
      <c r="A1019" s="3" t="s">
        <v>1007</v>
      </c>
      <c r="B1019" s="4"/>
      <c r="C1019" s="21">
        <v>36661</v>
      </c>
      <c r="D1019" s="22">
        <v>136</v>
      </c>
      <c r="E1019" s="10" t="s">
        <v>110</v>
      </c>
      <c r="AS1019" t="s">
        <v>69</v>
      </c>
      <c r="AU1019">
        <v>175</v>
      </c>
      <c r="AW1019">
        <v>203</v>
      </c>
    </row>
    <row r="1020" spans="1:49" x14ac:dyDescent="0.3">
      <c r="A1020" s="3" t="s">
        <v>1008</v>
      </c>
      <c r="B1020" s="4"/>
      <c r="C1020" s="21">
        <v>36990</v>
      </c>
      <c r="D1020" s="22">
        <v>99</v>
      </c>
      <c r="E1020" s="10" t="s">
        <v>110</v>
      </c>
      <c r="AS1020" t="s">
        <v>69</v>
      </c>
      <c r="AU1020">
        <v>194</v>
      </c>
      <c r="AW1020">
        <v>220</v>
      </c>
    </row>
    <row r="1021" spans="1:49" x14ac:dyDescent="0.3">
      <c r="A1021" s="3" t="s">
        <v>1009</v>
      </c>
      <c r="B1021" s="4"/>
      <c r="C1021" s="21">
        <v>37057</v>
      </c>
      <c r="D1021" s="22">
        <v>166</v>
      </c>
      <c r="E1021" s="10" t="s">
        <v>110</v>
      </c>
      <c r="AS1021" t="s">
        <v>69</v>
      </c>
      <c r="AU1021">
        <v>147</v>
      </c>
      <c r="AW1021">
        <v>169</v>
      </c>
    </row>
    <row r="1022" spans="1:49" x14ac:dyDescent="0.3">
      <c r="A1022" s="3" t="s">
        <v>1010</v>
      </c>
      <c r="B1022" s="4"/>
      <c r="C1022" s="21">
        <v>37322</v>
      </c>
      <c r="D1022" s="22">
        <v>66</v>
      </c>
      <c r="E1022" s="10" t="s">
        <v>110</v>
      </c>
      <c r="AS1022" t="s">
        <v>69</v>
      </c>
      <c r="AU1022">
        <v>218</v>
      </c>
      <c r="AW1022">
        <v>248</v>
      </c>
    </row>
    <row r="1023" spans="1:49" x14ac:dyDescent="0.3">
      <c r="A1023" s="3" t="s">
        <v>1011</v>
      </c>
      <c r="B1023" s="4"/>
      <c r="C1023" s="21">
        <v>37391</v>
      </c>
      <c r="D1023" s="22">
        <v>135</v>
      </c>
      <c r="E1023" s="10" t="s">
        <v>110</v>
      </c>
      <c r="AS1023" t="s">
        <v>69</v>
      </c>
      <c r="AU1023">
        <v>173</v>
      </c>
      <c r="AW1023">
        <v>197</v>
      </c>
    </row>
    <row r="1024" spans="1:49" x14ac:dyDescent="0.3">
      <c r="A1024" s="3" t="s">
        <v>1012</v>
      </c>
      <c r="B1024" s="4"/>
      <c r="C1024" s="21">
        <v>37694</v>
      </c>
      <c r="D1024" s="22">
        <v>73</v>
      </c>
      <c r="E1024" s="10" t="s">
        <v>110</v>
      </c>
      <c r="AS1024" t="s">
        <v>69</v>
      </c>
      <c r="AU1024">
        <v>214</v>
      </c>
      <c r="AW1024">
        <v>240</v>
      </c>
    </row>
    <row r="1025" spans="1:49" x14ac:dyDescent="0.3">
      <c r="A1025" s="3" t="s">
        <v>1013</v>
      </c>
      <c r="B1025" s="4"/>
      <c r="C1025" s="21">
        <v>37762</v>
      </c>
      <c r="D1025" s="22">
        <v>141</v>
      </c>
      <c r="E1025" s="10" t="s">
        <v>110</v>
      </c>
      <c r="AS1025" t="s">
        <v>69</v>
      </c>
      <c r="AU1025">
        <v>170</v>
      </c>
      <c r="AW1025">
        <v>191</v>
      </c>
    </row>
    <row r="1026" spans="1:49" x14ac:dyDescent="0.3">
      <c r="A1026" s="3" t="s">
        <v>1014</v>
      </c>
      <c r="B1026" s="4"/>
      <c r="C1026" s="21">
        <v>38069</v>
      </c>
      <c r="D1026" s="22">
        <v>83</v>
      </c>
      <c r="E1026" s="10" t="s">
        <v>110</v>
      </c>
      <c r="AS1026" t="s">
        <v>69</v>
      </c>
      <c r="AU1026">
        <v>213</v>
      </c>
      <c r="AW1026">
        <v>233</v>
      </c>
    </row>
    <row r="1027" spans="1:49" x14ac:dyDescent="0.3">
      <c r="A1027" s="3" t="s">
        <v>1015</v>
      </c>
      <c r="B1027" s="4"/>
      <c r="C1027" s="21">
        <v>38135</v>
      </c>
      <c r="D1027" s="22">
        <v>149</v>
      </c>
      <c r="E1027" s="10" t="s">
        <v>110</v>
      </c>
      <c r="AS1027" t="s">
        <v>69</v>
      </c>
      <c r="AU1027">
        <v>163</v>
      </c>
      <c r="AW1027">
        <v>181</v>
      </c>
    </row>
    <row r="1028" spans="1:49" x14ac:dyDescent="0.3">
      <c r="A1028" s="3" t="s">
        <v>1016</v>
      </c>
      <c r="B1028" s="4"/>
      <c r="C1028" s="21">
        <v>36588</v>
      </c>
      <c r="D1028" s="22">
        <v>63</v>
      </c>
      <c r="E1028" s="10" t="s">
        <v>111</v>
      </c>
      <c r="AS1028" t="s">
        <v>69</v>
      </c>
      <c r="AU1028">
        <v>221</v>
      </c>
      <c r="AW1028">
        <v>256</v>
      </c>
    </row>
    <row r="1029" spans="1:49" x14ac:dyDescent="0.3">
      <c r="A1029" s="3" t="s">
        <v>1017</v>
      </c>
      <c r="B1029" s="4"/>
      <c r="C1029" s="21">
        <v>36661</v>
      </c>
      <c r="D1029" s="22">
        <v>136</v>
      </c>
      <c r="E1029" s="10" t="s">
        <v>111</v>
      </c>
      <c r="AS1029" t="s">
        <v>69</v>
      </c>
      <c r="AU1029">
        <v>177</v>
      </c>
      <c r="AW1029">
        <v>204</v>
      </c>
    </row>
    <row r="1030" spans="1:49" x14ac:dyDescent="0.3">
      <c r="A1030" s="3" t="s">
        <v>1018</v>
      </c>
      <c r="B1030" s="4"/>
      <c r="C1030" s="21">
        <v>36990</v>
      </c>
      <c r="D1030" s="22">
        <v>99</v>
      </c>
      <c r="E1030" s="10" t="s">
        <v>111</v>
      </c>
      <c r="AS1030" t="s">
        <v>69</v>
      </c>
      <c r="AU1030">
        <v>194</v>
      </c>
      <c r="AW1030">
        <v>221</v>
      </c>
    </row>
    <row r="1031" spans="1:49" x14ac:dyDescent="0.3">
      <c r="A1031" s="3" t="s">
        <v>1019</v>
      </c>
      <c r="B1031" s="4"/>
      <c r="C1031" s="21">
        <v>37057</v>
      </c>
      <c r="D1031" s="22">
        <v>166</v>
      </c>
      <c r="E1031" s="10" t="s">
        <v>111</v>
      </c>
      <c r="AS1031" t="s">
        <v>69</v>
      </c>
      <c r="AU1031">
        <v>147</v>
      </c>
      <c r="AW1031">
        <v>169</v>
      </c>
    </row>
    <row r="1032" spans="1:49" x14ac:dyDescent="0.3">
      <c r="A1032" s="3" t="s">
        <v>1020</v>
      </c>
      <c r="B1032" s="4"/>
      <c r="C1032" s="21">
        <v>37112</v>
      </c>
      <c r="D1032" s="22">
        <v>221</v>
      </c>
      <c r="E1032" s="10" t="s">
        <v>111</v>
      </c>
      <c r="AS1032" t="s">
        <v>69</v>
      </c>
      <c r="AU1032">
        <v>103</v>
      </c>
      <c r="AW1032">
        <v>122</v>
      </c>
    </row>
    <row r="1033" spans="1:49" x14ac:dyDescent="0.3">
      <c r="A1033" s="3" t="s">
        <v>1021</v>
      </c>
      <c r="B1033" s="4"/>
      <c r="C1033" s="21">
        <v>37322</v>
      </c>
      <c r="D1033" s="22">
        <v>66</v>
      </c>
      <c r="E1033" s="10" t="s">
        <v>111</v>
      </c>
      <c r="AS1033" t="s">
        <v>69</v>
      </c>
      <c r="AU1033">
        <v>212</v>
      </c>
      <c r="AW1033">
        <v>243</v>
      </c>
    </row>
    <row r="1034" spans="1:49" x14ac:dyDescent="0.3">
      <c r="A1034" s="3" t="s">
        <v>1022</v>
      </c>
      <c r="B1034" s="4"/>
      <c r="C1034" s="21">
        <v>37391</v>
      </c>
      <c r="D1034" s="22">
        <v>135</v>
      </c>
      <c r="E1034" s="10" t="s">
        <v>111</v>
      </c>
      <c r="AS1034" t="s">
        <v>69</v>
      </c>
      <c r="AU1034">
        <v>175</v>
      </c>
      <c r="AW1034">
        <v>199</v>
      </c>
    </row>
    <row r="1035" spans="1:49" x14ac:dyDescent="0.3">
      <c r="A1035" s="3" t="s">
        <v>1023</v>
      </c>
      <c r="B1035" s="4"/>
      <c r="C1035" s="21">
        <v>37508</v>
      </c>
      <c r="D1035" s="22">
        <v>252</v>
      </c>
      <c r="E1035" s="10" t="s">
        <v>111</v>
      </c>
      <c r="AS1035" t="s">
        <v>69</v>
      </c>
      <c r="AU1035">
        <v>93</v>
      </c>
      <c r="AW1035">
        <v>110</v>
      </c>
    </row>
    <row r="1036" spans="1:49" x14ac:dyDescent="0.3">
      <c r="A1036" s="3" t="s">
        <v>1024</v>
      </c>
      <c r="B1036" s="4"/>
      <c r="C1036" s="21">
        <v>37694</v>
      </c>
      <c r="D1036" s="22">
        <v>73</v>
      </c>
      <c r="E1036" s="10" t="s">
        <v>111</v>
      </c>
      <c r="AS1036" t="s">
        <v>69</v>
      </c>
      <c r="AU1036">
        <v>214</v>
      </c>
      <c r="AW1036">
        <v>241</v>
      </c>
    </row>
    <row r="1037" spans="1:49" x14ac:dyDescent="0.3">
      <c r="A1037" s="3" t="s">
        <v>1025</v>
      </c>
      <c r="B1037" s="4"/>
      <c r="C1037" s="21">
        <v>37762</v>
      </c>
      <c r="D1037" s="22">
        <v>141</v>
      </c>
      <c r="E1037" s="10" t="s">
        <v>111</v>
      </c>
      <c r="AS1037" t="s">
        <v>69</v>
      </c>
      <c r="AU1037">
        <v>171</v>
      </c>
      <c r="AW1037">
        <v>192</v>
      </c>
    </row>
    <row r="1038" spans="1:49" x14ac:dyDescent="0.3">
      <c r="A1038" s="3" t="s">
        <v>1026</v>
      </c>
      <c r="B1038" s="4"/>
      <c r="C1038" s="21">
        <v>37866</v>
      </c>
      <c r="D1038" s="22">
        <v>245</v>
      </c>
      <c r="E1038" s="10" t="s">
        <v>111</v>
      </c>
      <c r="AS1038" t="s">
        <v>69</v>
      </c>
      <c r="AU1038">
        <v>95</v>
      </c>
      <c r="AW1038">
        <v>113</v>
      </c>
    </row>
    <row r="1039" spans="1:49" x14ac:dyDescent="0.3">
      <c r="A1039" s="3" t="s">
        <v>1027</v>
      </c>
      <c r="B1039" s="4"/>
      <c r="C1039" s="21">
        <v>38069</v>
      </c>
      <c r="D1039" s="22">
        <v>83</v>
      </c>
      <c r="E1039" s="10" t="s">
        <v>111</v>
      </c>
      <c r="AS1039" t="s">
        <v>69</v>
      </c>
      <c r="AU1039">
        <v>212</v>
      </c>
      <c r="AW1039">
        <v>233</v>
      </c>
    </row>
    <row r="1040" spans="1:49" x14ac:dyDescent="0.3">
      <c r="A1040" s="3" t="s">
        <v>1028</v>
      </c>
      <c r="B1040" s="4"/>
      <c r="C1040" s="21">
        <v>38135</v>
      </c>
      <c r="D1040" s="22">
        <v>149</v>
      </c>
      <c r="E1040" s="10" t="s">
        <v>111</v>
      </c>
      <c r="AS1040" t="s">
        <v>69</v>
      </c>
      <c r="AU1040">
        <v>163</v>
      </c>
      <c r="AW1040">
        <v>183</v>
      </c>
    </row>
    <row r="1041" spans="1:49" x14ac:dyDescent="0.3">
      <c r="A1041" s="3" t="s">
        <v>1029</v>
      </c>
      <c r="B1041" s="4"/>
      <c r="C1041" s="21">
        <v>38236</v>
      </c>
      <c r="D1041" s="22">
        <v>250</v>
      </c>
      <c r="E1041" s="10" t="s">
        <v>111</v>
      </c>
      <c r="AS1041" t="s">
        <v>69</v>
      </c>
      <c r="AU1041">
        <v>92</v>
      </c>
      <c r="AW1041">
        <v>115</v>
      </c>
    </row>
    <row r="1042" spans="1:49" x14ac:dyDescent="0.3">
      <c r="A1042" s="3" t="s">
        <v>1030</v>
      </c>
      <c r="B1042" s="4"/>
      <c r="C1042" s="21">
        <v>38446</v>
      </c>
      <c r="D1042" s="22">
        <v>94</v>
      </c>
      <c r="E1042" s="10" t="s">
        <v>111</v>
      </c>
      <c r="AS1042" t="s">
        <v>69</v>
      </c>
      <c r="AU1042">
        <v>207</v>
      </c>
      <c r="AW1042">
        <v>226</v>
      </c>
    </row>
    <row r="1043" spans="1:49" x14ac:dyDescent="0.3">
      <c r="A1043" s="3" t="s">
        <v>1031</v>
      </c>
      <c r="B1043" s="4"/>
      <c r="C1043" s="21">
        <v>38499</v>
      </c>
      <c r="D1043" s="22">
        <v>147</v>
      </c>
      <c r="E1043" s="10" t="s">
        <v>111</v>
      </c>
      <c r="AS1043" t="s">
        <v>69</v>
      </c>
      <c r="AU1043">
        <v>160</v>
      </c>
      <c r="AW1043">
        <v>179</v>
      </c>
    </row>
    <row r="1044" spans="1:49" x14ac:dyDescent="0.3">
      <c r="A1044" s="3" t="s">
        <v>1032</v>
      </c>
      <c r="B1044" s="4"/>
      <c r="C1044" s="21">
        <v>38600</v>
      </c>
      <c r="D1044" s="22">
        <v>248</v>
      </c>
      <c r="E1044" s="10" t="s">
        <v>111</v>
      </c>
      <c r="AS1044" t="s">
        <v>69</v>
      </c>
      <c r="AU1044">
        <v>92</v>
      </c>
      <c r="AW1044">
        <v>108</v>
      </c>
    </row>
    <row r="1045" spans="1:49" x14ac:dyDescent="0.3">
      <c r="A1045" s="3" t="s">
        <v>1033</v>
      </c>
      <c r="B1045" s="4"/>
      <c r="C1045" s="21">
        <v>38789</v>
      </c>
      <c r="D1045" s="22">
        <v>72</v>
      </c>
      <c r="E1045" s="10" t="s">
        <v>111</v>
      </c>
      <c r="AS1045" t="s">
        <v>69</v>
      </c>
      <c r="AU1045">
        <v>210</v>
      </c>
      <c r="AW1045">
        <v>241</v>
      </c>
    </row>
    <row r="1046" spans="1:49" x14ac:dyDescent="0.3">
      <c r="A1046" s="3" t="s">
        <v>1034</v>
      </c>
      <c r="B1046" s="4"/>
      <c r="C1046" s="21">
        <v>38847</v>
      </c>
      <c r="D1046" s="22">
        <v>130</v>
      </c>
      <c r="E1046" s="10" t="s">
        <v>111</v>
      </c>
      <c r="AS1046" t="s">
        <v>69</v>
      </c>
      <c r="AU1046">
        <v>179</v>
      </c>
      <c r="AW1046">
        <v>201</v>
      </c>
    </row>
    <row r="1047" spans="1:49" x14ac:dyDescent="0.3">
      <c r="A1047" s="3" t="s">
        <v>1035</v>
      </c>
      <c r="B1047" s="4"/>
      <c r="C1047" s="21">
        <v>39196</v>
      </c>
      <c r="D1047" s="22">
        <v>114</v>
      </c>
      <c r="E1047" s="10" t="s">
        <v>111</v>
      </c>
      <c r="AS1047" t="s">
        <v>69</v>
      </c>
      <c r="AU1047">
        <v>191</v>
      </c>
      <c r="AW1047">
        <v>216</v>
      </c>
    </row>
    <row r="1048" spans="1:49" x14ac:dyDescent="0.3">
      <c r="A1048" s="3" t="s">
        <v>1036</v>
      </c>
      <c r="B1048" s="4"/>
      <c r="C1048" s="21">
        <v>39261</v>
      </c>
      <c r="D1048" s="22">
        <v>179</v>
      </c>
      <c r="E1048" s="10" t="s">
        <v>111</v>
      </c>
      <c r="AS1048" t="s">
        <v>69</v>
      </c>
      <c r="AU1048">
        <v>135</v>
      </c>
      <c r="AW1048">
        <v>155</v>
      </c>
    </row>
    <row r="1049" spans="1:49" x14ac:dyDescent="0.3">
      <c r="A1049" s="3" t="s">
        <v>1037</v>
      </c>
      <c r="B1049" s="4"/>
      <c r="C1049" s="21">
        <v>39338</v>
      </c>
      <c r="D1049" s="22">
        <v>256</v>
      </c>
      <c r="E1049" s="10" t="s">
        <v>111</v>
      </c>
      <c r="AS1049" t="s">
        <v>69</v>
      </c>
      <c r="AU1049">
        <v>82</v>
      </c>
      <c r="AW1049">
        <v>99</v>
      </c>
    </row>
    <row r="1050" spans="1:49" x14ac:dyDescent="0.3">
      <c r="A1050" s="3" t="s">
        <v>1038</v>
      </c>
      <c r="B1050" s="4"/>
      <c r="C1050" s="21">
        <v>39549</v>
      </c>
      <c r="D1050" s="22">
        <v>102</v>
      </c>
      <c r="E1050" s="10" t="s">
        <v>111</v>
      </c>
      <c r="AS1050" t="s">
        <v>69</v>
      </c>
      <c r="AU1050">
        <v>197</v>
      </c>
      <c r="AW1050">
        <v>220</v>
      </c>
    </row>
    <row r="1051" spans="1:49" x14ac:dyDescent="0.3">
      <c r="A1051" s="3" t="s">
        <v>1039</v>
      </c>
      <c r="B1051" s="4"/>
      <c r="C1051" s="21">
        <v>39605</v>
      </c>
      <c r="D1051" s="22">
        <v>158</v>
      </c>
      <c r="E1051" s="10" t="s">
        <v>111</v>
      </c>
      <c r="AS1051" t="s">
        <v>69</v>
      </c>
      <c r="AU1051">
        <v>156</v>
      </c>
      <c r="AW1051">
        <v>174</v>
      </c>
    </row>
    <row r="1052" spans="1:49" x14ac:dyDescent="0.3">
      <c r="A1052" s="3" t="s">
        <v>1040</v>
      </c>
      <c r="B1052" s="4"/>
      <c r="C1052" s="21">
        <v>39702</v>
      </c>
      <c r="D1052" s="22">
        <v>255</v>
      </c>
      <c r="E1052" s="10" t="s">
        <v>111</v>
      </c>
      <c r="AS1052" t="s">
        <v>69</v>
      </c>
      <c r="AU1052">
        <v>80</v>
      </c>
      <c r="AW1052">
        <v>98</v>
      </c>
    </row>
    <row r="1053" spans="1:49" x14ac:dyDescent="0.3">
      <c r="A1053" s="3" t="s">
        <v>1041</v>
      </c>
      <c r="B1053" s="4"/>
      <c r="C1053" s="21">
        <v>39892</v>
      </c>
      <c r="D1053" s="22">
        <v>79</v>
      </c>
      <c r="E1053" s="10" t="s">
        <v>111</v>
      </c>
      <c r="AS1053" t="s">
        <v>69</v>
      </c>
      <c r="AU1053">
        <v>209</v>
      </c>
      <c r="AW1053">
        <v>240</v>
      </c>
    </row>
    <row r="1054" spans="1:49" x14ac:dyDescent="0.3">
      <c r="A1054" s="3" t="s">
        <v>1042</v>
      </c>
      <c r="B1054" s="4"/>
      <c r="C1054" s="21">
        <v>39969</v>
      </c>
      <c r="D1054" s="22">
        <v>156</v>
      </c>
      <c r="E1054" s="10" t="s">
        <v>111</v>
      </c>
      <c r="AS1054" t="s">
        <v>69</v>
      </c>
      <c r="AU1054">
        <v>164</v>
      </c>
      <c r="AW1054">
        <v>187</v>
      </c>
    </row>
    <row r="1055" spans="1:49" x14ac:dyDescent="0.3">
      <c r="A1055" s="3" t="s">
        <v>1043</v>
      </c>
      <c r="B1055" s="4"/>
      <c r="C1055" s="21">
        <v>40049</v>
      </c>
      <c r="D1055" s="22">
        <v>236</v>
      </c>
      <c r="E1055" s="10" t="s">
        <v>111</v>
      </c>
      <c r="AS1055" t="s">
        <v>69</v>
      </c>
      <c r="AU1055">
        <v>101</v>
      </c>
      <c r="AW1055">
        <v>121</v>
      </c>
    </row>
    <row r="1056" spans="1:49" x14ac:dyDescent="0.3">
      <c r="A1056" s="3" t="s">
        <v>1044</v>
      </c>
      <c r="B1056" s="4"/>
      <c r="C1056" s="21">
        <v>40267</v>
      </c>
      <c r="D1056" s="22">
        <v>89</v>
      </c>
      <c r="E1056" s="10" t="s">
        <v>111</v>
      </c>
      <c r="AS1056" t="s">
        <v>69</v>
      </c>
      <c r="AU1056">
        <v>207</v>
      </c>
      <c r="AW1056">
        <v>230</v>
      </c>
    </row>
    <row r="1057" spans="1:49" x14ac:dyDescent="0.3">
      <c r="A1057" s="3" t="s">
        <v>1045</v>
      </c>
      <c r="B1057" s="4"/>
      <c r="C1057" s="21">
        <v>40365</v>
      </c>
      <c r="D1057" s="22">
        <v>187</v>
      </c>
      <c r="E1057" s="10" t="s">
        <v>111</v>
      </c>
      <c r="AS1057" t="s">
        <v>69</v>
      </c>
      <c r="AU1057">
        <v>131</v>
      </c>
      <c r="AW1057">
        <v>148</v>
      </c>
    </row>
    <row r="1058" spans="1:49" x14ac:dyDescent="0.3">
      <c r="A1058" s="3" t="s">
        <v>1046</v>
      </c>
      <c r="B1058" s="4"/>
      <c r="C1058" s="21">
        <v>40632</v>
      </c>
      <c r="D1058" s="22">
        <v>89</v>
      </c>
      <c r="E1058" s="10" t="s">
        <v>111</v>
      </c>
      <c r="AS1058" t="s">
        <v>69</v>
      </c>
      <c r="AU1058">
        <v>207</v>
      </c>
      <c r="AW1058">
        <v>234</v>
      </c>
    </row>
    <row r="1059" spans="1:49" x14ac:dyDescent="0.3">
      <c r="A1059" s="3" t="s">
        <v>1047</v>
      </c>
      <c r="B1059" s="4"/>
      <c r="C1059" s="21">
        <v>40674</v>
      </c>
      <c r="D1059" s="22">
        <v>131</v>
      </c>
      <c r="E1059" s="10" t="s">
        <v>111</v>
      </c>
      <c r="AS1059" t="s">
        <v>69</v>
      </c>
      <c r="AU1059">
        <v>183</v>
      </c>
      <c r="AW1059">
        <v>203</v>
      </c>
    </row>
    <row r="1060" spans="1:49" x14ac:dyDescent="0.3">
      <c r="A1060" s="3" t="s">
        <v>1048</v>
      </c>
      <c r="B1060" s="4"/>
      <c r="C1060" s="21">
        <v>40795</v>
      </c>
      <c r="D1060" s="22">
        <v>252</v>
      </c>
      <c r="E1060" s="10" t="s">
        <v>111</v>
      </c>
      <c r="AS1060" t="s">
        <v>69</v>
      </c>
      <c r="AU1060">
        <v>88</v>
      </c>
      <c r="AW1060">
        <v>108</v>
      </c>
    </row>
    <row r="1061" spans="1:49" x14ac:dyDescent="0.3">
      <c r="A1061" s="3" t="s">
        <v>1049</v>
      </c>
      <c r="B1061" s="4"/>
      <c r="C1061" s="21">
        <v>41004</v>
      </c>
      <c r="D1061" s="22">
        <v>96</v>
      </c>
      <c r="E1061" s="10" t="s">
        <v>111</v>
      </c>
      <c r="AS1061" t="s">
        <v>69</v>
      </c>
      <c r="AU1061">
        <v>204</v>
      </c>
      <c r="AW1061">
        <v>232</v>
      </c>
    </row>
    <row r="1062" spans="1:49" x14ac:dyDescent="0.3">
      <c r="A1062" s="3" t="s">
        <v>1050</v>
      </c>
      <c r="B1062" s="4"/>
      <c r="C1062" s="21">
        <v>41088</v>
      </c>
      <c r="D1062" s="22">
        <v>180</v>
      </c>
      <c r="E1062" s="10" t="s">
        <v>111</v>
      </c>
      <c r="AS1062" t="s">
        <v>69</v>
      </c>
      <c r="AU1062">
        <v>142</v>
      </c>
      <c r="AW1062">
        <v>163</v>
      </c>
    </row>
    <row r="1063" spans="1:49" x14ac:dyDescent="0.3">
      <c r="A1063" s="3" t="s">
        <v>1051</v>
      </c>
      <c r="B1063" s="4"/>
      <c r="C1063" s="21">
        <v>38135</v>
      </c>
      <c r="D1063" s="22">
        <v>149</v>
      </c>
      <c r="E1063" s="10" t="s">
        <v>112</v>
      </c>
      <c r="AS1063" t="s">
        <v>69</v>
      </c>
      <c r="AU1063">
        <v>158</v>
      </c>
      <c r="AW1063">
        <v>174</v>
      </c>
    </row>
    <row r="1064" spans="1:49" x14ac:dyDescent="0.3">
      <c r="A1064" s="3" t="s">
        <v>1052</v>
      </c>
      <c r="B1064" s="4"/>
      <c r="C1064" s="21">
        <v>38236</v>
      </c>
      <c r="D1064" s="22">
        <v>250</v>
      </c>
      <c r="E1064" s="10" t="s">
        <v>112</v>
      </c>
      <c r="AS1064" t="s">
        <v>69</v>
      </c>
      <c r="AU1064">
        <v>72</v>
      </c>
      <c r="AW1064">
        <v>92</v>
      </c>
    </row>
    <row r="1065" spans="1:49" x14ac:dyDescent="0.3">
      <c r="A1065" s="3" t="s">
        <v>1053</v>
      </c>
      <c r="B1065" s="4"/>
      <c r="C1065" s="21">
        <v>38499</v>
      </c>
      <c r="D1065" s="22">
        <v>147</v>
      </c>
      <c r="E1065" s="10" t="s">
        <v>112</v>
      </c>
      <c r="AS1065" t="s">
        <v>69</v>
      </c>
      <c r="AU1065">
        <v>154</v>
      </c>
      <c r="AW1065">
        <v>175</v>
      </c>
    </row>
    <row r="1066" spans="1:49" x14ac:dyDescent="0.3">
      <c r="A1066" s="3" t="s">
        <v>1054</v>
      </c>
      <c r="B1066" s="4"/>
      <c r="C1066" s="21">
        <v>38600</v>
      </c>
      <c r="D1066" s="22">
        <v>248</v>
      </c>
      <c r="E1066" s="10" t="s">
        <v>112</v>
      </c>
      <c r="AS1066" t="s">
        <v>69</v>
      </c>
      <c r="AU1066">
        <v>72</v>
      </c>
      <c r="AW1066">
        <v>93</v>
      </c>
    </row>
    <row r="1067" spans="1:49" x14ac:dyDescent="0.3">
      <c r="A1067" s="3" t="s">
        <v>1055</v>
      </c>
      <c r="B1067" s="4"/>
      <c r="C1067" s="21">
        <v>38847</v>
      </c>
      <c r="D1067" s="22">
        <v>130</v>
      </c>
      <c r="E1067" s="10" t="s">
        <v>112</v>
      </c>
      <c r="AS1067" t="s">
        <v>69</v>
      </c>
      <c r="AU1067">
        <v>165</v>
      </c>
      <c r="AW1067">
        <v>190</v>
      </c>
    </row>
    <row r="1068" spans="1:49" x14ac:dyDescent="0.3">
      <c r="A1068" s="3" t="s">
        <v>1056</v>
      </c>
      <c r="B1068" s="4"/>
      <c r="C1068" s="21">
        <v>39001</v>
      </c>
      <c r="D1068" s="22">
        <v>284</v>
      </c>
      <c r="E1068" s="10" t="s">
        <v>112</v>
      </c>
      <c r="AS1068" t="s">
        <v>69</v>
      </c>
      <c r="AU1068">
        <v>57</v>
      </c>
      <c r="AW1068">
        <v>80</v>
      </c>
    </row>
    <row r="1069" spans="1:49" x14ac:dyDescent="0.3">
      <c r="A1069" s="3" t="s">
        <v>1057</v>
      </c>
      <c r="B1069" s="4"/>
      <c r="C1069" s="21">
        <v>39196</v>
      </c>
      <c r="D1069" s="22">
        <v>114</v>
      </c>
      <c r="E1069" s="10" t="s">
        <v>112</v>
      </c>
      <c r="AS1069" t="s">
        <v>69</v>
      </c>
      <c r="AU1069">
        <v>177</v>
      </c>
      <c r="AW1069">
        <v>207</v>
      </c>
    </row>
    <row r="1070" spans="1:49" x14ac:dyDescent="0.3">
      <c r="A1070" s="3" t="s">
        <v>1058</v>
      </c>
      <c r="B1070" s="4"/>
      <c r="C1070" s="21">
        <v>39261</v>
      </c>
      <c r="D1070" s="22">
        <v>179</v>
      </c>
      <c r="E1070" s="10" t="s">
        <v>112</v>
      </c>
      <c r="AS1070" t="s">
        <v>69</v>
      </c>
      <c r="AU1070">
        <v>128</v>
      </c>
      <c r="AW1070">
        <v>148</v>
      </c>
    </row>
    <row r="1071" spans="1:49" x14ac:dyDescent="0.3">
      <c r="A1071" s="3" t="s">
        <v>1059</v>
      </c>
      <c r="B1071" s="4"/>
      <c r="C1071" s="21">
        <v>39338</v>
      </c>
      <c r="D1071" s="22">
        <v>256</v>
      </c>
      <c r="E1071" s="10" t="s">
        <v>112</v>
      </c>
      <c r="AS1071" t="s">
        <v>69</v>
      </c>
      <c r="AU1071">
        <v>70</v>
      </c>
      <c r="AW1071">
        <v>89</v>
      </c>
    </row>
    <row r="1072" spans="1:49" x14ac:dyDescent="0.3">
      <c r="A1072" s="3" t="s">
        <v>1060</v>
      </c>
      <c r="B1072" s="4"/>
      <c r="C1072" s="21">
        <v>39549</v>
      </c>
      <c r="D1072" s="22">
        <v>102</v>
      </c>
      <c r="E1072" s="10" t="s">
        <v>112</v>
      </c>
      <c r="AS1072" t="s">
        <v>69</v>
      </c>
      <c r="AU1072">
        <v>186</v>
      </c>
      <c r="AW1072">
        <v>213</v>
      </c>
    </row>
    <row r="1073" spans="1:49" x14ac:dyDescent="0.3">
      <c r="A1073" s="3" t="s">
        <v>1061</v>
      </c>
      <c r="B1073" s="4"/>
      <c r="C1073" s="21">
        <v>39605</v>
      </c>
      <c r="D1073" s="22">
        <v>158</v>
      </c>
      <c r="E1073" s="10" t="s">
        <v>112</v>
      </c>
      <c r="AS1073" t="s">
        <v>69</v>
      </c>
      <c r="AU1073">
        <v>147</v>
      </c>
      <c r="AW1073">
        <v>169</v>
      </c>
    </row>
    <row r="1074" spans="1:49" x14ac:dyDescent="0.3">
      <c r="A1074" s="3" t="s">
        <v>1062</v>
      </c>
      <c r="B1074" s="4"/>
      <c r="C1074" s="21">
        <v>39702</v>
      </c>
      <c r="D1074" s="22">
        <v>255</v>
      </c>
      <c r="E1074" s="10" t="s">
        <v>112</v>
      </c>
      <c r="AS1074" t="s">
        <v>69</v>
      </c>
      <c r="AU1074">
        <v>68</v>
      </c>
      <c r="AW1074">
        <v>84</v>
      </c>
    </row>
    <row r="1075" spans="1:49" x14ac:dyDescent="0.3">
      <c r="A1075" s="3" t="s">
        <v>1063</v>
      </c>
      <c r="B1075" s="4"/>
      <c r="C1075" s="21">
        <v>36661</v>
      </c>
      <c r="D1075" s="22">
        <v>136</v>
      </c>
      <c r="E1075" s="10" t="s">
        <v>113</v>
      </c>
      <c r="AS1075" t="s">
        <v>69</v>
      </c>
      <c r="AU1075">
        <v>175</v>
      </c>
      <c r="AW1075">
        <v>204</v>
      </c>
    </row>
    <row r="1076" spans="1:49" x14ac:dyDescent="0.3">
      <c r="A1076" s="3" t="s">
        <v>1064</v>
      </c>
      <c r="B1076" s="4"/>
      <c r="C1076" s="21">
        <v>36990</v>
      </c>
      <c r="D1076" s="22">
        <v>99</v>
      </c>
      <c r="E1076" s="10" t="s">
        <v>113</v>
      </c>
      <c r="AS1076" t="s">
        <v>69</v>
      </c>
      <c r="AU1076">
        <v>198</v>
      </c>
      <c r="AW1076">
        <v>223</v>
      </c>
    </row>
    <row r="1077" spans="1:49" x14ac:dyDescent="0.3">
      <c r="A1077" s="3" t="s">
        <v>1065</v>
      </c>
      <c r="B1077" s="4"/>
      <c r="C1077" s="21">
        <v>37057</v>
      </c>
      <c r="D1077" s="22">
        <v>166</v>
      </c>
      <c r="E1077" s="10" t="s">
        <v>113</v>
      </c>
      <c r="AS1077" t="s">
        <v>69</v>
      </c>
      <c r="AU1077">
        <v>150</v>
      </c>
      <c r="AW1077">
        <v>170</v>
      </c>
    </row>
    <row r="1078" spans="1:49" x14ac:dyDescent="0.3">
      <c r="A1078" s="3" t="s">
        <v>1066</v>
      </c>
      <c r="B1078" s="4"/>
      <c r="C1078" s="21">
        <v>37322</v>
      </c>
      <c r="D1078" s="22">
        <v>66</v>
      </c>
      <c r="E1078" s="10" t="s">
        <v>113</v>
      </c>
      <c r="AS1078" t="s">
        <v>69</v>
      </c>
      <c r="AU1078">
        <v>225</v>
      </c>
      <c r="AW1078">
        <v>251</v>
      </c>
    </row>
    <row r="1079" spans="1:49" x14ac:dyDescent="0.3">
      <c r="A1079" s="3" t="s">
        <v>1067</v>
      </c>
      <c r="B1079" s="4"/>
      <c r="C1079" s="21">
        <v>37391</v>
      </c>
      <c r="D1079" s="22">
        <v>135</v>
      </c>
      <c r="E1079" s="10" t="s">
        <v>113</v>
      </c>
      <c r="AS1079" t="s">
        <v>69</v>
      </c>
      <c r="AU1079">
        <v>178</v>
      </c>
      <c r="AW1079">
        <v>200</v>
      </c>
    </row>
    <row r="1080" spans="1:49" x14ac:dyDescent="0.3">
      <c r="A1080" s="3" t="s">
        <v>1068</v>
      </c>
      <c r="B1080" s="4"/>
      <c r="C1080" s="21">
        <v>37694</v>
      </c>
      <c r="D1080" s="22">
        <v>73</v>
      </c>
      <c r="E1080" s="10" t="s">
        <v>113</v>
      </c>
      <c r="AS1080" t="s">
        <v>69</v>
      </c>
      <c r="AU1080">
        <v>218</v>
      </c>
      <c r="AW1080">
        <v>243</v>
      </c>
    </row>
    <row r="1081" spans="1:49" x14ac:dyDescent="0.3">
      <c r="A1081" s="3" t="s">
        <v>1069</v>
      </c>
      <c r="B1081" s="4"/>
      <c r="C1081" s="21">
        <v>37762</v>
      </c>
      <c r="D1081" s="22">
        <v>141</v>
      </c>
      <c r="E1081" s="10" t="s">
        <v>113</v>
      </c>
      <c r="AS1081" t="s">
        <v>69</v>
      </c>
      <c r="AU1081">
        <v>174</v>
      </c>
      <c r="AW1081">
        <v>193</v>
      </c>
    </row>
    <row r="1082" spans="1:49" x14ac:dyDescent="0.3">
      <c r="A1082" s="3" t="s">
        <v>1070</v>
      </c>
      <c r="B1082" s="4"/>
      <c r="C1082" s="21">
        <v>38069</v>
      </c>
      <c r="D1082" s="22">
        <v>83</v>
      </c>
      <c r="E1082" s="10" t="s">
        <v>114</v>
      </c>
      <c r="AS1082" t="s">
        <v>69</v>
      </c>
      <c r="AU1082">
        <v>203</v>
      </c>
      <c r="AW1082">
        <v>228</v>
      </c>
    </row>
    <row r="1083" spans="1:49" x14ac:dyDescent="0.3">
      <c r="A1083" s="3" t="s">
        <v>1071</v>
      </c>
      <c r="B1083" s="4"/>
      <c r="C1083" s="21">
        <v>38135</v>
      </c>
      <c r="D1083" s="22">
        <v>149</v>
      </c>
      <c r="E1083" s="10" t="s">
        <v>114</v>
      </c>
      <c r="AS1083" t="s">
        <v>69</v>
      </c>
      <c r="AU1083">
        <v>162</v>
      </c>
      <c r="AW1083">
        <v>178</v>
      </c>
    </row>
    <row r="1084" spans="1:49" x14ac:dyDescent="0.3">
      <c r="A1084" s="3" t="s">
        <v>1072</v>
      </c>
      <c r="B1084" s="4"/>
      <c r="C1084" s="21">
        <v>38446</v>
      </c>
      <c r="D1084" s="22">
        <v>94</v>
      </c>
      <c r="E1084" s="10" t="s">
        <v>114</v>
      </c>
      <c r="AS1084" t="s">
        <v>69</v>
      </c>
      <c r="AU1084">
        <v>194</v>
      </c>
      <c r="AW1084">
        <v>218</v>
      </c>
    </row>
    <row r="1085" spans="1:49" x14ac:dyDescent="0.3">
      <c r="A1085" s="3" t="s">
        <v>1073</v>
      </c>
      <c r="B1085" s="4"/>
      <c r="C1085" s="21">
        <v>38499</v>
      </c>
      <c r="D1085" s="22">
        <v>147</v>
      </c>
      <c r="E1085" s="10" t="s">
        <v>114</v>
      </c>
      <c r="AS1085" t="s">
        <v>69</v>
      </c>
      <c r="AU1085">
        <v>160</v>
      </c>
      <c r="AW1085">
        <v>178</v>
      </c>
    </row>
    <row r="1086" spans="1:49" x14ac:dyDescent="0.3">
      <c r="A1086" s="3" t="s">
        <v>1074</v>
      </c>
      <c r="B1086" s="4"/>
      <c r="C1086" s="21">
        <v>38789</v>
      </c>
      <c r="D1086" s="22">
        <v>72</v>
      </c>
      <c r="E1086" s="10" t="s">
        <v>114</v>
      </c>
      <c r="AS1086" t="s">
        <v>69</v>
      </c>
      <c r="AU1086">
        <v>207</v>
      </c>
      <c r="AW1086">
        <v>232</v>
      </c>
    </row>
    <row r="1087" spans="1:49" x14ac:dyDescent="0.3">
      <c r="A1087" s="3" t="s">
        <v>1075</v>
      </c>
      <c r="B1087" s="4"/>
      <c r="C1087" s="21">
        <v>38847</v>
      </c>
      <c r="D1087" s="22">
        <v>130</v>
      </c>
      <c r="E1087" s="10" t="s">
        <v>114</v>
      </c>
      <c r="AS1087" t="s">
        <v>69</v>
      </c>
      <c r="AU1087">
        <v>177</v>
      </c>
      <c r="AW1087">
        <v>197</v>
      </c>
    </row>
    <row r="1088" spans="1:49" x14ac:dyDescent="0.3">
      <c r="A1088" s="3" t="s">
        <v>1076</v>
      </c>
      <c r="B1088" s="4"/>
      <c r="C1088" s="21">
        <v>36661</v>
      </c>
      <c r="D1088" s="22">
        <v>136</v>
      </c>
      <c r="E1088" s="10" t="s">
        <v>115</v>
      </c>
      <c r="AS1088" t="s">
        <v>69</v>
      </c>
      <c r="AU1088">
        <v>175</v>
      </c>
      <c r="AW1088">
        <v>204</v>
      </c>
    </row>
    <row r="1089" spans="1:49" x14ac:dyDescent="0.3">
      <c r="A1089" s="3" t="s">
        <v>1077</v>
      </c>
      <c r="B1089" s="4"/>
      <c r="C1089" s="21">
        <v>36990</v>
      </c>
      <c r="D1089" s="22">
        <v>99</v>
      </c>
      <c r="E1089" s="10" t="s">
        <v>115</v>
      </c>
      <c r="AS1089" t="s">
        <v>69</v>
      </c>
      <c r="AU1089">
        <v>195</v>
      </c>
      <c r="AW1089">
        <v>220</v>
      </c>
    </row>
    <row r="1090" spans="1:49" x14ac:dyDescent="0.3">
      <c r="A1090" s="3" t="s">
        <v>1078</v>
      </c>
      <c r="B1090" s="4"/>
      <c r="C1090" s="21">
        <v>37057</v>
      </c>
      <c r="D1090" s="22">
        <v>166</v>
      </c>
      <c r="E1090" s="10" t="s">
        <v>115</v>
      </c>
      <c r="AS1090" t="s">
        <v>69</v>
      </c>
      <c r="AU1090">
        <v>148</v>
      </c>
      <c r="AW1090">
        <v>169</v>
      </c>
    </row>
    <row r="1091" spans="1:49" x14ac:dyDescent="0.3">
      <c r="A1091" s="3" t="s">
        <v>1079</v>
      </c>
      <c r="B1091" s="4"/>
      <c r="C1091" s="21">
        <v>37322</v>
      </c>
      <c r="D1091" s="22">
        <v>66</v>
      </c>
      <c r="E1091" s="10" t="s">
        <v>115</v>
      </c>
      <c r="AS1091" t="s">
        <v>69</v>
      </c>
      <c r="AU1091">
        <v>218</v>
      </c>
      <c r="AW1091">
        <v>246</v>
      </c>
    </row>
    <row r="1092" spans="1:49" x14ac:dyDescent="0.3">
      <c r="A1092" s="3" t="s">
        <v>1080</v>
      </c>
      <c r="B1092" s="4"/>
      <c r="C1092" s="21">
        <v>37391</v>
      </c>
      <c r="D1092" s="22">
        <v>135</v>
      </c>
      <c r="E1092" s="10" t="s">
        <v>115</v>
      </c>
      <c r="AS1092" t="s">
        <v>69</v>
      </c>
      <c r="AU1092">
        <v>174</v>
      </c>
      <c r="AW1092">
        <v>198</v>
      </c>
    </row>
    <row r="1093" spans="1:49" x14ac:dyDescent="0.3">
      <c r="A1093" s="3" t="s">
        <v>1081</v>
      </c>
      <c r="B1093" s="4"/>
      <c r="C1093" s="21">
        <v>37694</v>
      </c>
      <c r="D1093" s="22">
        <v>73</v>
      </c>
      <c r="E1093" s="10" t="s">
        <v>115</v>
      </c>
      <c r="AS1093" t="s">
        <v>69</v>
      </c>
      <c r="AU1093">
        <v>213</v>
      </c>
      <c r="AW1093">
        <v>239</v>
      </c>
    </row>
    <row r="1094" spans="1:49" x14ac:dyDescent="0.3">
      <c r="A1094" s="3" t="s">
        <v>1082</v>
      </c>
      <c r="B1094" s="4"/>
      <c r="C1094" s="21">
        <v>37762</v>
      </c>
      <c r="D1094" s="22">
        <v>141</v>
      </c>
      <c r="E1094" s="10" t="s">
        <v>115</v>
      </c>
      <c r="AS1094" t="s">
        <v>69</v>
      </c>
      <c r="AU1094">
        <v>171</v>
      </c>
      <c r="AW1094">
        <v>192</v>
      </c>
    </row>
    <row r="1095" spans="1:49" x14ac:dyDescent="0.3">
      <c r="A1095" s="3" t="s">
        <v>1083</v>
      </c>
      <c r="B1095" s="4"/>
      <c r="C1095" s="21">
        <v>38069</v>
      </c>
      <c r="D1095" s="22">
        <v>83</v>
      </c>
      <c r="E1095" s="10" t="s">
        <v>115</v>
      </c>
      <c r="AS1095" t="s">
        <v>69</v>
      </c>
      <c r="AU1095">
        <v>209</v>
      </c>
      <c r="AW1095">
        <v>231</v>
      </c>
    </row>
    <row r="1096" spans="1:49" x14ac:dyDescent="0.3">
      <c r="A1096" s="3" t="s">
        <v>1084</v>
      </c>
      <c r="B1096" s="4"/>
      <c r="C1096" s="21">
        <v>38135</v>
      </c>
      <c r="D1096" s="22">
        <v>149</v>
      </c>
      <c r="E1096" s="10" t="s">
        <v>115</v>
      </c>
      <c r="AS1096" t="s">
        <v>69</v>
      </c>
      <c r="AU1096">
        <v>163</v>
      </c>
      <c r="AW1096">
        <v>181</v>
      </c>
    </row>
    <row r="1097" spans="1:49" x14ac:dyDescent="0.3">
      <c r="A1097" s="3" t="s">
        <v>1085</v>
      </c>
      <c r="B1097" s="4"/>
      <c r="C1097" s="21">
        <v>38446</v>
      </c>
      <c r="D1097" s="22">
        <v>94</v>
      </c>
      <c r="E1097" s="10" t="s">
        <v>116</v>
      </c>
      <c r="AS1097" t="s">
        <v>69</v>
      </c>
      <c r="AU1097">
        <v>194</v>
      </c>
      <c r="AW1097">
        <v>218</v>
      </c>
    </row>
    <row r="1098" spans="1:49" x14ac:dyDescent="0.3">
      <c r="A1098" s="3" t="s">
        <v>1086</v>
      </c>
      <c r="B1098" s="4"/>
      <c r="C1098" s="21">
        <v>38499</v>
      </c>
      <c r="D1098" s="22">
        <v>147</v>
      </c>
      <c r="E1098" s="10" t="s">
        <v>116</v>
      </c>
      <c r="AS1098" t="s">
        <v>69</v>
      </c>
      <c r="AU1098">
        <v>157</v>
      </c>
      <c r="AW1098">
        <v>175</v>
      </c>
    </row>
    <row r="1099" spans="1:49" x14ac:dyDescent="0.3">
      <c r="A1099" s="3" t="s">
        <v>1087</v>
      </c>
      <c r="B1099" s="4"/>
      <c r="C1099" s="21">
        <v>38789</v>
      </c>
      <c r="D1099" s="22">
        <v>72</v>
      </c>
      <c r="E1099" s="10" t="s">
        <v>116</v>
      </c>
      <c r="AS1099" t="s">
        <v>69</v>
      </c>
      <c r="AU1099">
        <v>208</v>
      </c>
      <c r="AW1099">
        <v>234</v>
      </c>
    </row>
    <row r="1100" spans="1:49" x14ac:dyDescent="0.3">
      <c r="A1100" s="3" t="s">
        <v>1088</v>
      </c>
      <c r="B1100" s="4"/>
      <c r="C1100" s="21">
        <v>38847</v>
      </c>
      <c r="D1100" s="22">
        <v>130</v>
      </c>
      <c r="E1100" s="10" t="s">
        <v>116</v>
      </c>
      <c r="AS1100" t="s">
        <v>69</v>
      </c>
      <c r="AU1100">
        <v>173</v>
      </c>
      <c r="AW1100">
        <v>196</v>
      </c>
    </row>
    <row r="1101" spans="1:49" x14ac:dyDescent="0.3">
      <c r="A1101" s="3" t="s">
        <v>1089</v>
      </c>
      <c r="B1101" s="4"/>
      <c r="C1101" s="21">
        <v>39196</v>
      </c>
      <c r="D1101" s="22">
        <v>114</v>
      </c>
      <c r="E1101" s="10" t="s">
        <v>116</v>
      </c>
      <c r="AS1101" t="s">
        <v>69</v>
      </c>
      <c r="AU1101">
        <v>182</v>
      </c>
      <c r="AW1101">
        <v>212</v>
      </c>
    </row>
    <row r="1102" spans="1:49" x14ac:dyDescent="0.3">
      <c r="A1102" s="3" t="s">
        <v>1090</v>
      </c>
      <c r="B1102" s="4"/>
      <c r="C1102" s="21">
        <v>39261</v>
      </c>
      <c r="D1102" s="22">
        <v>179</v>
      </c>
      <c r="E1102" s="10" t="s">
        <v>116</v>
      </c>
      <c r="AS1102" t="s">
        <v>69</v>
      </c>
      <c r="AU1102">
        <v>134</v>
      </c>
      <c r="AW1102">
        <v>153</v>
      </c>
    </row>
    <row r="1103" spans="1:49" x14ac:dyDescent="0.3">
      <c r="A1103" s="3" t="s">
        <v>1091</v>
      </c>
      <c r="B1103" s="4"/>
      <c r="C1103" s="21">
        <v>39892</v>
      </c>
      <c r="D1103" s="22">
        <v>79</v>
      </c>
      <c r="E1103" s="10" t="s">
        <v>117</v>
      </c>
      <c r="AS1103" t="s">
        <v>69</v>
      </c>
      <c r="AU1103">
        <v>154</v>
      </c>
      <c r="AW1103">
        <v>200</v>
      </c>
    </row>
    <row r="1104" spans="1:49" x14ac:dyDescent="0.3">
      <c r="A1104" s="3" t="s">
        <v>1092</v>
      </c>
      <c r="B1104" s="4"/>
      <c r="C1104" s="21">
        <v>39969</v>
      </c>
      <c r="D1104" s="22">
        <v>156</v>
      </c>
      <c r="E1104" s="10" t="s">
        <v>117</v>
      </c>
      <c r="AS1104" t="s">
        <v>69</v>
      </c>
      <c r="AU1104">
        <v>134</v>
      </c>
      <c r="AW1104">
        <v>165</v>
      </c>
    </row>
    <row r="1105" spans="1:49" x14ac:dyDescent="0.3">
      <c r="A1105" s="3" t="s">
        <v>1093</v>
      </c>
      <c r="B1105" s="4"/>
      <c r="C1105" s="21">
        <v>40049</v>
      </c>
      <c r="D1105" s="22">
        <v>236</v>
      </c>
      <c r="E1105" s="10" t="s">
        <v>117</v>
      </c>
      <c r="AS1105" t="s">
        <v>69</v>
      </c>
      <c r="AU1105">
        <v>79</v>
      </c>
      <c r="AW1105">
        <v>102</v>
      </c>
    </row>
    <row r="1106" spans="1:49" x14ac:dyDescent="0.3">
      <c r="A1106" s="3" t="s">
        <v>1094</v>
      </c>
      <c r="B1106" s="4"/>
      <c r="C1106" s="21">
        <v>40267</v>
      </c>
      <c r="D1106" s="22">
        <v>89</v>
      </c>
      <c r="E1106" s="10" t="s">
        <v>117</v>
      </c>
      <c r="AS1106" t="s">
        <v>69</v>
      </c>
      <c r="AU1106">
        <v>133</v>
      </c>
      <c r="AW1106">
        <v>205</v>
      </c>
    </row>
    <row r="1107" spans="1:49" x14ac:dyDescent="0.3">
      <c r="A1107" s="3" t="s">
        <v>1095</v>
      </c>
      <c r="B1107" s="4"/>
      <c r="C1107" s="21">
        <v>40365</v>
      </c>
      <c r="D1107" s="22">
        <v>187</v>
      </c>
      <c r="E1107" s="10" t="s">
        <v>117</v>
      </c>
      <c r="AS1107" t="s">
        <v>69</v>
      </c>
      <c r="AU1107">
        <v>106</v>
      </c>
      <c r="AW1107">
        <v>131</v>
      </c>
    </row>
    <row r="1108" spans="1:49" x14ac:dyDescent="0.3">
      <c r="A1108" s="3" t="s">
        <v>1096</v>
      </c>
      <c r="B1108" s="4"/>
      <c r="C1108" s="21">
        <v>40455</v>
      </c>
      <c r="D1108" s="22">
        <v>277</v>
      </c>
      <c r="E1108" s="10" t="s">
        <v>117</v>
      </c>
      <c r="AS1108" t="s">
        <v>69</v>
      </c>
      <c r="AU1108">
        <v>50</v>
      </c>
      <c r="AW1108">
        <v>68</v>
      </c>
    </row>
    <row r="1109" spans="1:49" x14ac:dyDescent="0.3">
      <c r="A1109" s="3" t="s">
        <v>1097</v>
      </c>
      <c r="B1109" s="4"/>
      <c r="C1109" s="21">
        <v>40512</v>
      </c>
      <c r="D1109" s="22">
        <v>334</v>
      </c>
      <c r="E1109" s="10" t="s">
        <v>117</v>
      </c>
      <c r="AS1109" t="s">
        <v>69</v>
      </c>
      <c r="AU1109">
        <v>49</v>
      </c>
      <c r="AW1109">
        <v>59</v>
      </c>
    </row>
    <row r="1110" spans="1:49" x14ac:dyDescent="0.3">
      <c r="A1110" s="3" t="s">
        <v>1098</v>
      </c>
      <c r="B1110" s="4"/>
      <c r="C1110" s="21">
        <v>40632</v>
      </c>
      <c r="D1110" s="22">
        <v>89</v>
      </c>
      <c r="E1110" s="10" t="s">
        <v>117</v>
      </c>
      <c r="AS1110" t="s">
        <v>69</v>
      </c>
      <c r="AU1110">
        <v>119</v>
      </c>
    </row>
    <row r="1111" spans="1:49" x14ac:dyDescent="0.3">
      <c r="A1111" s="3" t="s">
        <v>1099</v>
      </c>
      <c r="B1111" s="4"/>
      <c r="C1111" s="21">
        <v>40674</v>
      </c>
      <c r="D1111" s="22">
        <v>131</v>
      </c>
      <c r="E1111" s="10" t="s">
        <v>117</v>
      </c>
      <c r="AS1111" t="s">
        <v>69</v>
      </c>
      <c r="AU1111">
        <v>146</v>
      </c>
      <c r="AW1111">
        <v>177</v>
      </c>
    </row>
    <row r="1112" spans="1:49" x14ac:dyDescent="0.3">
      <c r="A1112" s="3" t="s">
        <v>1100</v>
      </c>
      <c r="B1112" s="4"/>
      <c r="C1112" s="21">
        <v>40795</v>
      </c>
      <c r="D1112" s="22">
        <v>252</v>
      </c>
      <c r="E1112" s="10" t="s">
        <v>117</v>
      </c>
      <c r="AS1112" t="s">
        <v>69</v>
      </c>
      <c r="AU1112">
        <v>64</v>
      </c>
      <c r="AW1112">
        <v>85</v>
      </c>
    </row>
    <row r="1113" spans="1:49" x14ac:dyDescent="0.3">
      <c r="A1113" s="3" t="s">
        <v>1101</v>
      </c>
      <c r="B1113" s="4"/>
      <c r="C1113" s="21">
        <v>41004</v>
      </c>
      <c r="D1113" s="22">
        <v>96</v>
      </c>
      <c r="E1113" s="10" t="s">
        <v>117</v>
      </c>
      <c r="AS1113" t="s">
        <v>69</v>
      </c>
      <c r="AU1113">
        <v>148</v>
      </c>
      <c r="AW1113">
        <v>189</v>
      </c>
    </row>
    <row r="1114" spans="1:49" x14ac:dyDescent="0.3">
      <c r="A1114" s="3" t="s">
        <v>1102</v>
      </c>
      <c r="B1114" s="4"/>
      <c r="C1114" s="21">
        <v>41088</v>
      </c>
      <c r="D1114" s="22">
        <v>180</v>
      </c>
      <c r="E1114" s="10" t="s">
        <v>117</v>
      </c>
      <c r="AS1114" t="s">
        <v>69</v>
      </c>
      <c r="AU1114">
        <v>109</v>
      </c>
      <c r="AW1114">
        <v>137</v>
      </c>
    </row>
    <row r="1115" spans="1:49" x14ac:dyDescent="0.3">
      <c r="A1115" s="3" t="s">
        <v>1103</v>
      </c>
      <c r="B1115" s="4"/>
      <c r="C1115" s="21">
        <v>41177</v>
      </c>
      <c r="D1115" s="22">
        <v>269</v>
      </c>
      <c r="E1115" s="10" t="s">
        <v>117</v>
      </c>
      <c r="AS1115" t="s">
        <v>69</v>
      </c>
      <c r="AU1115">
        <v>58</v>
      </c>
      <c r="AW1115">
        <v>78</v>
      </c>
    </row>
    <row r="1116" spans="1:49" x14ac:dyDescent="0.3">
      <c r="A1116" s="3" t="s">
        <v>1104</v>
      </c>
      <c r="B1116" s="4"/>
      <c r="C1116" s="21">
        <v>39892</v>
      </c>
      <c r="D1116" s="22">
        <v>79</v>
      </c>
      <c r="E1116" s="10" t="s">
        <v>118</v>
      </c>
      <c r="AS1116" t="s">
        <v>69</v>
      </c>
      <c r="AU1116">
        <v>154</v>
      </c>
      <c r="AW1116">
        <v>200</v>
      </c>
    </row>
    <row r="1117" spans="1:49" x14ac:dyDescent="0.3">
      <c r="A1117" s="3" t="s">
        <v>1105</v>
      </c>
      <c r="B1117" s="4"/>
      <c r="C1117" s="21">
        <v>39969</v>
      </c>
      <c r="D1117" s="22">
        <v>156</v>
      </c>
      <c r="E1117" s="10" t="s">
        <v>118</v>
      </c>
      <c r="AS1117" t="s">
        <v>69</v>
      </c>
      <c r="AU1117">
        <v>135</v>
      </c>
      <c r="AW1117">
        <v>165</v>
      </c>
    </row>
    <row r="1118" spans="1:49" x14ac:dyDescent="0.3">
      <c r="A1118" s="3" t="s">
        <v>1106</v>
      </c>
      <c r="B1118" s="4"/>
      <c r="C1118" s="21">
        <v>40049</v>
      </c>
      <c r="D1118" s="22">
        <v>236</v>
      </c>
      <c r="E1118" s="10" t="s">
        <v>118</v>
      </c>
      <c r="AS1118" t="s">
        <v>69</v>
      </c>
      <c r="AU1118">
        <v>79</v>
      </c>
      <c r="AW1118">
        <v>103</v>
      </c>
    </row>
    <row r="1119" spans="1:49" x14ac:dyDescent="0.3">
      <c r="A1119" s="3" t="s">
        <v>1107</v>
      </c>
      <c r="B1119" s="4"/>
      <c r="C1119" s="21">
        <v>40267</v>
      </c>
      <c r="D1119" s="22">
        <v>89</v>
      </c>
      <c r="E1119" s="10" t="s">
        <v>118</v>
      </c>
      <c r="AS1119" t="s">
        <v>69</v>
      </c>
      <c r="AU1119">
        <v>135</v>
      </c>
      <c r="AW1119">
        <v>192</v>
      </c>
    </row>
    <row r="1120" spans="1:49" x14ac:dyDescent="0.3">
      <c r="A1120" s="3" t="s">
        <v>1108</v>
      </c>
      <c r="B1120" s="4"/>
      <c r="C1120" s="21">
        <v>40365</v>
      </c>
      <c r="D1120" s="22">
        <v>187</v>
      </c>
      <c r="E1120" s="10" t="s">
        <v>118</v>
      </c>
      <c r="AS1120" t="s">
        <v>69</v>
      </c>
      <c r="AU1120">
        <v>108</v>
      </c>
      <c r="AW1120">
        <v>131</v>
      </c>
    </row>
    <row r="1121" spans="1:61" x14ac:dyDescent="0.3">
      <c r="A1121" s="3" t="s">
        <v>1109</v>
      </c>
      <c r="B1121" s="4"/>
      <c r="C1121" s="21">
        <v>40455</v>
      </c>
      <c r="D1121" s="22">
        <v>277</v>
      </c>
      <c r="E1121" s="10" t="s">
        <v>118</v>
      </c>
      <c r="AS1121" t="s">
        <v>69</v>
      </c>
      <c r="AU1121">
        <v>52</v>
      </c>
      <c r="AW1121">
        <v>70</v>
      </c>
    </row>
    <row r="1122" spans="1:61" x14ac:dyDescent="0.3">
      <c r="A1122" s="3" t="s">
        <v>1110</v>
      </c>
      <c r="B1122" s="4"/>
      <c r="C1122" s="21">
        <v>40512</v>
      </c>
      <c r="D1122" s="22">
        <v>334</v>
      </c>
      <c r="E1122" s="10" t="s">
        <v>118</v>
      </c>
      <c r="AS1122" t="s">
        <v>69</v>
      </c>
      <c r="AU1122">
        <v>49</v>
      </c>
      <c r="AW1122">
        <v>59</v>
      </c>
    </row>
    <row r="1123" spans="1:61" x14ac:dyDescent="0.3">
      <c r="A1123" s="3" t="s">
        <v>1111</v>
      </c>
      <c r="B1123" s="4"/>
      <c r="C1123" s="21">
        <v>40632</v>
      </c>
      <c r="D1123" s="22">
        <v>89</v>
      </c>
      <c r="E1123" s="10" t="s">
        <v>118</v>
      </c>
      <c r="AS1123" t="s">
        <v>69</v>
      </c>
      <c r="AU1123">
        <v>124</v>
      </c>
    </row>
    <row r="1124" spans="1:61" x14ac:dyDescent="0.3">
      <c r="A1124" s="3" t="s">
        <v>1112</v>
      </c>
      <c r="B1124" s="4"/>
      <c r="C1124" s="21">
        <v>40674</v>
      </c>
      <c r="D1124" s="22">
        <v>131</v>
      </c>
      <c r="E1124" s="10" t="s">
        <v>118</v>
      </c>
      <c r="AS1124" t="s">
        <v>69</v>
      </c>
      <c r="AU1124">
        <v>155</v>
      </c>
      <c r="AW1124">
        <v>180</v>
      </c>
    </row>
    <row r="1125" spans="1:61" x14ac:dyDescent="0.3">
      <c r="A1125" s="3" t="s">
        <v>1113</v>
      </c>
      <c r="B1125" s="4"/>
      <c r="C1125" s="21">
        <v>40795</v>
      </c>
      <c r="D1125" s="22">
        <v>252</v>
      </c>
      <c r="E1125" s="10" t="s">
        <v>118</v>
      </c>
      <c r="AS1125" t="s">
        <v>69</v>
      </c>
      <c r="AU1125">
        <v>67</v>
      </c>
      <c r="AW1125">
        <v>85</v>
      </c>
    </row>
    <row r="1126" spans="1:61" x14ac:dyDescent="0.3">
      <c r="A1126" s="3" t="s">
        <v>1114</v>
      </c>
      <c r="B1126" s="4"/>
      <c r="C1126" s="21">
        <v>41004</v>
      </c>
      <c r="D1126" s="22">
        <v>96</v>
      </c>
      <c r="E1126" s="10" t="s">
        <v>118</v>
      </c>
      <c r="AS1126" t="s">
        <v>69</v>
      </c>
      <c r="AU1126">
        <v>151</v>
      </c>
      <c r="AW1126">
        <v>188</v>
      </c>
    </row>
    <row r="1127" spans="1:61" x14ac:dyDescent="0.3">
      <c r="A1127" s="3" t="s">
        <v>1115</v>
      </c>
      <c r="B1127" s="4"/>
      <c r="C1127" s="21">
        <v>41088</v>
      </c>
      <c r="D1127" s="22">
        <v>180</v>
      </c>
      <c r="E1127" s="10" t="s">
        <v>118</v>
      </c>
      <c r="AS1127" t="s">
        <v>69</v>
      </c>
      <c r="AU1127">
        <v>112</v>
      </c>
      <c r="AW1127">
        <v>139</v>
      </c>
    </row>
    <row r="1128" spans="1:61" x14ac:dyDescent="0.3">
      <c r="A1128" s="3" t="s">
        <v>1116</v>
      </c>
      <c r="B1128" s="4"/>
      <c r="C1128" s="21">
        <v>41177</v>
      </c>
      <c r="D1128" s="22">
        <v>269</v>
      </c>
      <c r="E1128" s="10" t="s">
        <v>118</v>
      </c>
      <c r="T1128" s="26"/>
      <c r="U1128" s="27"/>
      <c r="AE1128" s="26"/>
      <c r="AL1128" s="28"/>
      <c r="AS1128" t="s">
        <v>69</v>
      </c>
      <c r="AU1128">
        <v>63</v>
      </c>
      <c r="AW1128">
        <v>81</v>
      </c>
      <c r="BI1128" s="27"/>
    </row>
    <row r="1129" spans="1:61" x14ac:dyDescent="0.3">
      <c r="A1129" s="3" t="s">
        <v>1117</v>
      </c>
      <c r="B1129" s="4"/>
      <c r="C1129" s="21">
        <v>39892</v>
      </c>
      <c r="D1129" s="22">
        <v>79</v>
      </c>
      <c r="E1129" s="10" t="s">
        <v>119</v>
      </c>
      <c r="T1129" s="29"/>
      <c r="U1129" s="30"/>
      <c r="AE1129" s="29"/>
      <c r="AL1129" s="31"/>
      <c r="AS1129" t="s">
        <v>69</v>
      </c>
      <c r="AU1129">
        <v>152</v>
      </c>
      <c r="AW1129">
        <v>195</v>
      </c>
      <c r="BI1129" s="32"/>
    </row>
    <row r="1130" spans="1:61" x14ac:dyDescent="0.3">
      <c r="A1130" s="3" t="s">
        <v>1118</v>
      </c>
      <c r="B1130" s="4"/>
      <c r="C1130" s="21">
        <v>39969</v>
      </c>
      <c r="D1130" s="22">
        <v>156</v>
      </c>
      <c r="E1130" s="10" t="s">
        <v>119</v>
      </c>
      <c r="T1130" s="29"/>
      <c r="U1130" s="30"/>
      <c r="AE1130" s="29"/>
      <c r="AL1130" s="31"/>
      <c r="AS1130" t="s">
        <v>69</v>
      </c>
      <c r="AU1130">
        <v>141</v>
      </c>
      <c r="AW1130">
        <v>167</v>
      </c>
    </row>
    <row r="1131" spans="1:61" x14ac:dyDescent="0.3">
      <c r="A1131" s="3" t="s">
        <v>1119</v>
      </c>
      <c r="B1131" s="4"/>
      <c r="C1131" s="21">
        <v>40049</v>
      </c>
      <c r="D1131" s="22">
        <v>236</v>
      </c>
      <c r="E1131" s="10" t="s">
        <v>119</v>
      </c>
      <c r="T1131" s="29"/>
      <c r="U1131" s="30"/>
      <c r="AE1131" s="29"/>
      <c r="AL1131" s="31"/>
      <c r="AS1131" t="s">
        <v>69</v>
      </c>
      <c r="AU1131">
        <v>81</v>
      </c>
      <c r="AW1131">
        <v>104</v>
      </c>
    </row>
    <row r="1132" spans="1:61" x14ac:dyDescent="0.3">
      <c r="A1132" s="3" t="s">
        <v>1120</v>
      </c>
      <c r="B1132" s="4"/>
      <c r="C1132" s="21">
        <v>40267</v>
      </c>
      <c r="D1132" s="22">
        <v>89</v>
      </c>
      <c r="E1132" s="10" t="s">
        <v>119</v>
      </c>
      <c r="T1132" s="29"/>
      <c r="U1132" s="30"/>
      <c r="AE1132" s="29"/>
      <c r="AL1132" s="31"/>
      <c r="AS1132" t="s">
        <v>69</v>
      </c>
      <c r="AU1132">
        <v>143</v>
      </c>
      <c r="AW1132">
        <v>198</v>
      </c>
    </row>
    <row r="1133" spans="1:61" x14ac:dyDescent="0.3">
      <c r="A1133" s="3" t="s">
        <v>1121</v>
      </c>
      <c r="B1133" s="4"/>
      <c r="C1133" s="21">
        <v>40365</v>
      </c>
      <c r="D1133" s="22">
        <v>187</v>
      </c>
      <c r="E1133" s="10" t="s">
        <v>119</v>
      </c>
      <c r="T1133" s="29"/>
      <c r="U1133" s="30"/>
      <c r="AE1133" s="29"/>
      <c r="AL1133" s="31"/>
      <c r="AS1133" t="s">
        <v>69</v>
      </c>
      <c r="AU1133">
        <v>111</v>
      </c>
      <c r="AW1133">
        <v>134</v>
      </c>
    </row>
    <row r="1134" spans="1:61" x14ac:dyDescent="0.3">
      <c r="A1134" s="3" t="s">
        <v>1122</v>
      </c>
      <c r="B1134" s="4"/>
      <c r="C1134" s="21">
        <v>40455</v>
      </c>
      <c r="D1134" s="22">
        <v>277</v>
      </c>
      <c r="E1134" s="10" t="s">
        <v>119</v>
      </c>
      <c r="T1134" s="29"/>
      <c r="U1134" s="30"/>
      <c r="AE1134" s="29"/>
      <c r="AL1134" s="31"/>
      <c r="AS1134" t="s">
        <v>69</v>
      </c>
      <c r="AU1134">
        <v>55</v>
      </c>
      <c r="AW1134">
        <v>72</v>
      </c>
    </row>
    <row r="1135" spans="1:61" x14ac:dyDescent="0.3">
      <c r="A1135" s="3" t="s">
        <v>1123</v>
      </c>
      <c r="B1135" s="4"/>
      <c r="C1135" s="21">
        <v>40512</v>
      </c>
      <c r="D1135" s="22">
        <v>334</v>
      </c>
      <c r="E1135" s="10" t="s">
        <v>119</v>
      </c>
      <c r="T1135" s="29"/>
      <c r="U1135" s="30"/>
      <c r="AE1135" s="29"/>
      <c r="AL1135" s="31"/>
      <c r="AS1135" t="s">
        <v>69</v>
      </c>
      <c r="AU1135">
        <v>49</v>
      </c>
      <c r="AW1135">
        <v>59</v>
      </c>
    </row>
    <row r="1136" spans="1:61" x14ac:dyDescent="0.3">
      <c r="A1136" s="3" t="s">
        <v>1124</v>
      </c>
      <c r="B1136" s="4"/>
      <c r="C1136" s="21">
        <v>40632</v>
      </c>
      <c r="D1136" s="22">
        <v>89</v>
      </c>
      <c r="E1136" s="10" t="s">
        <v>119</v>
      </c>
      <c r="T1136" s="29"/>
      <c r="U1136" s="30"/>
      <c r="AE1136" s="29"/>
      <c r="AL1136" s="31"/>
      <c r="AS1136" t="s">
        <v>69</v>
      </c>
      <c r="AU1136">
        <v>140</v>
      </c>
    </row>
    <row r="1137" spans="1:61" x14ac:dyDescent="0.3">
      <c r="A1137" s="3" t="s">
        <v>1125</v>
      </c>
      <c r="B1137" s="4"/>
      <c r="C1137" s="21">
        <v>40674</v>
      </c>
      <c r="D1137" s="22">
        <v>131</v>
      </c>
      <c r="E1137" s="10" t="s">
        <v>119</v>
      </c>
      <c r="T1137" s="29"/>
      <c r="U1137" s="30"/>
      <c r="AE1137" s="29"/>
      <c r="AL1137" s="31"/>
      <c r="AS1137" t="s">
        <v>69</v>
      </c>
      <c r="AU1137">
        <v>163</v>
      </c>
      <c r="AW1137">
        <v>184</v>
      </c>
    </row>
    <row r="1138" spans="1:61" x14ac:dyDescent="0.3">
      <c r="A1138" s="3" t="s">
        <v>1126</v>
      </c>
      <c r="B1138" s="4"/>
      <c r="C1138" s="21">
        <v>40795</v>
      </c>
      <c r="D1138" s="22">
        <v>252</v>
      </c>
      <c r="E1138" s="10" t="s">
        <v>119</v>
      </c>
      <c r="T1138" s="29"/>
      <c r="U1138" s="30"/>
      <c r="AE1138" s="29"/>
      <c r="AL1138" s="31"/>
      <c r="AS1138" t="s">
        <v>69</v>
      </c>
      <c r="AU1138">
        <v>71</v>
      </c>
      <c r="AW1138">
        <v>88</v>
      </c>
    </row>
    <row r="1139" spans="1:61" x14ac:dyDescent="0.3">
      <c r="A1139" s="3" t="s">
        <v>1127</v>
      </c>
      <c r="B1139" s="4"/>
      <c r="C1139" s="21">
        <v>41004</v>
      </c>
      <c r="D1139" s="22">
        <v>96</v>
      </c>
      <c r="E1139" s="10" t="s">
        <v>119</v>
      </c>
      <c r="T1139" s="29"/>
      <c r="U1139" s="30"/>
      <c r="AE1139" s="29"/>
      <c r="AL1139" s="31"/>
      <c r="AS1139" t="s">
        <v>69</v>
      </c>
      <c r="AU1139">
        <v>155</v>
      </c>
      <c r="AW1139">
        <v>191</v>
      </c>
    </row>
    <row r="1140" spans="1:61" x14ac:dyDescent="0.3">
      <c r="A1140" s="3" t="s">
        <v>1128</v>
      </c>
      <c r="B1140" s="4"/>
      <c r="C1140" s="21">
        <v>41088</v>
      </c>
      <c r="D1140" s="22">
        <v>180</v>
      </c>
      <c r="E1140" s="10" t="s">
        <v>119</v>
      </c>
      <c r="T1140" s="29"/>
      <c r="U1140" s="30"/>
      <c r="AE1140" s="29"/>
      <c r="AL1140" s="31"/>
      <c r="AS1140" t="s">
        <v>69</v>
      </c>
      <c r="AU1140">
        <v>116</v>
      </c>
      <c r="AW1140">
        <v>141</v>
      </c>
    </row>
    <row r="1141" spans="1:61" x14ac:dyDescent="0.3">
      <c r="A1141" s="3" t="s">
        <v>1129</v>
      </c>
      <c r="B1141" s="4"/>
      <c r="C1141" s="21">
        <v>41177</v>
      </c>
      <c r="D1141" s="22">
        <v>269</v>
      </c>
      <c r="E1141" s="10" t="s">
        <v>119</v>
      </c>
      <c r="T1141" s="29"/>
      <c r="U1141" s="30"/>
      <c r="AE1141" s="29"/>
      <c r="AL1141" s="31"/>
      <c r="AS1141" t="s">
        <v>69</v>
      </c>
      <c r="AU1141">
        <v>67</v>
      </c>
      <c r="AW1141">
        <v>84</v>
      </c>
    </row>
    <row r="1142" spans="1:61" x14ac:dyDescent="0.3">
      <c r="A1142" s="3" t="s">
        <v>1130</v>
      </c>
      <c r="B1142" s="4"/>
      <c r="C1142" s="21">
        <v>39892</v>
      </c>
      <c r="D1142" s="22">
        <v>79</v>
      </c>
      <c r="E1142" s="10" t="s">
        <v>120</v>
      </c>
      <c r="T1142" s="29"/>
      <c r="U1142" s="30"/>
      <c r="AE1142" s="29"/>
      <c r="AL1142" s="31"/>
      <c r="AS1142" t="s">
        <v>69</v>
      </c>
      <c r="AU1142">
        <v>180</v>
      </c>
      <c r="AW1142">
        <v>222</v>
      </c>
    </row>
    <row r="1143" spans="1:61" x14ac:dyDescent="0.3">
      <c r="A1143" s="3" t="s">
        <v>1131</v>
      </c>
      <c r="B1143" s="4"/>
      <c r="C1143" s="21">
        <v>39969</v>
      </c>
      <c r="D1143" s="22">
        <v>156</v>
      </c>
      <c r="E1143" s="10" t="s">
        <v>120</v>
      </c>
      <c r="T1143" s="26"/>
      <c r="U1143" s="27"/>
      <c r="AE1143" s="26"/>
      <c r="AL1143" s="28"/>
      <c r="AS1143" t="s">
        <v>69</v>
      </c>
      <c r="AU1143">
        <v>143</v>
      </c>
      <c r="AW1143">
        <v>169</v>
      </c>
    </row>
    <row r="1144" spans="1:61" x14ac:dyDescent="0.3">
      <c r="A1144" s="3" t="s">
        <v>1132</v>
      </c>
      <c r="B1144" s="4"/>
      <c r="C1144" s="21">
        <v>40049</v>
      </c>
      <c r="D1144" s="22">
        <v>236</v>
      </c>
      <c r="E1144" s="10" t="s">
        <v>120</v>
      </c>
      <c r="T1144" s="29"/>
      <c r="U1144" s="30"/>
      <c r="AE1144" s="29"/>
      <c r="AL1144" s="31"/>
      <c r="AS1144" t="s">
        <v>69</v>
      </c>
      <c r="AU1144">
        <v>106</v>
      </c>
      <c r="AW1144">
        <v>125</v>
      </c>
      <c r="BI1144" s="32"/>
    </row>
    <row r="1145" spans="1:61" x14ac:dyDescent="0.3">
      <c r="A1145" s="3" t="s">
        <v>1133</v>
      </c>
      <c r="B1145" s="4"/>
      <c r="C1145" s="21">
        <v>40267</v>
      </c>
      <c r="D1145" s="22">
        <v>89</v>
      </c>
      <c r="E1145" s="10" t="s">
        <v>120</v>
      </c>
      <c r="T1145" s="29"/>
      <c r="U1145" s="30"/>
      <c r="AE1145" s="29"/>
      <c r="AL1145" s="31"/>
      <c r="AS1145" t="s">
        <v>69</v>
      </c>
      <c r="AU1145">
        <v>194</v>
      </c>
      <c r="AW1145">
        <v>223</v>
      </c>
    </row>
    <row r="1146" spans="1:61" x14ac:dyDescent="0.3">
      <c r="A1146" s="3" t="s">
        <v>1134</v>
      </c>
      <c r="B1146" s="4"/>
      <c r="C1146" s="21">
        <v>40365</v>
      </c>
      <c r="D1146" s="22">
        <v>187</v>
      </c>
      <c r="E1146" s="10" t="s">
        <v>120</v>
      </c>
      <c r="T1146" s="29"/>
      <c r="U1146" s="30"/>
      <c r="AE1146" s="29"/>
      <c r="AL1146" s="31"/>
      <c r="AS1146" t="s">
        <v>69</v>
      </c>
      <c r="AU1146">
        <v>120</v>
      </c>
      <c r="AW1146">
        <v>139</v>
      </c>
    </row>
    <row r="1147" spans="1:61" x14ac:dyDescent="0.3">
      <c r="A1147" s="3" t="s">
        <v>1135</v>
      </c>
      <c r="B1147" s="4"/>
      <c r="C1147" s="21">
        <v>40632</v>
      </c>
      <c r="D1147" s="22">
        <v>89</v>
      </c>
      <c r="E1147" s="10" t="s">
        <v>120</v>
      </c>
      <c r="T1147" s="29"/>
      <c r="U1147" s="30"/>
      <c r="AE1147" s="29"/>
      <c r="AL1147" s="31"/>
      <c r="AS1147" t="s">
        <v>69</v>
      </c>
      <c r="AU1147">
        <v>188</v>
      </c>
      <c r="AW1147">
        <v>220</v>
      </c>
    </row>
    <row r="1148" spans="1:61" x14ac:dyDescent="0.3">
      <c r="A1148" s="3" t="s">
        <v>1136</v>
      </c>
      <c r="B1148" s="4"/>
      <c r="C1148" s="21">
        <v>40674</v>
      </c>
      <c r="D1148" s="22">
        <v>131</v>
      </c>
      <c r="E1148" s="10" t="s">
        <v>120</v>
      </c>
      <c r="T1148" s="29"/>
      <c r="U1148" s="30"/>
      <c r="AE1148" s="29"/>
      <c r="AL1148" s="31"/>
      <c r="AS1148" t="s">
        <v>69</v>
      </c>
      <c r="AU1148">
        <v>166</v>
      </c>
      <c r="AW1148">
        <v>192</v>
      </c>
    </row>
    <row r="1149" spans="1:61" x14ac:dyDescent="0.3">
      <c r="A1149" s="3" t="s">
        <v>1137</v>
      </c>
      <c r="B1149" s="4"/>
      <c r="C1149" s="21">
        <v>41004</v>
      </c>
      <c r="D1149" s="22">
        <v>96</v>
      </c>
      <c r="E1149" s="10" t="s">
        <v>120</v>
      </c>
      <c r="T1149" s="29"/>
      <c r="U1149" s="30"/>
      <c r="AE1149" s="29"/>
      <c r="AL1149" s="31"/>
      <c r="AS1149" t="s">
        <v>69</v>
      </c>
      <c r="AU1149">
        <v>176</v>
      </c>
      <c r="AW1149">
        <v>209</v>
      </c>
    </row>
    <row r="1150" spans="1:61" x14ac:dyDescent="0.3">
      <c r="A1150" s="3" t="s">
        <v>1138</v>
      </c>
      <c r="B1150" s="4"/>
      <c r="C1150" s="21">
        <v>41088</v>
      </c>
      <c r="D1150" s="22">
        <v>180</v>
      </c>
      <c r="E1150" s="10" t="s">
        <v>120</v>
      </c>
      <c r="T1150" s="29"/>
      <c r="U1150" s="30"/>
      <c r="AE1150" s="29"/>
      <c r="AL1150" s="31"/>
      <c r="AS1150" t="s">
        <v>69</v>
      </c>
      <c r="AU1150">
        <v>126</v>
      </c>
      <c r="AW1150">
        <v>153</v>
      </c>
    </row>
    <row r="1151" spans="1:61" x14ac:dyDescent="0.3">
      <c r="A1151" s="3" t="s">
        <v>1139</v>
      </c>
      <c r="B1151" s="4"/>
      <c r="C1151" s="21">
        <v>39892</v>
      </c>
      <c r="D1151" s="22">
        <v>79</v>
      </c>
      <c r="E1151" s="10" t="s">
        <v>121</v>
      </c>
      <c r="T1151" s="29"/>
      <c r="U1151" s="30"/>
      <c r="AE1151" s="29"/>
      <c r="AL1151" s="31"/>
      <c r="AS1151" t="s">
        <v>69</v>
      </c>
      <c r="AU1151">
        <v>213</v>
      </c>
      <c r="AW1151">
        <v>245</v>
      </c>
    </row>
    <row r="1152" spans="1:61" x14ac:dyDescent="0.3">
      <c r="A1152" s="3" t="s">
        <v>1140</v>
      </c>
      <c r="B1152" s="4"/>
      <c r="C1152" s="21">
        <v>39969</v>
      </c>
      <c r="D1152" s="22">
        <v>156</v>
      </c>
      <c r="E1152" s="10" t="s">
        <v>121</v>
      </c>
      <c r="T1152" s="29"/>
      <c r="U1152" s="30"/>
      <c r="AE1152" s="29"/>
      <c r="AL1152" s="31"/>
      <c r="AS1152" t="s">
        <v>69</v>
      </c>
      <c r="AU1152">
        <v>162</v>
      </c>
      <c r="AW1152">
        <v>183</v>
      </c>
    </row>
    <row r="1153" spans="1:61" x14ac:dyDescent="0.3">
      <c r="A1153" s="3" t="s">
        <v>1141</v>
      </c>
      <c r="B1153" s="4"/>
      <c r="C1153" s="21">
        <v>40049</v>
      </c>
      <c r="D1153" s="22">
        <v>236</v>
      </c>
      <c r="E1153" s="10" t="s">
        <v>121</v>
      </c>
      <c r="T1153" s="29"/>
      <c r="U1153" s="30"/>
      <c r="AE1153" s="29"/>
      <c r="AL1153" s="31"/>
      <c r="AS1153" t="s">
        <v>69</v>
      </c>
      <c r="AU1153">
        <v>93</v>
      </c>
      <c r="AW1153">
        <v>113</v>
      </c>
    </row>
    <row r="1154" spans="1:61" x14ac:dyDescent="0.3">
      <c r="A1154" s="3" t="s">
        <v>1142</v>
      </c>
      <c r="B1154" s="4"/>
      <c r="C1154" s="21">
        <v>40267</v>
      </c>
      <c r="D1154" s="22">
        <v>89</v>
      </c>
      <c r="E1154" s="10" t="s">
        <v>121</v>
      </c>
      <c r="T1154" s="29"/>
      <c r="U1154" s="30"/>
      <c r="AE1154" s="29"/>
      <c r="AL1154" s="31"/>
      <c r="AS1154" t="s">
        <v>69</v>
      </c>
      <c r="AU1154">
        <v>207</v>
      </c>
      <c r="AW1154">
        <v>229</v>
      </c>
    </row>
    <row r="1155" spans="1:61" x14ac:dyDescent="0.3">
      <c r="A1155" s="3" t="s">
        <v>1143</v>
      </c>
      <c r="B1155" s="4"/>
      <c r="C1155" s="21">
        <v>40365</v>
      </c>
      <c r="D1155" s="22">
        <v>187</v>
      </c>
      <c r="E1155" s="10" t="s">
        <v>121</v>
      </c>
      <c r="T1155" s="29"/>
      <c r="U1155" s="30"/>
      <c r="AE1155" s="29"/>
      <c r="AL1155" s="31"/>
      <c r="AS1155" t="s">
        <v>69</v>
      </c>
      <c r="AU1155">
        <v>129</v>
      </c>
      <c r="AW1155">
        <v>145</v>
      </c>
    </row>
    <row r="1156" spans="1:61" x14ac:dyDescent="0.3">
      <c r="A1156" s="3" t="s">
        <v>1144</v>
      </c>
      <c r="B1156" s="4"/>
      <c r="C1156" s="21">
        <v>40455</v>
      </c>
      <c r="D1156" s="22">
        <v>277</v>
      </c>
      <c r="E1156" s="10" t="s">
        <v>121</v>
      </c>
      <c r="T1156" s="29"/>
      <c r="U1156" s="30"/>
      <c r="AE1156" s="29"/>
      <c r="AL1156" s="31"/>
      <c r="AS1156" t="s">
        <v>69</v>
      </c>
      <c r="AU1156">
        <v>67</v>
      </c>
      <c r="AW1156">
        <v>81</v>
      </c>
    </row>
    <row r="1157" spans="1:61" x14ac:dyDescent="0.3">
      <c r="A1157" s="3" t="s">
        <v>1145</v>
      </c>
      <c r="B1157" s="4"/>
      <c r="C1157" s="21">
        <v>40512</v>
      </c>
      <c r="D1157" s="22">
        <v>334</v>
      </c>
      <c r="E1157" s="10" t="s">
        <v>121</v>
      </c>
      <c r="T1157" s="29"/>
      <c r="U1157" s="30"/>
      <c r="AE1157" s="29"/>
      <c r="AL1157" s="31"/>
      <c r="AS1157" t="s">
        <v>69</v>
      </c>
      <c r="AU1157">
        <v>46</v>
      </c>
      <c r="AW1157">
        <v>56</v>
      </c>
    </row>
    <row r="1158" spans="1:61" x14ac:dyDescent="0.3">
      <c r="A1158" s="3" t="s">
        <v>1146</v>
      </c>
      <c r="B1158" s="4"/>
      <c r="C1158" s="21">
        <v>40632</v>
      </c>
      <c r="D1158" s="22">
        <v>89</v>
      </c>
      <c r="E1158" s="10" t="s">
        <v>121</v>
      </c>
      <c r="T1158" s="26"/>
      <c r="U1158" s="27"/>
      <c r="AE1158" s="26"/>
      <c r="AL1158" s="28"/>
      <c r="AS1158" t="s">
        <v>69</v>
      </c>
      <c r="AU1158">
        <v>207</v>
      </c>
      <c r="AW1158">
        <v>231</v>
      </c>
    </row>
    <row r="1159" spans="1:61" x14ac:dyDescent="0.3">
      <c r="A1159" s="3" t="s">
        <v>1147</v>
      </c>
      <c r="B1159" s="4"/>
      <c r="C1159" s="21">
        <v>40674</v>
      </c>
      <c r="D1159" s="22">
        <v>131</v>
      </c>
      <c r="E1159" s="10" t="s">
        <v>121</v>
      </c>
      <c r="T1159" s="29"/>
      <c r="U1159" s="30"/>
      <c r="AE1159" s="29"/>
      <c r="AL1159" s="31"/>
      <c r="AS1159" t="s">
        <v>69</v>
      </c>
      <c r="AU1159">
        <v>179</v>
      </c>
      <c r="AW1159">
        <v>200</v>
      </c>
      <c r="BI1159" s="32"/>
    </row>
    <row r="1160" spans="1:61" x14ac:dyDescent="0.3">
      <c r="A1160" s="3" t="s">
        <v>1148</v>
      </c>
      <c r="B1160" s="4"/>
      <c r="C1160" s="21">
        <v>40795</v>
      </c>
      <c r="D1160" s="22">
        <v>252</v>
      </c>
      <c r="E1160" s="10" t="s">
        <v>121</v>
      </c>
      <c r="T1160" s="29"/>
      <c r="U1160" s="30"/>
      <c r="AE1160" s="29"/>
      <c r="AL1160" s="31"/>
      <c r="AS1160" t="s">
        <v>69</v>
      </c>
      <c r="AU1160">
        <v>83</v>
      </c>
      <c r="AW1160">
        <v>101</v>
      </c>
    </row>
    <row r="1161" spans="1:61" x14ac:dyDescent="0.3">
      <c r="A1161" s="3" t="s">
        <v>1149</v>
      </c>
      <c r="B1161" s="4"/>
      <c r="C1161" s="21">
        <v>39892</v>
      </c>
      <c r="D1161" s="22">
        <v>79</v>
      </c>
      <c r="E1161" s="10" t="s">
        <v>122</v>
      </c>
      <c r="T1161" s="29"/>
      <c r="U1161" s="30"/>
      <c r="AE1161" s="29"/>
      <c r="AL1161" s="31"/>
      <c r="AS1161" t="s">
        <v>69</v>
      </c>
      <c r="AU1161">
        <v>178</v>
      </c>
      <c r="AW1161">
        <v>220</v>
      </c>
    </row>
    <row r="1162" spans="1:61" x14ac:dyDescent="0.3">
      <c r="A1162" s="3" t="s">
        <v>1150</v>
      </c>
      <c r="B1162" s="4"/>
      <c r="C1162" s="21">
        <v>39969</v>
      </c>
      <c r="D1162" s="22">
        <v>156</v>
      </c>
      <c r="E1162" s="10" t="s">
        <v>122</v>
      </c>
      <c r="T1162" s="29"/>
      <c r="U1162" s="30"/>
      <c r="AE1162" s="29"/>
      <c r="AL1162" s="31"/>
      <c r="AS1162" t="s">
        <v>69</v>
      </c>
      <c r="AU1162">
        <v>147</v>
      </c>
      <c r="AW1162">
        <v>172</v>
      </c>
    </row>
    <row r="1163" spans="1:61" x14ac:dyDescent="0.3">
      <c r="A1163" s="3" t="s">
        <v>1151</v>
      </c>
      <c r="B1163" s="4"/>
      <c r="C1163" s="21">
        <v>40049</v>
      </c>
      <c r="D1163" s="22">
        <v>236</v>
      </c>
      <c r="E1163" s="10" t="s">
        <v>122</v>
      </c>
      <c r="T1163" s="29"/>
      <c r="U1163" s="30"/>
      <c r="AE1163" s="29"/>
      <c r="AL1163" s="31"/>
      <c r="AS1163" t="s">
        <v>69</v>
      </c>
      <c r="AU1163">
        <v>84</v>
      </c>
      <c r="AW1163">
        <v>107</v>
      </c>
    </row>
    <row r="1164" spans="1:61" x14ac:dyDescent="0.3">
      <c r="A1164" s="3" t="s">
        <v>1152</v>
      </c>
      <c r="B1164" s="4"/>
      <c r="C1164" s="21">
        <v>40267</v>
      </c>
      <c r="D1164" s="22">
        <v>89</v>
      </c>
      <c r="E1164" s="10" t="s">
        <v>122</v>
      </c>
      <c r="T1164" s="29"/>
      <c r="U1164" s="30"/>
      <c r="AE1164" s="29"/>
      <c r="AL1164" s="31"/>
      <c r="AS1164" t="s">
        <v>69</v>
      </c>
      <c r="AU1164">
        <v>183</v>
      </c>
      <c r="AW1164">
        <v>214</v>
      </c>
    </row>
    <row r="1165" spans="1:61" x14ac:dyDescent="0.3">
      <c r="A1165" s="3" t="s">
        <v>1153</v>
      </c>
      <c r="B1165" s="4"/>
      <c r="C1165" s="21">
        <v>40365</v>
      </c>
      <c r="D1165" s="22">
        <v>187</v>
      </c>
      <c r="E1165" s="10" t="s">
        <v>122</v>
      </c>
      <c r="T1165" s="29"/>
      <c r="U1165" s="30"/>
      <c r="AE1165" s="29"/>
      <c r="AL1165" s="31"/>
      <c r="AS1165" t="s">
        <v>69</v>
      </c>
      <c r="AU1165">
        <v>118</v>
      </c>
      <c r="AW1165">
        <v>138</v>
      </c>
    </row>
    <row r="1166" spans="1:61" x14ac:dyDescent="0.3">
      <c r="A1166" s="3" t="s">
        <v>1154</v>
      </c>
      <c r="B1166" s="4"/>
      <c r="C1166" s="21">
        <v>40455</v>
      </c>
      <c r="D1166" s="22">
        <v>277</v>
      </c>
      <c r="E1166" s="10" t="s">
        <v>122</v>
      </c>
      <c r="T1166" s="29"/>
      <c r="U1166" s="30"/>
      <c r="AE1166" s="29"/>
      <c r="AL1166" s="31"/>
      <c r="AS1166" t="s">
        <v>69</v>
      </c>
      <c r="AU1166">
        <v>55</v>
      </c>
      <c r="AW1166">
        <v>73</v>
      </c>
    </row>
    <row r="1167" spans="1:61" x14ac:dyDescent="0.3">
      <c r="A1167" s="3" t="s">
        <v>1155</v>
      </c>
      <c r="B1167" s="4"/>
      <c r="C1167" s="21">
        <v>40512</v>
      </c>
      <c r="D1167" s="22">
        <v>334</v>
      </c>
      <c r="E1167" s="10" t="s">
        <v>122</v>
      </c>
      <c r="T1167" s="29"/>
      <c r="U1167" s="30"/>
      <c r="AE1167" s="29"/>
      <c r="AL1167" s="31"/>
      <c r="AS1167" t="s">
        <v>69</v>
      </c>
      <c r="AU1167">
        <v>49</v>
      </c>
      <c r="AW1167">
        <v>59</v>
      </c>
    </row>
    <row r="1168" spans="1:61" x14ac:dyDescent="0.3">
      <c r="A1168" s="3" t="s">
        <v>1156</v>
      </c>
      <c r="B1168" s="4"/>
      <c r="C1168" s="21">
        <v>40632</v>
      </c>
      <c r="D1168" s="22">
        <v>89</v>
      </c>
      <c r="E1168" s="10" t="s">
        <v>122</v>
      </c>
      <c r="T1168" s="29"/>
      <c r="U1168" s="30"/>
      <c r="AE1168" s="29"/>
      <c r="AL1168" s="31"/>
      <c r="AS1168" t="s">
        <v>69</v>
      </c>
      <c r="AU1168">
        <v>187</v>
      </c>
      <c r="AW1168">
        <v>216</v>
      </c>
    </row>
    <row r="1169" spans="1:61" x14ac:dyDescent="0.3">
      <c r="A1169" s="3" t="s">
        <v>1157</v>
      </c>
      <c r="B1169" s="4"/>
      <c r="C1169" s="21">
        <v>40674</v>
      </c>
      <c r="D1169" s="22">
        <v>131</v>
      </c>
      <c r="E1169" s="10" t="s">
        <v>122</v>
      </c>
      <c r="T1169" s="29"/>
      <c r="U1169" s="30"/>
      <c r="AE1169" s="29"/>
      <c r="AL1169" s="31"/>
      <c r="AS1169" t="s">
        <v>69</v>
      </c>
      <c r="AU1169">
        <v>164</v>
      </c>
      <c r="AW1169">
        <v>186</v>
      </c>
    </row>
    <row r="1170" spans="1:61" x14ac:dyDescent="0.3">
      <c r="A1170" s="3" t="s">
        <v>1158</v>
      </c>
      <c r="B1170" s="4"/>
      <c r="C1170" s="21">
        <v>40795</v>
      </c>
      <c r="D1170" s="22">
        <v>252</v>
      </c>
      <c r="E1170" s="10" t="s">
        <v>122</v>
      </c>
      <c r="T1170" s="29"/>
      <c r="U1170" s="30"/>
      <c r="AE1170" s="29"/>
      <c r="AL1170" s="31"/>
      <c r="AS1170" t="s">
        <v>69</v>
      </c>
      <c r="AU1170">
        <v>74</v>
      </c>
      <c r="AW1170">
        <v>92</v>
      </c>
    </row>
    <row r="1171" spans="1:61" x14ac:dyDescent="0.3">
      <c r="A1171" s="3" t="s">
        <v>1159</v>
      </c>
      <c r="B1171" s="4"/>
      <c r="C1171" s="21">
        <v>41004</v>
      </c>
      <c r="D1171" s="22">
        <v>96</v>
      </c>
      <c r="E1171" s="10" t="s">
        <v>122</v>
      </c>
      <c r="T1171" s="29"/>
      <c r="U1171" s="30"/>
      <c r="AE1171" s="29"/>
      <c r="AL1171" s="31"/>
      <c r="AS1171" t="s">
        <v>69</v>
      </c>
      <c r="AU1171">
        <v>176</v>
      </c>
      <c r="AW1171">
        <v>209</v>
      </c>
    </row>
    <row r="1172" spans="1:61" x14ac:dyDescent="0.3">
      <c r="A1172" s="3" t="s">
        <v>1160</v>
      </c>
      <c r="B1172" s="4"/>
      <c r="C1172" s="21">
        <v>41088</v>
      </c>
      <c r="D1172" s="22">
        <v>180</v>
      </c>
      <c r="E1172" s="10" t="s">
        <v>122</v>
      </c>
      <c r="T1172" s="29"/>
      <c r="U1172" s="30"/>
      <c r="AE1172" s="29"/>
      <c r="AL1172" s="31"/>
      <c r="AS1172" t="s">
        <v>69</v>
      </c>
      <c r="AU1172">
        <v>129</v>
      </c>
      <c r="AW1172">
        <v>154</v>
      </c>
    </row>
    <row r="1173" spans="1:61" x14ac:dyDescent="0.3">
      <c r="A1173" s="3" t="s">
        <v>1161</v>
      </c>
      <c r="B1173" s="4"/>
      <c r="C1173" s="21">
        <v>41177</v>
      </c>
      <c r="D1173" s="22">
        <v>269</v>
      </c>
      <c r="E1173" s="10" t="s">
        <v>122</v>
      </c>
      <c r="T1173" s="26"/>
      <c r="U1173" s="27"/>
      <c r="AE1173" s="26"/>
      <c r="AL1173" s="28"/>
      <c r="AS1173" t="s">
        <v>69</v>
      </c>
      <c r="AU1173">
        <v>71</v>
      </c>
      <c r="AW1173">
        <v>86</v>
      </c>
    </row>
    <row r="1174" spans="1:61" x14ac:dyDescent="0.3">
      <c r="A1174" s="3" t="s">
        <v>1162</v>
      </c>
      <c r="B1174" s="4"/>
      <c r="C1174" s="21">
        <v>37391</v>
      </c>
      <c r="D1174" s="22">
        <v>135</v>
      </c>
      <c r="E1174" s="10" t="s">
        <v>123</v>
      </c>
      <c r="T1174" s="29"/>
      <c r="U1174" s="30"/>
      <c r="AE1174" s="29"/>
      <c r="AL1174" s="31"/>
      <c r="AS1174" t="s">
        <v>69</v>
      </c>
      <c r="AU1174">
        <v>171</v>
      </c>
      <c r="AW1174">
        <v>196</v>
      </c>
      <c r="BI1174" s="32"/>
    </row>
    <row r="1175" spans="1:61" x14ac:dyDescent="0.3">
      <c r="A1175" s="3" t="s">
        <v>1163</v>
      </c>
      <c r="B1175" s="4"/>
      <c r="C1175" s="21">
        <v>37508</v>
      </c>
      <c r="D1175" s="22">
        <v>252</v>
      </c>
      <c r="E1175" s="10" t="s">
        <v>123</v>
      </c>
      <c r="T1175" s="29"/>
      <c r="U1175" s="30"/>
      <c r="AE1175" s="29"/>
      <c r="AL1175" s="31"/>
      <c r="AS1175" t="s">
        <v>69</v>
      </c>
      <c r="AU1175">
        <v>92</v>
      </c>
      <c r="AW1175">
        <v>108</v>
      </c>
    </row>
    <row r="1176" spans="1:61" x14ac:dyDescent="0.3">
      <c r="A1176" s="3" t="s">
        <v>1164</v>
      </c>
      <c r="B1176" s="4"/>
      <c r="C1176" s="21">
        <v>37694</v>
      </c>
      <c r="D1176" s="22">
        <v>73</v>
      </c>
      <c r="E1176" s="10" t="s">
        <v>123</v>
      </c>
      <c r="T1176" s="29"/>
      <c r="U1176" s="30"/>
      <c r="AE1176" s="29"/>
      <c r="AL1176" s="31"/>
      <c r="AS1176" t="s">
        <v>69</v>
      </c>
      <c r="AU1176">
        <v>209</v>
      </c>
      <c r="AW1176">
        <v>238</v>
      </c>
    </row>
    <row r="1177" spans="1:61" x14ac:dyDescent="0.3">
      <c r="A1177" s="3" t="s">
        <v>1165</v>
      </c>
      <c r="B1177" s="4"/>
      <c r="C1177" s="21">
        <v>37762</v>
      </c>
      <c r="D1177" s="22">
        <v>141</v>
      </c>
      <c r="E1177" s="10" t="s">
        <v>123</v>
      </c>
      <c r="T1177" s="29"/>
      <c r="U1177" s="30"/>
      <c r="AE1177" s="29"/>
      <c r="AL1177" s="31"/>
      <c r="AS1177" t="s">
        <v>69</v>
      </c>
      <c r="AU1177">
        <v>170</v>
      </c>
      <c r="AW1177">
        <v>191</v>
      </c>
    </row>
    <row r="1178" spans="1:61" x14ac:dyDescent="0.3">
      <c r="A1178" s="3" t="s">
        <v>1166</v>
      </c>
      <c r="B1178" s="4"/>
      <c r="C1178" s="21">
        <v>37866</v>
      </c>
      <c r="D1178" s="22">
        <v>245</v>
      </c>
      <c r="E1178" s="10" t="s">
        <v>123</v>
      </c>
      <c r="T1178" s="29"/>
      <c r="U1178" s="30"/>
      <c r="AE1178" s="29"/>
      <c r="AL1178" s="31"/>
      <c r="AS1178" t="s">
        <v>69</v>
      </c>
      <c r="AU1178">
        <v>93</v>
      </c>
      <c r="AW1178">
        <v>113</v>
      </c>
    </row>
    <row r="1179" spans="1:61" x14ac:dyDescent="0.3">
      <c r="A1179" s="3" t="s">
        <v>1167</v>
      </c>
      <c r="B1179" s="4"/>
      <c r="C1179" s="21">
        <v>38069</v>
      </c>
      <c r="D1179" s="22">
        <v>83</v>
      </c>
      <c r="E1179" s="10" t="s">
        <v>123</v>
      </c>
      <c r="T1179" s="29"/>
      <c r="U1179" s="30"/>
      <c r="AE1179" s="29"/>
      <c r="AL1179" s="31"/>
      <c r="AS1179" t="s">
        <v>69</v>
      </c>
      <c r="AU1179">
        <v>203</v>
      </c>
      <c r="AW1179">
        <v>228</v>
      </c>
    </row>
    <row r="1180" spans="1:61" x14ac:dyDescent="0.3">
      <c r="A1180" s="3" t="s">
        <v>1168</v>
      </c>
      <c r="B1180" s="4"/>
      <c r="C1180" s="21">
        <v>38135</v>
      </c>
      <c r="D1180" s="22">
        <v>149</v>
      </c>
      <c r="E1180" s="10" t="s">
        <v>123</v>
      </c>
      <c r="T1180" s="29"/>
      <c r="U1180" s="30"/>
      <c r="AE1180" s="29"/>
      <c r="AL1180" s="31"/>
      <c r="AS1180" t="s">
        <v>69</v>
      </c>
      <c r="AU1180">
        <v>163</v>
      </c>
      <c r="AW1180">
        <v>180</v>
      </c>
    </row>
    <row r="1181" spans="1:61" x14ac:dyDescent="0.3">
      <c r="A1181" s="3" t="s">
        <v>1169</v>
      </c>
      <c r="B1181" s="4"/>
      <c r="C1181" s="21">
        <v>38236</v>
      </c>
      <c r="D1181" s="22">
        <v>250</v>
      </c>
      <c r="E1181" s="10" t="s">
        <v>123</v>
      </c>
      <c r="T1181" s="29"/>
      <c r="U1181" s="30"/>
      <c r="AE1181" s="29"/>
      <c r="AL1181" s="31"/>
      <c r="AS1181" t="s">
        <v>69</v>
      </c>
      <c r="AU1181">
        <v>92</v>
      </c>
      <c r="AW1181">
        <v>115</v>
      </c>
    </row>
    <row r="1182" spans="1:61" x14ac:dyDescent="0.3">
      <c r="A1182" s="3" t="s">
        <v>1170</v>
      </c>
      <c r="B1182" s="4"/>
      <c r="C1182" s="21">
        <v>38446</v>
      </c>
      <c r="D1182" s="22">
        <v>94</v>
      </c>
      <c r="E1182" s="10" t="s">
        <v>123</v>
      </c>
      <c r="T1182" s="29"/>
      <c r="U1182" s="30"/>
      <c r="AE1182" s="29"/>
      <c r="AL1182" s="31"/>
      <c r="AS1182" t="s">
        <v>69</v>
      </c>
      <c r="AU1182">
        <v>196</v>
      </c>
      <c r="AW1182">
        <v>222</v>
      </c>
    </row>
    <row r="1183" spans="1:61" x14ac:dyDescent="0.3">
      <c r="A1183" s="3" t="s">
        <v>1171</v>
      </c>
      <c r="B1183" s="4"/>
      <c r="C1183" s="21">
        <v>38499</v>
      </c>
      <c r="D1183" s="22">
        <v>147</v>
      </c>
      <c r="E1183" s="10" t="s">
        <v>123</v>
      </c>
      <c r="T1183" s="29"/>
      <c r="U1183" s="30"/>
      <c r="AE1183" s="29"/>
      <c r="AL1183" s="31"/>
      <c r="AS1183" t="s">
        <v>69</v>
      </c>
      <c r="AU1183">
        <v>159</v>
      </c>
      <c r="AW1183">
        <v>178</v>
      </c>
    </row>
    <row r="1184" spans="1:61" x14ac:dyDescent="0.3">
      <c r="A1184" s="3" t="s">
        <v>1172</v>
      </c>
      <c r="B1184" s="4"/>
      <c r="C1184" s="21">
        <v>38600</v>
      </c>
      <c r="D1184" s="22">
        <v>248</v>
      </c>
      <c r="E1184" s="10" t="s">
        <v>123</v>
      </c>
      <c r="T1184" s="29"/>
      <c r="U1184" s="30"/>
      <c r="AE1184" s="29"/>
      <c r="AL1184" s="31"/>
      <c r="AS1184" t="s">
        <v>69</v>
      </c>
      <c r="AU1184">
        <v>87</v>
      </c>
      <c r="AW1184">
        <v>104</v>
      </c>
    </row>
    <row r="1185" spans="1:61" x14ac:dyDescent="0.3">
      <c r="A1185" s="3" t="s">
        <v>1173</v>
      </c>
      <c r="B1185" s="4"/>
      <c r="C1185" s="21">
        <v>36661</v>
      </c>
      <c r="D1185" s="22">
        <v>136</v>
      </c>
      <c r="E1185" s="10" t="s">
        <v>124</v>
      </c>
      <c r="T1185" s="29"/>
      <c r="U1185" s="30"/>
      <c r="AE1185" s="29"/>
      <c r="AL1185" s="31"/>
      <c r="AS1185" t="s">
        <v>69</v>
      </c>
      <c r="AU1185">
        <v>147</v>
      </c>
      <c r="AW1185">
        <v>169</v>
      </c>
    </row>
    <row r="1186" spans="1:61" x14ac:dyDescent="0.3">
      <c r="A1186" s="3" t="s">
        <v>1174</v>
      </c>
      <c r="B1186" s="4"/>
      <c r="C1186" s="21">
        <v>36789</v>
      </c>
      <c r="D1186" s="22">
        <v>264</v>
      </c>
      <c r="E1186" s="10" t="s">
        <v>124</v>
      </c>
      <c r="T1186" s="29"/>
      <c r="U1186" s="30"/>
      <c r="AE1186" s="29"/>
      <c r="AL1186" s="31"/>
      <c r="AS1186" t="s">
        <v>69</v>
      </c>
      <c r="AU1186">
        <v>62</v>
      </c>
      <c r="AW1186">
        <v>80</v>
      </c>
    </row>
    <row r="1187" spans="1:61" x14ac:dyDescent="0.3">
      <c r="A1187" s="3" t="s">
        <v>1175</v>
      </c>
      <c r="B1187" s="4"/>
      <c r="C1187" s="21">
        <v>37391</v>
      </c>
      <c r="D1187" s="22">
        <v>135</v>
      </c>
      <c r="E1187" s="10" t="s">
        <v>124</v>
      </c>
      <c r="T1187" s="29"/>
      <c r="U1187" s="30"/>
      <c r="AE1187" s="29"/>
      <c r="AL1187" s="31"/>
      <c r="AS1187" t="s">
        <v>69</v>
      </c>
      <c r="AU1187">
        <v>140</v>
      </c>
      <c r="AW1187">
        <v>170</v>
      </c>
    </row>
    <row r="1188" spans="1:61" x14ac:dyDescent="0.3">
      <c r="A1188" s="3" t="s">
        <v>1176</v>
      </c>
      <c r="B1188" s="4"/>
      <c r="C1188" s="21">
        <v>37508</v>
      </c>
      <c r="D1188" s="22">
        <v>252</v>
      </c>
      <c r="E1188" s="10" t="s">
        <v>124</v>
      </c>
      <c r="T1188" s="26"/>
      <c r="U1188" s="27"/>
      <c r="AE1188" s="26"/>
      <c r="AL1188" s="28"/>
      <c r="AS1188" t="s">
        <v>69</v>
      </c>
      <c r="AU1188">
        <v>71</v>
      </c>
      <c r="AW1188">
        <v>89</v>
      </c>
    </row>
    <row r="1189" spans="1:61" x14ac:dyDescent="0.3">
      <c r="A1189" s="3" t="s">
        <v>1177</v>
      </c>
      <c r="B1189" s="4"/>
      <c r="C1189" s="21">
        <v>37762</v>
      </c>
      <c r="D1189" s="22">
        <v>141</v>
      </c>
      <c r="E1189" s="10" t="s">
        <v>124</v>
      </c>
      <c r="T1189" s="29"/>
      <c r="U1189" s="30"/>
      <c r="AE1189" s="29"/>
      <c r="AL1189" s="31"/>
      <c r="AS1189" t="s">
        <v>69</v>
      </c>
      <c r="AU1189">
        <v>144</v>
      </c>
      <c r="AW1189">
        <v>166</v>
      </c>
      <c r="BI1189" s="32"/>
    </row>
    <row r="1190" spans="1:61" x14ac:dyDescent="0.3">
      <c r="A1190" s="3" t="s">
        <v>1178</v>
      </c>
      <c r="B1190" s="4"/>
      <c r="C1190" s="21">
        <v>37866</v>
      </c>
      <c r="D1190" s="22">
        <v>245</v>
      </c>
      <c r="E1190" s="10" t="s">
        <v>124</v>
      </c>
      <c r="T1190" s="29"/>
      <c r="U1190" s="30"/>
      <c r="AE1190" s="29"/>
      <c r="AL1190" s="31"/>
      <c r="AS1190" t="s">
        <v>69</v>
      </c>
      <c r="AU1190">
        <v>70</v>
      </c>
      <c r="AW1190">
        <v>93</v>
      </c>
    </row>
    <row r="1191" spans="1:61" x14ac:dyDescent="0.3">
      <c r="A1191" s="3" t="s">
        <v>1179</v>
      </c>
      <c r="B1191" s="4"/>
      <c r="C1191" s="21">
        <v>38135</v>
      </c>
      <c r="D1191" s="22">
        <v>149</v>
      </c>
      <c r="E1191" s="10" t="s">
        <v>124</v>
      </c>
      <c r="T1191" s="29"/>
      <c r="U1191" s="30"/>
      <c r="AE1191" s="29"/>
      <c r="AL1191" s="31"/>
      <c r="AS1191" t="s">
        <v>69</v>
      </c>
      <c r="AU1191">
        <v>145</v>
      </c>
      <c r="AW1191">
        <v>165</v>
      </c>
    </row>
    <row r="1192" spans="1:61" x14ac:dyDescent="0.3">
      <c r="A1192" s="3" t="s">
        <v>1180</v>
      </c>
      <c r="B1192" s="4"/>
      <c r="C1192" s="21">
        <v>38236</v>
      </c>
      <c r="D1192" s="22">
        <v>250</v>
      </c>
      <c r="E1192" s="10" t="s">
        <v>124</v>
      </c>
      <c r="T1192" s="29"/>
      <c r="U1192" s="30"/>
      <c r="AE1192" s="29"/>
      <c r="AL1192" s="31"/>
      <c r="AS1192" t="s">
        <v>69</v>
      </c>
      <c r="AU1192">
        <v>67</v>
      </c>
      <c r="AW1192">
        <v>86</v>
      </c>
    </row>
    <row r="1193" spans="1:61" x14ac:dyDescent="0.3">
      <c r="A1193" s="3" t="s">
        <v>1181</v>
      </c>
      <c r="B1193" s="4"/>
      <c r="C1193" s="21">
        <v>38446</v>
      </c>
      <c r="D1193" s="22">
        <v>94</v>
      </c>
      <c r="E1193" s="10" t="s">
        <v>124</v>
      </c>
      <c r="T1193" s="29"/>
      <c r="U1193" s="30"/>
      <c r="AE1193" s="29"/>
      <c r="AL1193" s="31"/>
      <c r="AS1193" t="s">
        <v>69</v>
      </c>
      <c r="AU1193">
        <v>141</v>
      </c>
      <c r="AW1193">
        <v>180</v>
      </c>
    </row>
    <row r="1194" spans="1:61" x14ac:dyDescent="0.3">
      <c r="A1194" s="3" t="s">
        <v>1182</v>
      </c>
      <c r="B1194" s="4"/>
      <c r="C1194" s="21">
        <v>38499</v>
      </c>
      <c r="D1194" s="22">
        <v>147</v>
      </c>
      <c r="E1194" s="10" t="s">
        <v>124</v>
      </c>
      <c r="T1194" s="29"/>
      <c r="U1194" s="30"/>
      <c r="AE1194" s="29"/>
      <c r="AL1194" s="31"/>
      <c r="AS1194" t="s">
        <v>69</v>
      </c>
      <c r="AU1194">
        <v>132</v>
      </c>
      <c r="AW1194">
        <v>161</v>
      </c>
    </row>
    <row r="1195" spans="1:61" x14ac:dyDescent="0.3">
      <c r="A1195" s="3" t="s">
        <v>1183</v>
      </c>
      <c r="B1195" s="4"/>
      <c r="C1195" s="21">
        <v>38600</v>
      </c>
      <c r="D1195" s="22">
        <v>248</v>
      </c>
      <c r="E1195" s="10" t="s">
        <v>124</v>
      </c>
      <c r="T1195" s="29"/>
      <c r="U1195" s="30"/>
      <c r="AE1195" s="29"/>
      <c r="AL1195" s="31"/>
      <c r="AS1195" t="s">
        <v>69</v>
      </c>
      <c r="AU1195">
        <v>65</v>
      </c>
      <c r="AW1195">
        <v>88</v>
      </c>
    </row>
    <row r="1196" spans="1:61" x14ac:dyDescent="0.3">
      <c r="A1196" s="3" t="s">
        <v>1184</v>
      </c>
      <c r="B1196" s="4"/>
      <c r="C1196" s="21">
        <v>38847</v>
      </c>
      <c r="D1196" s="22">
        <v>130</v>
      </c>
      <c r="E1196" s="10" t="s">
        <v>124</v>
      </c>
      <c r="T1196" s="29"/>
      <c r="U1196" s="30"/>
      <c r="AE1196" s="29"/>
      <c r="AL1196" s="31"/>
      <c r="AS1196" t="s">
        <v>69</v>
      </c>
      <c r="AU1196">
        <v>145</v>
      </c>
      <c r="AW1196">
        <v>172</v>
      </c>
    </row>
    <row r="1197" spans="1:61" x14ac:dyDescent="0.3">
      <c r="A1197" s="3" t="s">
        <v>1185</v>
      </c>
      <c r="B1197" s="4"/>
      <c r="C1197" s="21">
        <v>39001</v>
      </c>
      <c r="D1197" s="22">
        <v>284</v>
      </c>
      <c r="E1197" s="10" t="s">
        <v>124</v>
      </c>
      <c r="T1197" s="29"/>
      <c r="U1197" s="30"/>
      <c r="AE1197" s="29"/>
      <c r="AL1197" s="31"/>
      <c r="AS1197" t="s">
        <v>69</v>
      </c>
      <c r="AU1197">
        <v>55</v>
      </c>
      <c r="AW1197">
        <v>77</v>
      </c>
    </row>
    <row r="1198" spans="1:61" x14ac:dyDescent="0.3">
      <c r="A1198" s="3" t="s">
        <v>1186</v>
      </c>
      <c r="B1198" s="4"/>
      <c r="C1198" s="21">
        <v>39196</v>
      </c>
      <c r="D1198" s="22">
        <v>114</v>
      </c>
      <c r="E1198" s="10" t="s">
        <v>124</v>
      </c>
      <c r="T1198" s="29"/>
      <c r="U1198" s="30"/>
      <c r="AE1198" s="29"/>
      <c r="AL1198" s="31"/>
      <c r="AS1198" t="s">
        <v>69</v>
      </c>
      <c r="AU1198">
        <v>145</v>
      </c>
      <c r="AW1198">
        <v>187</v>
      </c>
    </row>
    <row r="1199" spans="1:61" x14ac:dyDescent="0.3">
      <c r="A1199" s="3" t="s">
        <v>1187</v>
      </c>
      <c r="B1199" s="4"/>
      <c r="C1199" s="21">
        <v>39261</v>
      </c>
      <c r="D1199" s="22">
        <v>179</v>
      </c>
      <c r="E1199" s="10" t="s">
        <v>124</v>
      </c>
      <c r="T1199" s="29"/>
      <c r="U1199" s="30"/>
      <c r="AE1199" s="29"/>
      <c r="AL1199" s="31"/>
      <c r="AS1199" t="s">
        <v>69</v>
      </c>
      <c r="AU1199">
        <v>112</v>
      </c>
      <c r="AW1199">
        <v>138</v>
      </c>
    </row>
    <row r="1200" spans="1:61" x14ac:dyDescent="0.3">
      <c r="A1200" s="3" t="s">
        <v>1188</v>
      </c>
      <c r="B1200" s="4"/>
      <c r="C1200" s="21">
        <v>39338</v>
      </c>
      <c r="D1200" s="22">
        <v>256</v>
      </c>
      <c r="E1200" s="10" t="s">
        <v>124</v>
      </c>
      <c r="T1200" s="29"/>
      <c r="U1200" s="30"/>
      <c r="AE1200" s="29"/>
      <c r="AL1200" s="31"/>
      <c r="AS1200" t="s">
        <v>69</v>
      </c>
      <c r="AU1200">
        <v>64</v>
      </c>
      <c r="AW1200">
        <v>83</v>
      </c>
    </row>
    <row r="1201" spans="1:61" x14ac:dyDescent="0.3">
      <c r="A1201" s="3" t="s">
        <v>1189</v>
      </c>
      <c r="B1201" s="4"/>
      <c r="C1201" s="21">
        <v>39549</v>
      </c>
      <c r="D1201" s="22">
        <v>102</v>
      </c>
      <c r="E1201" s="10" t="s">
        <v>124</v>
      </c>
      <c r="T1201" s="29"/>
      <c r="U1201" s="30"/>
      <c r="AE1201" s="29"/>
      <c r="AL1201" s="31"/>
      <c r="AS1201" t="s">
        <v>69</v>
      </c>
      <c r="AU1201">
        <v>159</v>
      </c>
      <c r="AW1201">
        <v>192</v>
      </c>
    </row>
    <row r="1202" spans="1:61" x14ac:dyDescent="0.3">
      <c r="A1202" s="3" t="s">
        <v>1190</v>
      </c>
      <c r="B1202" s="4"/>
      <c r="C1202" s="21">
        <v>39605</v>
      </c>
      <c r="D1202" s="22">
        <v>158</v>
      </c>
      <c r="E1202" s="10" t="s">
        <v>124</v>
      </c>
      <c r="T1202" s="29"/>
      <c r="U1202" s="30"/>
      <c r="AE1202" s="29"/>
      <c r="AL1202" s="31"/>
      <c r="AS1202" t="s">
        <v>69</v>
      </c>
      <c r="AU1202">
        <v>130</v>
      </c>
      <c r="AW1202">
        <v>159</v>
      </c>
    </row>
    <row r="1203" spans="1:61" x14ac:dyDescent="0.3">
      <c r="A1203" s="3" t="s">
        <v>1191</v>
      </c>
      <c r="B1203" s="4"/>
      <c r="C1203" s="21">
        <v>39702</v>
      </c>
      <c r="D1203" s="22">
        <v>255</v>
      </c>
      <c r="E1203" s="10" t="s">
        <v>124</v>
      </c>
      <c r="T1203" s="26"/>
      <c r="U1203" s="27"/>
      <c r="AE1203" s="26"/>
      <c r="AL1203" s="28"/>
      <c r="AS1203" t="s">
        <v>69</v>
      </c>
      <c r="AU1203">
        <v>64</v>
      </c>
      <c r="AW1203">
        <v>81</v>
      </c>
    </row>
    <row r="1204" spans="1:61" x14ac:dyDescent="0.3">
      <c r="A1204" s="3" t="s">
        <v>1192</v>
      </c>
      <c r="B1204" s="4"/>
      <c r="C1204" s="21">
        <v>39892</v>
      </c>
      <c r="D1204" s="22">
        <v>79</v>
      </c>
      <c r="E1204" s="10" t="s">
        <v>124</v>
      </c>
      <c r="T1204" s="29"/>
      <c r="U1204" s="30"/>
      <c r="AE1204" s="29"/>
      <c r="AL1204" s="31"/>
      <c r="AS1204" t="s">
        <v>69</v>
      </c>
      <c r="AU1204">
        <v>153</v>
      </c>
      <c r="AW1204">
        <v>196</v>
      </c>
      <c r="BI1204" s="32"/>
    </row>
    <row r="1205" spans="1:61" x14ac:dyDescent="0.3">
      <c r="A1205" s="3" t="s">
        <v>1193</v>
      </c>
      <c r="B1205" s="4"/>
      <c r="C1205" s="21">
        <v>39969</v>
      </c>
      <c r="D1205" s="22">
        <v>156</v>
      </c>
      <c r="E1205" s="10" t="s">
        <v>124</v>
      </c>
      <c r="T1205" s="29"/>
      <c r="U1205" s="30"/>
      <c r="AE1205" s="29"/>
      <c r="AL1205" s="31"/>
      <c r="AS1205" t="s">
        <v>69</v>
      </c>
      <c r="AU1205">
        <v>140</v>
      </c>
      <c r="AW1205">
        <v>168</v>
      </c>
    </row>
    <row r="1206" spans="1:61" x14ac:dyDescent="0.3">
      <c r="A1206" s="3" t="s">
        <v>1194</v>
      </c>
      <c r="B1206" s="4"/>
      <c r="C1206" s="21">
        <v>40049</v>
      </c>
      <c r="D1206" s="22">
        <v>236</v>
      </c>
      <c r="E1206" s="10" t="s">
        <v>124</v>
      </c>
      <c r="T1206" s="29"/>
      <c r="U1206" s="30"/>
      <c r="AE1206" s="29"/>
      <c r="AL1206" s="31"/>
      <c r="AS1206" t="s">
        <v>69</v>
      </c>
      <c r="AU1206">
        <v>80</v>
      </c>
      <c r="AW1206">
        <v>104</v>
      </c>
    </row>
    <row r="1207" spans="1:61" x14ac:dyDescent="0.3">
      <c r="A1207" s="3" t="s">
        <v>1195</v>
      </c>
      <c r="B1207" s="4"/>
      <c r="C1207" s="21">
        <v>40267</v>
      </c>
      <c r="D1207" s="22">
        <v>89</v>
      </c>
      <c r="E1207" s="10" t="s">
        <v>124</v>
      </c>
      <c r="T1207" s="29"/>
      <c r="U1207" s="30"/>
      <c r="AE1207" s="29"/>
      <c r="AL1207" s="31"/>
      <c r="AS1207" t="s">
        <v>69</v>
      </c>
      <c r="AU1207">
        <v>135</v>
      </c>
      <c r="AW1207">
        <v>192</v>
      </c>
    </row>
    <row r="1208" spans="1:61" x14ac:dyDescent="0.3">
      <c r="A1208" s="3" t="s">
        <v>1196</v>
      </c>
      <c r="B1208" s="4"/>
      <c r="C1208" s="21">
        <v>40365</v>
      </c>
      <c r="D1208" s="22">
        <v>187</v>
      </c>
      <c r="E1208" s="10" t="s">
        <v>124</v>
      </c>
      <c r="T1208" s="29"/>
      <c r="U1208" s="30"/>
      <c r="AE1208" s="29"/>
      <c r="AL1208" s="31"/>
      <c r="AS1208" t="s">
        <v>69</v>
      </c>
      <c r="AU1208">
        <v>108</v>
      </c>
      <c r="AW1208">
        <v>131</v>
      </c>
    </row>
    <row r="1209" spans="1:61" x14ac:dyDescent="0.3">
      <c r="A1209" s="3" t="s">
        <v>1197</v>
      </c>
      <c r="B1209" s="4"/>
      <c r="C1209" s="21">
        <v>40455</v>
      </c>
      <c r="D1209" s="22">
        <v>277</v>
      </c>
      <c r="E1209" s="10" t="s">
        <v>124</v>
      </c>
      <c r="T1209" s="29"/>
      <c r="U1209" s="30"/>
      <c r="AE1209" s="29"/>
      <c r="AL1209" s="31"/>
      <c r="AS1209" t="s">
        <v>69</v>
      </c>
      <c r="AU1209">
        <v>52</v>
      </c>
      <c r="AW1209">
        <v>70</v>
      </c>
    </row>
    <row r="1210" spans="1:61" x14ac:dyDescent="0.3">
      <c r="A1210" s="3" t="s">
        <v>1198</v>
      </c>
      <c r="B1210" s="4"/>
      <c r="C1210" s="21">
        <v>40512</v>
      </c>
      <c r="D1210" s="22">
        <v>334</v>
      </c>
      <c r="E1210" s="10" t="s">
        <v>124</v>
      </c>
      <c r="T1210" s="29"/>
      <c r="U1210" s="30"/>
      <c r="AE1210" s="29"/>
      <c r="AL1210" s="31"/>
      <c r="AS1210" t="s">
        <v>69</v>
      </c>
      <c r="AU1210">
        <v>49</v>
      </c>
      <c r="AW1210">
        <v>59</v>
      </c>
    </row>
    <row r="1211" spans="1:61" x14ac:dyDescent="0.3">
      <c r="A1211" s="3" t="s">
        <v>1199</v>
      </c>
      <c r="B1211" s="4"/>
      <c r="C1211" s="21">
        <v>40632</v>
      </c>
      <c r="D1211" s="22">
        <v>89</v>
      </c>
      <c r="E1211" s="10" t="s">
        <v>124</v>
      </c>
      <c r="T1211" s="29"/>
      <c r="U1211" s="30"/>
      <c r="AE1211" s="29"/>
      <c r="AL1211" s="31"/>
      <c r="AS1211" t="s">
        <v>69</v>
      </c>
      <c r="AU1211">
        <v>152</v>
      </c>
      <c r="AW1211">
        <v>209</v>
      </c>
    </row>
    <row r="1212" spans="1:61" x14ac:dyDescent="0.3">
      <c r="A1212" s="3" t="s">
        <v>1200</v>
      </c>
      <c r="B1212" s="4"/>
      <c r="C1212" s="21">
        <v>40674</v>
      </c>
      <c r="D1212" s="22">
        <v>131</v>
      </c>
      <c r="E1212" s="10" t="s">
        <v>124</v>
      </c>
      <c r="T1212" s="29"/>
      <c r="U1212" s="30"/>
      <c r="AE1212" s="29"/>
      <c r="AL1212" s="31"/>
      <c r="AS1212" t="s">
        <v>69</v>
      </c>
      <c r="AU1212">
        <v>159</v>
      </c>
      <c r="AW1212">
        <v>185</v>
      </c>
    </row>
    <row r="1213" spans="1:61" x14ac:dyDescent="0.3">
      <c r="A1213" s="3" t="s">
        <v>1201</v>
      </c>
      <c r="B1213" s="4"/>
      <c r="C1213" s="21">
        <v>40795</v>
      </c>
      <c r="D1213" s="22">
        <v>252</v>
      </c>
      <c r="E1213" s="10" t="s">
        <v>124</v>
      </c>
      <c r="T1213" s="29"/>
      <c r="U1213" s="30"/>
      <c r="AE1213" s="29"/>
      <c r="AL1213" s="31"/>
      <c r="AS1213" t="s">
        <v>69</v>
      </c>
      <c r="AU1213">
        <v>70</v>
      </c>
      <c r="AW1213">
        <v>87</v>
      </c>
    </row>
    <row r="1214" spans="1:61" x14ac:dyDescent="0.3">
      <c r="A1214" s="3" t="s">
        <v>1202</v>
      </c>
      <c r="B1214" s="4"/>
      <c r="C1214" s="21">
        <v>41004</v>
      </c>
      <c r="D1214" s="22">
        <v>96</v>
      </c>
      <c r="E1214" s="10" t="s">
        <v>124</v>
      </c>
      <c r="T1214" s="29"/>
      <c r="U1214" s="30"/>
      <c r="AE1214" s="29"/>
      <c r="AL1214" s="31"/>
      <c r="AS1214" t="s">
        <v>69</v>
      </c>
      <c r="AU1214">
        <v>148</v>
      </c>
      <c r="AW1214">
        <v>188</v>
      </c>
    </row>
    <row r="1215" spans="1:61" x14ac:dyDescent="0.3">
      <c r="A1215" s="3" t="s">
        <v>1203</v>
      </c>
      <c r="B1215" s="4"/>
      <c r="C1215" s="21">
        <v>41088</v>
      </c>
      <c r="D1215" s="22">
        <v>180</v>
      </c>
      <c r="E1215" s="10" t="s">
        <v>124</v>
      </c>
      <c r="T1215" s="29"/>
      <c r="U1215" s="30"/>
      <c r="AE1215" s="29"/>
      <c r="AL1215" s="31"/>
      <c r="AS1215" t="s">
        <v>69</v>
      </c>
      <c r="AU1215">
        <v>115</v>
      </c>
      <c r="AW1215">
        <v>140</v>
      </c>
    </row>
    <row r="1216" spans="1:61" x14ac:dyDescent="0.3">
      <c r="A1216" s="3" t="s">
        <v>1204</v>
      </c>
      <c r="B1216" s="4"/>
      <c r="C1216" s="21">
        <v>41177</v>
      </c>
      <c r="D1216" s="22">
        <v>269</v>
      </c>
      <c r="E1216" s="10" t="s">
        <v>124</v>
      </c>
      <c r="T1216" s="29"/>
      <c r="U1216" s="30"/>
      <c r="AE1216" s="29"/>
      <c r="AL1216" s="31"/>
      <c r="AS1216" t="s">
        <v>69</v>
      </c>
      <c r="AU1216">
        <v>66</v>
      </c>
      <c r="AW1216">
        <v>83</v>
      </c>
    </row>
    <row r="1217" spans="1:61" x14ac:dyDescent="0.3">
      <c r="A1217" s="3" t="s">
        <v>1205</v>
      </c>
      <c r="B1217" s="4"/>
      <c r="C1217" s="21">
        <v>37762</v>
      </c>
      <c r="D1217" s="22">
        <v>141</v>
      </c>
      <c r="E1217" s="10" t="s">
        <v>125</v>
      </c>
      <c r="T1217" s="29"/>
      <c r="U1217" s="30"/>
      <c r="AE1217" s="29"/>
      <c r="AL1217" s="31"/>
      <c r="AS1217" t="s">
        <v>69</v>
      </c>
      <c r="AU1217">
        <v>168</v>
      </c>
      <c r="AW1217">
        <v>186</v>
      </c>
    </row>
    <row r="1218" spans="1:61" x14ac:dyDescent="0.3">
      <c r="A1218" s="3" t="s">
        <v>1206</v>
      </c>
      <c r="B1218" s="4"/>
      <c r="C1218" s="21">
        <v>38069</v>
      </c>
      <c r="D1218" s="22">
        <v>83</v>
      </c>
      <c r="E1218" s="10" t="s">
        <v>125</v>
      </c>
      <c r="T1218" s="26"/>
      <c r="U1218" s="27"/>
      <c r="AE1218" s="26"/>
      <c r="AL1218" s="28"/>
      <c r="AS1218" t="s">
        <v>69</v>
      </c>
      <c r="AU1218">
        <v>207</v>
      </c>
      <c r="AW1218">
        <v>231</v>
      </c>
    </row>
    <row r="1219" spans="1:61" x14ac:dyDescent="0.3">
      <c r="A1219" s="3" t="s">
        <v>1207</v>
      </c>
      <c r="B1219" s="4"/>
      <c r="C1219" s="21">
        <v>38135</v>
      </c>
      <c r="D1219" s="22">
        <v>149</v>
      </c>
      <c r="E1219" s="10" t="s">
        <v>125</v>
      </c>
      <c r="T1219" s="29"/>
      <c r="U1219" s="30"/>
      <c r="AE1219" s="29"/>
      <c r="AL1219" s="31"/>
      <c r="AS1219" t="s">
        <v>69</v>
      </c>
      <c r="AU1219">
        <v>162</v>
      </c>
      <c r="AW1219">
        <v>180</v>
      </c>
      <c r="BI1219" s="32"/>
    </row>
    <row r="1220" spans="1:61" x14ac:dyDescent="0.3">
      <c r="A1220" s="3" t="s">
        <v>1208</v>
      </c>
      <c r="B1220" s="4"/>
      <c r="C1220" s="21">
        <v>38446</v>
      </c>
      <c r="D1220" s="22">
        <v>94</v>
      </c>
      <c r="E1220" s="10" t="s">
        <v>125</v>
      </c>
      <c r="T1220" s="29"/>
      <c r="U1220" s="30"/>
      <c r="AE1220" s="29"/>
      <c r="AL1220" s="31"/>
      <c r="AS1220" t="s">
        <v>69</v>
      </c>
      <c r="AU1220">
        <v>202</v>
      </c>
      <c r="AW1220">
        <v>224</v>
      </c>
    </row>
    <row r="1221" spans="1:61" x14ac:dyDescent="0.3">
      <c r="A1221" s="3" t="s">
        <v>1209</v>
      </c>
      <c r="B1221" s="4"/>
      <c r="C1221" s="21">
        <v>38499</v>
      </c>
      <c r="D1221" s="22">
        <v>147</v>
      </c>
      <c r="E1221" s="10" t="s">
        <v>125</v>
      </c>
      <c r="T1221" s="29"/>
      <c r="U1221" s="30"/>
      <c r="AE1221" s="29"/>
      <c r="AL1221" s="31"/>
      <c r="AS1221" t="s">
        <v>69</v>
      </c>
      <c r="AU1221">
        <v>159</v>
      </c>
      <c r="AW1221">
        <v>178</v>
      </c>
    </row>
    <row r="1222" spans="1:61" x14ac:dyDescent="0.3">
      <c r="A1222" s="3" t="s">
        <v>1210</v>
      </c>
      <c r="B1222" s="4"/>
      <c r="C1222" s="21">
        <v>38789</v>
      </c>
      <c r="D1222" s="22">
        <v>72</v>
      </c>
      <c r="E1222" s="10" t="s">
        <v>125</v>
      </c>
      <c r="T1222" s="29"/>
      <c r="U1222" s="30"/>
      <c r="AE1222" s="29"/>
      <c r="AL1222" s="31"/>
      <c r="AS1222" t="s">
        <v>69</v>
      </c>
      <c r="AU1222">
        <v>206</v>
      </c>
      <c r="AW1222">
        <v>235</v>
      </c>
    </row>
    <row r="1223" spans="1:61" x14ac:dyDescent="0.3">
      <c r="A1223" s="3" t="s">
        <v>1211</v>
      </c>
      <c r="B1223" s="4"/>
      <c r="C1223" s="21">
        <v>38847</v>
      </c>
      <c r="D1223" s="22">
        <v>130</v>
      </c>
      <c r="E1223" s="10" t="s">
        <v>125</v>
      </c>
      <c r="T1223" s="29"/>
      <c r="U1223" s="30"/>
      <c r="AE1223" s="29"/>
      <c r="AL1223" s="31"/>
      <c r="AS1223" t="s">
        <v>69</v>
      </c>
      <c r="AU1223">
        <v>178</v>
      </c>
      <c r="AW1223">
        <v>199</v>
      </c>
    </row>
    <row r="1224" spans="1:61" x14ac:dyDescent="0.3">
      <c r="A1224" s="3" t="s">
        <v>127</v>
      </c>
      <c r="B1224" s="4"/>
      <c r="C1224" s="63">
        <v>36588</v>
      </c>
      <c r="D1224" s="24">
        <v>63</v>
      </c>
      <c r="E1224" s="10" t="s">
        <v>126</v>
      </c>
      <c r="T1224" s="29"/>
      <c r="U1224" s="30"/>
      <c r="AE1224" s="29"/>
      <c r="AL1224" s="31"/>
      <c r="AS1224" t="s">
        <v>69</v>
      </c>
      <c r="AU1224">
        <v>220</v>
      </c>
      <c r="AW1224">
        <v>253</v>
      </c>
    </row>
    <row r="1225" spans="1:61" x14ac:dyDescent="0.3">
      <c r="A1225" s="3" t="s">
        <v>1212</v>
      </c>
      <c r="B1225" s="4"/>
      <c r="C1225" s="21">
        <v>36661</v>
      </c>
      <c r="D1225" s="22">
        <v>136</v>
      </c>
      <c r="E1225" s="10" t="s">
        <v>126</v>
      </c>
      <c r="T1225" s="29"/>
      <c r="U1225" s="30"/>
      <c r="AE1225" s="29"/>
      <c r="AL1225" s="31"/>
      <c r="AS1225" t="s">
        <v>69</v>
      </c>
      <c r="AU1225">
        <v>171</v>
      </c>
      <c r="AW1225">
        <v>199</v>
      </c>
    </row>
    <row r="1226" spans="1:61" x14ac:dyDescent="0.3">
      <c r="A1226" s="3" t="s">
        <v>1213</v>
      </c>
      <c r="B1226" s="4"/>
      <c r="C1226" s="21">
        <v>36990</v>
      </c>
      <c r="D1226" s="22">
        <v>99</v>
      </c>
      <c r="E1226" s="10" t="s">
        <v>126</v>
      </c>
      <c r="T1226" s="29"/>
      <c r="U1226" s="30"/>
      <c r="AE1226" s="29"/>
      <c r="AL1226" s="31"/>
      <c r="AS1226" t="s">
        <v>69</v>
      </c>
      <c r="AU1226">
        <v>191</v>
      </c>
      <c r="AW1226">
        <v>218</v>
      </c>
    </row>
    <row r="1227" spans="1:61" x14ac:dyDescent="0.3">
      <c r="A1227" s="3" t="s">
        <v>1214</v>
      </c>
      <c r="B1227" s="4"/>
      <c r="C1227" s="21">
        <v>37057</v>
      </c>
      <c r="D1227" s="22">
        <v>166</v>
      </c>
      <c r="E1227" s="10" t="s">
        <v>126</v>
      </c>
      <c r="T1227" s="29"/>
      <c r="U1227" s="30"/>
      <c r="AE1227" s="29"/>
      <c r="AL1227" s="31"/>
      <c r="AS1227" t="s">
        <v>69</v>
      </c>
      <c r="AU1227">
        <v>144</v>
      </c>
      <c r="AW1227">
        <v>166</v>
      </c>
    </row>
    <row r="1228" spans="1:61" x14ac:dyDescent="0.3">
      <c r="A1228" s="3" t="s">
        <v>1215</v>
      </c>
      <c r="B1228" s="4"/>
      <c r="C1228" s="21">
        <v>37112</v>
      </c>
      <c r="D1228" s="22">
        <v>221</v>
      </c>
      <c r="E1228" s="10" t="s">
        <v>126</v>
      </c>
      <c r="T1228" s="29"/>
      <c r="U1228" s="30"/>
      <c r="AE1228" s="29"/>
      <c r="AL1228" s="31"/>
      <c r="AS1228" t="s">
        <v>69</v>
      </c>
      <c r="AU1228">
        <v>108</v>
      </c>
      <c r="AW1228">
        <v>125</v>
      </c>
    </row>
    <row r="1229" spans="1:61" x14ac:dyDescent="0.3">
      <c r="A1229" s="3" t="s">
        <v>1216</v>
      </c>
      <c r="B1229" s="4"/>
      <c r="C1229" s="21">
        <v>37322</v>
      </c>
      <c r="D1229" s="22">
        <v>66</v>
      </c>
      <c r="E1229" s="10" t="s">
        <v>126</v>
      </c>
      <c r="T1229" s="29"/>
      <c r="U1229" s="30"/>
      <c r="AE1229" s="29"/>
      <c r="AL1229" s="31"/>
      <c r="AS1229" t="s">
        <v>69</v>
      </c>
      <c r="AU1229">
        <v>218</v>
      </c>
      <c r="AW1229">
        <v>248</v>
      </c>
    </row>
    <row r="1230" spans="1:61" x14ac:dyDescent="0.3">
      <c r="A1230" s="3" t="s">
        <v>1217</v>
      </c>
      <c r="B1230" s="4"/>
      <c r="C1230" s="21">
        <v>37391</v>
      </c>
      <c r="D1230" s="22">
        <v>135</v>
      </c>
      <c r="E1230" s="10" t="s">
        <v>126</v>
      </c>
      <c r="T1230" s="29"/>
      <c r="U1230" s="30"/>
      <c r="AE1230" s="29"/>
      <c r="AL1230" s="31"/>
      <c r="AS1230" t="s">
        <v>69</v>
      </c>
      <c r="AU1230">
        <v>169</v>
      </c>
      <c r="AW1230">
        <v>196</v>
      </c>
    </row>
    <row r="1231" spans="1:61" x14ac:dyDescent="0.3">
      <c r="A1231" s="3" t="s">
        <v>1218</v>
      </c>
      <c r="B1231" s="4"/>
      <c r="C1231" s="21">
        <v>37694</v>
      </c>
      <c r="D1231" s="22">
        <v>73</v>
      </c>
      <c r="E1231" s="10" t="s">
        <v>126</v>
      </c>
      <c r="T1231" s="29"/>
      <c r="U1231" s="30"/>
      <c r="AE1231" s="29"/>
      <c r="AL1231" s="31"/>
      <c r="AS1231" t="s">
        <v>69</v>
      </c>
      <c r="AU1231">
        <v>209</v>
      </c>
      <c r="AW1231">
        <v>239</v>
      </c>
    </row>
    <row r="1232" spans="1:61" x14ac:dyDescent="0.3">
      <c r="A1232" s="3" t="s">
        <v>1219</v>
      </c>
      <c r="B1232" s="4"/>
      <c r="C1232" s="21">
        <v>37762</v>
      </c>
      <c r="D1232" s="22">
        <v>141</v>
      </c>
      <c r="E1232" s="10" t="s">
        <v>126</v>
      </c>
      <c r="T1232" s="29"/>
      <c r="U1232" s="30"/>
      <c r="AE1232" s="29"/>
      <c r="AL1232" s="31"/>
      <c r="AS1232" t="s">
        <v>69</v>
      </c>
      <c r="AU1232">
        <v>168</v>
      </c>
      <c r="AW1232">
        <v>186</v>
      </c>
    </row>
    <row r="1233" spans="1:61" x14ac:dyDescent="0.3">
      <c r="A1233" s="3" t="s">
        <v>1220</v>
      </c>
      <c r="B1233" s="4"/>
      <c r="C1233" s="21">
        <v>38069</v>
      </c>
      <c r="D1233" s="22">
        <v>83</v>
      </c>
      <c r="E1233" s="10" t="s">
        <v>126</v>
      </c>
      <c r="T1233" s="26"/>
      <c r="U1233" s="27"/>
      <c r="AE1233" s="26"/>
      <c r="AL1233" s="28"/>
      <c r="AS1233" t="s">
        <v>69</v>
      </c>
      <c r="AU1233">
        <v>212</v>
      </c>
      <c r="AW1233">
        <v>233</v>
      </c>
    </row>
    <row r="1234" spans="1:61" x14ac:dyDescent="0.3">
      <c r="A1234" s="3" t="s">
        <v>1221</v>
      </c>
      <c r="B1234" s="4"/>
      <c r="C1234" s="21">
        <v>38135</v>
      </c>
      <c r="D1234" s="22">
        <v>149</v>
      </c>
      <c r="E1234" s="10" t="s">
        <v>126</v>
      </c>
      <c r="T1234" s="29"/>
      <c r="U1234" s="30"/>
      <c r="AE1234" s="29"/>
      <c r="AL1234" s="31"/>
      <c r="AS1234" t="s">
        <v>69</v>
      </c>
      <c r="AU1234">
        <v>161</v>
      </c>
      <c r="AW1234">
        <v>179</v>
      </c>
      <c r="BI1234" s="32"/>
    </row>
    <row r="1235" spans="1:61" x14ac:dyDescent="0.3">
      <c r="A1235" s="3" t="s">
        <v>1222</v>
      </c>
      <c r="B1235" s="4"/>
      <c r="C1235" s="21">
        <v>39196</v>
      </c>
      <c r="D1235" s="22">
        <v>114</v>
      </c>
      <c r="E1235" s="10" t="s">
        <v>128</v>
      </c>
      <c r="T1235" s="29"/>
      <c r="U1235" s="30"/>
      <c r="AE1235" s="29"/>
      <c r="AL1235" s="31"/>
      <c r="AS1235" t="s">
        <v>69</v>
      </c>
      <c r="AU1235">
        <v>192</v>
      </c>
      <c r="AW1235">
        <v>220</v>
      </c>
    </row>
    <row r="1236" spans="1:61" x14ac:dyDescent="0.3">
      <c r="A1236" s="3" t="s">
        <v>1223</v>
      </c>
      <c r="B1236" s="4"/>
      <c r="C1236" s="21">
        <v>39261</v>
      </c>
      <c r="D1236" s="22">
        <v>179</v>
      </c>
      <c r="E1236" s="10" t="s">
        <v>128</v>
      </c>
      <c r="T1236" s="29"/>
      <c r="U1236" s="30"/>
      <c r="AE1236" s="29"/>
      <c r="AL1236" s="31"/>
      <c r="AS1236" t="s">
        <v>69</v>
      </c>
      <c r="AU1236">
        <v>140</v>
      </c>
      <c r="AW1236">
        <v>160</v>
      </c>
    </row>
    <row r="1237" spans="1:61" x14ac:dyDescent="0.3">
      <c r="A1237" s="3" t="s">
        <v>1224</v>
      </c>
      <c r="B1237" s="4"/>
      <c r="C1237" s="21">
        <v>39549</v>
      </c>
      <c r="D1237" s="22">
        <v>102</v>
      </c>
      <c r="E1237" s="10" t="s">
        <v>128</v>
      </c>
      <c r="T1237" s="29"/>
      <c r="U1237" s="30"/>
      <c r="AE1237" s="29"/>
      <c r="AL1237" s="31"/>
      <c r="AS1237" t="s">
        <v>69</v>
      </c>
      <c r="AU1237">
        <v>198</v>
      </c>
      <c r="AW1237">
        <v>221</v>
      </c>
    </row>
    <row r="1238" spans="1:61" x14ac:dyDescent="0.3">
      <c r="A1238" s="3" t="s">
        <v>1225</v>
      </c>
      <c r="B1238" s="4"/>
      <c r="C1238" s="21">
        <v>39605</v>
      </c>
      <c r="D1238" s="22">
        <v>158</v>
      </c>
      <c r="E1238" s="10" t="s">
        <v>128</v>
      </c>
      <c r="T1238" s="29"/>
      <c r="U1238" s="30"/>
      <c r="AE1238" s="29"/>
      <c r="AL1238" s="31"/>
      <c r="AS1238" t="s">
        <v>69</v>
      </c>
      <c r="AU1238">
        <v>158</v>
      </c>
      <c r="AW1238">
        <v>176</v>
      </c>
    </row>
    <row r="1239" spans="1:61" x14ac:dyDescent="0.3">
      <c r="A1239" s="3" t="s">
        <v>1226</v>
      </c>
      <c r="B1239" s="4"/>
      <c r="C1239" s="21">
        <v>39892</v>
      </c>
      <c r="D1239" s="22">
        <v>79</v>
      </c>
      <c r="E1239" s="10" t="s">
        <v>128</v>
      </c>
      <c r="T1239" s="29"/>
      <c r="U1239" s="30"/>
      <c r="AE1239" s="29"/>
      <c r="AL1239" s="31"/>
      <c r="AS1239" t="s">
        <v>69</v>
      </c>
      <c r="AU1239">
        <v>208</v>
      </c>
      <c r="AW1239">
        <v>242</v>
      </c>
    </row>
    <row r="1240" spans="1:61" x14ac:dyDescent="0.3">
      <c r="A1240" s="3" t="s">
        <v>1227</v>
      </c>
      <c r="B1240" s="4"/>
      <c r="C1240" s="21">
        <v>39969</v>
      </c>
      <c r="D1240" s="22">
        <v>156</v>
      </c>
      <c r="E1240" s="10" t="s">
        <v>128</v>
      </c>
      <c r="T1240" s="29"/>
      <c r="U1240" s="30"/>
      <c r="AE1240" s="29"/>
      <c r="AL1240" s="31"/>
      <c r="AS1240" t="s">
        <v>69</v>
      </c>
      <c r="AU1240">
        <v>166</v>
      </c>
      <c r="AW1240">
        <v>189</v>
      </c>
    </row>
    <row r="1241" spans="1:61" x14ac:dyDescent="0.3">
      <c r="A1241" s="3" t="s">
        <v>1228</v>
      </c>
      <c r="B1241" s="4"/>
      <c r="C1241" s="21">
        <v>39196</v>
      </c>
      <c r="D1241" s="22">
        <v>114</v>
      </c>
      <c r="E1241" s="10" t="s">
        <v>129</v>
      </c>
      <c r="T1241" s="29"/>
      <c r="U1241" s="30"/>
      <c r="AE1241" s="29"/>
      <c r="AL1241" s="31"/>
      <c r="AS1241" t="s">
        <v>69</v>
      </c>
      <c r="AU1241">
        <v>193</v>
      </c>
      <c r="AW1241">
        <v>219</v>
      </c>
    </row>
    <row r="1242" spans="1:61" x14ac:dyDescent="0.3">
      <c r="A1242" s="3" t="s">
        <v>1229</v>
      </c>
      <c r="B1242" s="4"/>
      <c r="C1242" s="21">
        <v>39261</v>
      </c>
      <c r="D1242" s="22">
        <v>179</v>
      </c>
      <c r="E1242" s="10" t="s">
        <v>129</v>
      </c>
      <c r="T1242" s="29"/>
      <c r="U1242" s="30"/>
      <c r="AE1242" s="29"/>
      <c r="AL1242" s="31"/>
      <c r="AS1242" t="s">
        <v>69</v>
      </c>
      <c r="AU1242">
        <v>136</v>
      </c>
      <c r="AW1242">
        <v>156</v>
      </c>
    </row>
    <row r="1243" spans="1:61" x14ac:dyDescent="0.3">
      <c r="A1243" s="3" t="s">
        <v>1230</v>
      </c>
      <c r="B1243" s="4"/>
      <c r="C1243" s="21">
        <v>39338</v>
      </c>
      <c r="D1243" s="22">
        <v>256</v>
      </c>
      <c r="E1243" s="10" t="s">
        <v>129</v>
      </c>
      <c r="T1243" s="29"/>
      <c r="U1243" s="30"/>
      <c r="AE1243" s="29"/>
      <c r="AL1243" s="31"/>
      <c r="AS1243" t="s">
        <v>69</v>
      </c>
      <c r="AU1243">
        <v>84</v>
      </c>
      <c r="AW1243">
        <v>102</v>
      </c>
    </row>
    <row r="1244" spans="1:61" x14ac:dyDescent="0.3">
      <c r="A1244" s="3" t="s">
        <v>1231</v>
      </c>
      <c r="B1244" s="4"/>
      <c r="C1244" s="21">
        <v>39549</v>
      </c>
      <c r="D1244" s="22">
        <v>102</v>
      </c>
      <c r="E1244" s="10" t="s">
        <v>129</v>
      </c>
      <c r="T1244" s="29"/>
      <c r="U1244" s="30"/>
      <c r="AE1244" s="29"/>
      <c r="AL1244" s="31"/>
      <c r="AS1244" t="s">
        <v>69</v>
      </c>
      <c r="AU1244">
        <v>198</v>
      </c>
      <c r="AW1244">
        <v>221</v>
      </c>
    </row>
    <row r="1245" spans="1:61" x14ac:dyDescent="0.3">
      <c r="A1245" s="3" t="s">
        <v>1232</v>
      </c>
      <c r="B1245" s="4"/>
      <c r="C1245" s="21">
        <v>39605</v>
      </c>
      <c r="D1245" s="22">
        <v>158</v>
      </c>
      <c r="E1245" s="10" t="s">
        <v>129</v>
      </c>
      <c r="T1245" s="29"/>
      <c r="U1245" s="30"/>
      <c r="AE1245" s="29"/>
      <c r="AL1245" s="31"/>
      <c r="AS1245" t="s">
        <v>69</v>
      </c>
      <c r="AU1245">
        <v>157</v>
      </c>
      <c r="AW1245">
        <v>175</v>
      </c>
    </row>
    <row r="1246" spans="1:61" x14ac:dyDescent="0.3">
      <c r="A1246" s="3" t="s">
        <v>1233</v>
      </c>
      <c r="B1246" s="4"/>
      <c r="C1246" s="21">
        <v>39702</v>
      </c>
      <c r="D1246" s="22">
        <v>255</v>
      </c>
      <c r="E1246" s="10" t="s">
        <v>129</v>
      </c>
      <c r="T1246" s="29"/>
      <c r="U1246" s="30"/>
      <c r="AE1246" s="29"/>
      <c r="AL1246" s="31"/>
      <c r="AS1246" t="s">
        <v>69</v>
      </c>
      <c r="AU1246">
        <v>82</v>
      </c>
      <c r="AW1246">
        <v>100</v>
      </c>
    </row>
    <row r="1247" spans="1:61" x14ac:dyDescent="0.3">
      <c r="A1247" s="3" t="s">
        <v>1234</v>
      </c>
      <c r="B1247" s="4"/>
      <c r="C1247" s="21">
        <v>39892</v>
      </c>
      <c r="D1247" s="22">
        <v>79</v>
      </c>
      <c r="E1247" s="10" t="s">
        <v>129</v>
      </c>
      <c r="T1247" s="29"/>
      <c r="U1247" s="30"/>
      <c r="AE1247" s="29"/>
      <c r="AL1247" s="31"/>
      <c r="AS1247" t="s">
        <v>69</v>
      </c>
      <c r="AU1247">
        <v>210</v>
      </c>
      <c r="AW1247">
        <v>243</v>
      </c>
    </row>
    <row r="1248" spans="1:61" x14ac:dyDescent="0.3">
      <c r="A1248" s="3" t="s">
        <v>1235</v>
      </c>
      <c r="B1248" s="4"/>
      <c r="C1248" s="21">
        <v>39969</v>
      </c>
      <c r="D1248" s="22">
        <v>156</v>
      </c>
      <c r="E1248" s="10" t="s">
        <v>129</v>
      </c>
      <c r="T1248" s="26"/>
      <c r="U1248" s="27"/>
      <c r="AE1248" s="26"/>
      <c r="AL1248" s="28"/>
      <c r="AS1248" t="s">
        <v>69</v>
      </c>
      <c r="AU1248">
        <v>164</v>
      </c>
      <c r="AW1248">
        <v>188</v>
      </c>
    </row>
    <row r="1249" spans="1:61" x14ac:dyDescent="0.3">
      <c r="A1249" s="3" t="s">
        <v>1236</v>
      </c>
      <c r="B1249" s="4"/>
      <c r="C1249" s="21">
        <v>40049</v>
      </c>
      <c r="D1249" s="22">
        <v>236</v>
      </c>
      <c r="E1249" s="10" t="s">
        <v>129</v>
      </c>
      <c r="T1249" s="29"/>
      <c r="U1249" s="30"/>
      <c r="AE1249" s="29"/>
      <c r="AL1249" s="31"/>
      <c r="AS1249" t="s">
        <v>69</v>
      </c>
      <c r="AU1249">
        <v>100</v>
      </c>
      <c r="AW1249">
        <v>121</v>
      </c>
      <c r="BI1249" s="32"/>
    </row>
    <row r="1250" spans="1:61" x14ac:dyDescent="0.3">
      <c r="A1250" s="3" t="s">
        <v>1237</v>
      </c>
      <c r="B1250" s="4"/>
      <c r="C1250" s="21">
        <v>39892</v>
      </c>
      <c r="D1250" s="22">
        <v>79</v>
      </c>
      <c r="E1250" s="10" t="s">
        <v>130</v>
      </c>
      <c r="T1250" s="29"/>
      <c r="U1250" s="30"/>
      <c r="AE1250" s="29"/>
      <c r="AL1250" s="31"/>
      <c r="AS1250" t="s">
        <v>69</v>
      </c>
      <c r="AU1250">
        <v>161</v>
      </c>
      <c r="AW1250">
        <v>208</v>
      </c>
    </row>
    <row r="1251" spans="1:61" x14ac:dyDescent="0.3">
      <c r="A1251" s="3" t="s">
        <v>1238</v>
      </c>
      <c r="B1251" s="4"/>
      <c r="C1251" s="21">
        <v>39969</v>
      </c>
      <c r="D1251" s="22">
        <v>156</v>
      </c>
      <c r="E1251" s="10" t="s">
        <v>130</v>
      </c>
      <c r="T1251" s="29"/>
      <c r="U1251" s="30"/>
      <c r="AE1251" s="29"/>
      <c r="AL1251" s="31"/>
      <c r="AS1251" t="s">
        <v>69</v>
      </c>
      <c r="AU1251">
        <v>139</v>
      </c>
      <c r="AW1251">
        <v>167</v>
      </c>
    </row>
    <row r="1252" spans="1:61" x14ac:dyDescent="0.3">
      <c r="A1252" s="3" t="s">
        <v>1239</v>
      </c>
      <c r="B1252" s="4"/>
      <c r="C1252" s="21">
        <v>40049</v>
      </c>
      <c r="D1252" s="22">
        <v>236</v>
      </c>
      <c r="E1252" s="10" t="s">
        <v>130</v>
      </c>
      <c r="T1252" s="29"/>
      <c r="U1252" s="30"/>
      <c r="AE1252" s="29"/>
      <c r="AL1252" s="31"/>
      <c r="AS1252" t="s">
        <v>69</v>
      </c>
      <c r="AU1252">
        <v>80</v>
      </c>
      <c r="AW1252">
        <v>104</v>
      </c>
    </row>
    <row r="1253" spans="1:61" x14ac:dyDescent="0.3">
      <c r="A1253" s="3" t="s">
        <v>1240</v>
      </c>
      <c r="B1253" s="4"/>
      <c r="C1253" s="21">
        <v>40267</v>
      </c>
      <c r="D1253" s="22">
        <v>89</v>
      </c>
      <c r="E1253" s="10" t="s">
        <v>130</v>
      </c>
      <c r="T1253" s="29"/>
      <c r="U1253" s="30"/>
      <c r="AE1253" s="29"/>
      <c r="AL1253" s="31"/>
      <c r="AS1253" t="s">
        <v>69</v>
      </c>
      <c r="AU1253">
        <v>129</v>
      </c>
      <c r="AW1253">
        <v>186</v>
      </c>
    </row>
    <row r="1254" spans="1:61" x14ac:dyDescent="0.3">
      <c r="A1254" s="3" t="s">
        <v>1241</v>
      </c>
      <c r="B1254" s="4"/>
      <c r="C1254" s="21">
        <v>40365</v>
      </c>
      <c r="D1254" s="22">
        <v>187</v>
      </c>
      <c r="E1254" s="10" t="s">
        <v>130</v>
      </c>
      <c r="T1254" s="29"/>
      <c r="U1254" s="30"/>
      <c r="AE1254" s="29"/>
      <c r="AL1254" s="31"/>
      <c r="AS1254" t="s">
        <v>69</v>
      </c>
      <c r="AU1254">
        <v>108</v>
      </c>
      <c r="AW1254">
        <v>131</v>
      </c>
    </row>
    <row r="1255" spans="1:61" x14ac:dyDescent="0.3">
      <c r="A1255" s="3" t="s">
        <v>1242</v>
      </c>
      <c r="B1255" s="4"/>
      <c r="C1255" s="21">
        <v>40455</v>
      </c>
      <c r="D1255" s="22">
        <v>277</v>
      </c>
      <c r="E1255" s="10" t="s">
        <v>130</v>
      </c>
      <c r="T1255" s="29"/>
      <c r="U1255" s="30"/>
      <c r="AE1255" s="29"/>
      <c r="AL1255" s="31"/>
      <c r="AS1255" t="s">
        <v>69</v>
      </c>
      <c r="AU1255">
        <v>52</v>
      </c>
      <c r="AW1255">
        <v>69</v>
      </c>
    </row>
    <row r="1256" spans="1:61" x14ac:dyDescent="0.3">
      <c r="A1256" s="3" t="s">
        <v>1243</v>
      </c>
      <c r="B1256" s="4"/>
      <c r="C1256" s="21">
        <v>40512</v>
      </c>
      <c r="D1256" s="22">
        <v>334</v>
      </c>
      <c r="E1256" s="10" t="s">
        <v>130</v>
      </c>
      <c r="T1256" s="29"/>
      <c r="U1256" s="30"/>
      <c r="AE1256" s="29"/>
      <c r="AL1256" s="31"/>
      <c r="AS1256" t="s">
        <v>69</v>
      </c>
      <c r="AU1256">
        <v>49</v>
      </c>
      <c r="AW1256">
        <v>59</v>
      </c>
    </row>
    <row r="1257" spans="1:61" x14ac:dyDescent="0.3">
      <c r="A1257" s="3" t="s">
        <v>1244</v>
      </c>
      <c r="B1257" s="4"/>
      <c r="C1257" s="21">
        <v>40632</v>
      </c>
      <c r="D1257" s="22">
        <v>89</v>
      </c>
      <c r="E1257" s="10" t="s">
        <v>130</v>
      </c>
      <c r="T1257" s="29"/>
      <c r="U1257" s="30"/>
      <c r="AE1257" s="29"/>
      <c r="AL1257" s="31"/>
      <c r="AS1257" t="s">
        <v>69</v>
      </c>
      <c r="AU1257">
        <v>132</v>
      </c>
    </row>
    <row r="1258" spans="1:61" x14ac:dyDescent="0.3">
      <c r="A1258" s="3" t="s">
        <v>1245</v>
      </c>
      <c r="B1258" s="4"/>
      <c r="C1258" s="21">
        <v>40674</v>
      </c>
      <c r="D1258" s="22">
        <v>131</v>
      </c>
      <c r="E1258" s="10" t="s">
        <v>130</v>
      </c>
      <c r="T1258" s="29"/>
      <c r="U1258" s="30"/>
      <c r="AE1258" s="29"/>
      <c r="AL1258" s="31"/>
      <c r="AS1258" t="s">
        <v>69</v>
      </c>
      <c r="AU1258">
        <v>154</v>
      </c>
      <c r="AW1258">
        <v>179</v>
      </c>
    </row>
    <row r="1259" spans="1:61" x14ac:dyDescent="0.3">
      <c r="A1259" s="3" t="s">
        <v>1246</v>
      </c>
      <c r="B1259" s="4"/>
      <c r="C1259" s="21">
        <v>40795</v>
      </c>
      <c r="D1259" s="22">
        <v>252</v>
      </c>
      <c r="E1259" s="10" t="s">
        <v>130</v>
      </c>
      <c r="T1259" s="29"/>
      <c r="U1259" s="30"/>
      <c r="AE1259" s="29"/>
      <c r="AL1259" s="31"/>
      <c r="AS1259" t="s">
        <v>69</v>
      </c>
      <c r="AU1259">
        <v>69</v>
      </c>
      <c r="AW1259">
        <v>86</v>
      </c>
    </row>
    <row r="1260" spans="1:61" x14ac:dyDescent="0.3">
      <c r="A1260" s="3" t="s">
        <v>1247</v>
      </c>
      <c r="B1260" s="4"/>
      <c r="C1260" s="21">
        <v>41004</v>
      </c>
      <c r="D1260" s="22">
        <v>96</v>
      </c>
      <c r="E1260" s="10" t="s">
        <v>130</v>
      </c>
      <c r="T1260" s="29"/>
      <c r="U1260" s="30"/>
      <c r="AE1260" s="29"/>
      <c r="AL1260" s="31"/>
      <c r="AS1260" t="s">
        <v>69</v>
      </c>
      <c r="AU1260">
        <v>147</v>
      </c>
      <c r="AW1260">
        <v>183</v>
      </c>
    </row>
    <row r="1261" spans="1:61" x14ac:dyDescent="0.3">
      <c r="A1261" s="3" t="s">
        <v>1248</v>
      </c>
      <c r="B1261" s="4"/>
      <c r="C1261" s="21">
        <v>41088</v>
      </c>
      <c r="D1261" s="22">
        <v>180</v>
      </c>
      <c r="E1261" s="10" t="s">
        <v>130</v>
      </c>
      <c r="T1261" s="29"/>
      <c r="U1261" s="30"/>
      <c r="AE1261" s="29"/>
      <c r="AL1261" s="31"/>
      <c r="AS1261" t="s">
        <v>69</v>
      </c>
      <c r="AU1261">
        <v>115</v>
      </c>
      <c r="AW1261">
        <v>140</v>
      </c>
    </row>
    <row r="1262" spans="1:61" x14ac:dyDescent="0.3">
      <c r="A1262" s="3" t="s">
        <v>1249</v>
      </c>
      <c r="B1262" s="4"/>
      <c r="C1262" s="21">
        <v>41177</v>
      </c>
      <c r="D1262" s="22">
        <v>269</v>
      </c>
      <c r="E1262" s="10" t="s">
        <v>130</v>
      </c>
      <c r="T1262" s="29"/>
      <c r="U1262" s="30"/>
      <c r="AE1262" s="29"/>
      <c r="AL1262" s="31"/>
      <c r="AS1262" t="s">
        <v>69</v>
      </c>
      <c r="AU1262">
        <v>64</v>
      </c>
      <c r="AW1262">
        <v>82</v>
      </c>
    </row>
    <row r="1263" spans="1:61" x14ac:dyDescent="0.3">
      <c r="A1263" s="3" t="s">
        <v>1250</v>
      </c>
      <c r="B1263" s="4"/>
      <c r="C1263" s="21">
        <v>38499</v>
      </c>
      <c r="D1263" s="22">
        <v>147</v>
      </c>
      <c r="E1263" s="10" t="s">
        <v>131</v>
      </c>
      <c r="T1263" s="26"/>
      <c r="U1263" s="27"/>
      <c r="AE1263" s="26"/>
      <c r="AL1263" s="28"/>
      <c r="AS1263" t="s">
        <v>69</v>
      </c>
      <c r="AU1263">
        <v>158</v>
      </c>
      <c r="AW1263">
        <v>177</v>
      </c>
    </row>
    <row r="1264" spans="1:61" x14ac:dyDescent="0.3">
      <c r="A1264" s="3" t="s">
        <v>1251</v>
      </c>
      <c r="B1264" s="4"/>
      <c r="C1264" s="21">
        <v>38600</v>
      </c>
      <c r="D1264" s="22">
        <v>248</v>
      </c>
      <c r="E1264" s="10" t="s">
        <v>131</v>
      </c>
      <c r="T1264" s="29"/>
      <c r="U1264" s="30"/>
      <c r="AE1264" s="29"/>
      <c r="AL1264" s="31"/>
      <c r="AS1264" t="s">
        <v>69</v>
      </c>
      <c r="AU1264">
        <v>75</v>
      </c>
      <c r="AW1264">
        <v>94</v>
      </c>
      <c r="BI1264" s="32"/>
    </row>
    <row r="1265" spans="1:61" x14ac:dyDescent="0.3">
      <c r="A1265" s="3" t="s">
        <v>1252</v>
      </c>
      <c r="B1265" s="4"/>
      <c r="C1265" s="21">
        <v>39001</v>
      </c>
      <c r="D1265" s="22">
        <v>284</v>
      </c>
      <c r="E1265" s="10" t="s">
        <v>131</v>
      </c>
      <c r="T1265" s="29"/>
      <c r="U1265" s="30"/>
      <c r="AE1265" s="29"/>
      <c r="AL1265" s="31"/>
      <c r="AS1265" t="s">
        <v>69</v>
      </c>
      <c r="AU1265">
        <v>62</v>
      </c>
      <c r="AW1265">
        <v>85</v>
      </c>
    </row>
    <row r="1266" spans="1:61" x14ac:dyDescent="0.3">
      <c r="A1266" s="3" t="s">
        <v>1253</v>
      </c>
      <c r="B1266" s="4"/>
      <c r="C1266" s="21">
        <v>39338</v>
      </c>
      <c r="D1266" s="22">
        <v>256</v>
      </c>
      <c r="E1266" s="10" t="s">
        <v>131</v>
      </c>
      <c r="T1266" s="29"/>
      <c r="U1266" s="30"/>
      <c r="AE1266" s="29"/>
      <c r="AL1266" s="31"/>
      <c r="AS1266" t="s">
        <v>69</v>
      </c>
      <c r="AU1266">
        <v>73</v>
      </c>
      <c r="AW1266">
        <v>91</v>
      </c>
    </row>
    <row r="1267" spans="1:61" x14ac:dyDescent="0.3">
      <c r="A1267" s="3" t="s">
        <v>1254</v>
      </c>
      <c r="B1267" s="4"/>
      <c r="C1267" s="21">
        <v>40267</v>
      </c>
      <c r="D1267" s="22">
        <v>89</v>
      </c>
      <c r="E1267" s="10" t="s">
        <v>131</v>
      </c>
      <c r="T1267" s="29"/>
      <c r="U1267" s="30"/>
      <c r="AE1267" s="29"/>
      <c r="AL1267" s="31"/>
      <c r="AS1267" t="s">
        <v>69</v>
      </c>
      <c r="AU1267">
        <v>201</v>
      </c>
      <c r="AW1267">
        <v>225</v>
      </c>
    </row>
    <row r="1268" spans="1:61" x14ac:dyDescent="0.3">
      <c r="A1268" s="3" t="s">
        <v>1255</v>
      </c>
      <c r="B1268" s="4"/>
      <c r="C1268" s="21">
        <v>40365</v>
      </c>
      <c r="D1268" s="22">
        <v>187</v>
      </c>
      <c r="E1268" s="10" t="s">
        <v>131</v>
      </c>
      <c r="T1268" s="29"/>
      <c r="U1268" s="30"/>
      <c r="AE1268" s="29"/>
      <c r="AL1268" s="31"/>
      <c r="AS1268" t="s">
        <v>69</v>
      </c>
      <c r="AU1268">
        <v>126</v>
      </c>
      <c r="AW1268">
        <v>144</v>
      </c>
    </row>
    <row r="1269" spans="1:61" x14ac:dyDescent="0.3">
      <c r="A1269" s="3" t="s">
        <v>1256</v>
      </c>
      <c r="B1269" s="4"/>
      <c r="C1269" s="21">
        <v>40455</v>
      </c>
      <c r="D1269" s="22">
        <v>277</v>
      </c>
      <c r="E1269" s="10" t="s">
        <v>131</v>
      </c>
      <c r="T1269" s="29"/>
      <c r="U1269" s="30"/>
      <c r="AE1269" s="29"/>
      <c r="AL1269" s="31"/>
      <c r="AS1269" t="s">
        <v>69</v>
      </c>
      <c r="AU1269">
        <v>62</v>
      </c>
      <c r="AW1269">
        <v>78</v>
      </c>
    </row>
    <row r="1270" spans="1:61" x14ac:dyDescent="0.3">
      <c r="A1270" s="3" t="s">
        <v>1257</v>
      </c>
      <c r="B1270" s="4"/>
      <c r="C1270" s="21">
        <v>40512</v>
      </c>
      <c r="D1270" s="22">
        <v>334</v>
      </c>
      <c r="E1270" s="10" t="s">
        <v>131</v>
      </c>
      <c r="T1270" s="29"/>
      <c r="U1270" s="30"/>
      <c r="AE1270" s="29"/>
      <c r="AL1270" s="31"/>
      <c r="AS1270" t="s">
        <v>69</v>
      </c>
      <c r="AU1270">
        <v>49</v>
      </c>
      <c r="AW1270">
        <v>59</v>
      </c>
    </row>
    <row r="1271" spans="1:61" x14ac:dyDescent="0.3">
      <c r="A1271" s="3" t="s">
        <v>1258</v>
      </c>
      <c r="B1271" s="4"/>
      <c r="C1271" s="21">
        <v>40632</v>
      </c>
      <c r="D1271" s="22">
        <v>89</v>
      </c>
      <c r="E1271" s="10" t="s">
        <v>131</v>
      </c>
      <c r="T1271" s="29"/>
      <c r="U1271" s="30"/>
      <c r="AE1271" s="29"/>
      <c r="AL1271" s="31"/>
      <c r="AS1271" t="s">
        <v>69</v>
      </c>
      <c r="AU1271">
        <v>199</v>
      </c>
      <c r="AW1271">
        <v>225</v>
      </c>
    </row>
    <row r="1272" spans="1:61" x14ac:dyDescent="0.3">
      <c r="A1272" s="3" t="s">
        <v>1259</v>
      </c>
      <c r="B1272" s="4"/>
      <c r="C1272" s="21">
        <v>40674</v>
      </c>
      <c r="D1272" s="22">
        <v>131</v>
      </c>
      <c r="E1272" s="10" t="s">
        <v>131</v>
      </c>
      <c r="T1272" s="29"/>
      <c r="U1272" s="30"/>
      <c r="AE1272" s="29"/>
      <c r="AL1272" s="31"/>
      <c r="AS1272" t="s">
        <v>69</v>
      </c>
      <c r="AU1272">
        <v>174</v>
      </c>
      <c r="AW1272">
        <v>199</v>
      </c>
    </row>
    <row r="1273" spans="1:61" x14ac:dyDescent="0.3">
      <c r="A1273" s="3" t="s">
        <v>1260</v>
      </c>
      <c r="B1273" s="4"/>
      <c r="C1273" s="21">
        <v>40795</v>
      </c>
      <c r="D1273" s="22">
        <v>252</v>
      </c>
      <c r="E1273" s="10" t="s">
        <v>131</v>
      </c>
      <c r="T1273" s="29"/>
      <c r="U1273" s="30"/>
      <c r="AE1273" s="29"/>
      <c r="AL1273" s="31"/>
      <c r="AS1273" t="s">
        <v>69</v>
      </c>
      <c r="AU1273">
        <v>82</v>
      </c>
      <c r="AW1273">
        <v>99</v>
      </c>
    </row>
    <row r="1274" spans="1:61" x14ac:dyDescent="0.3">
      <c r="A1274" s="3" t="s">
        <v>1261</v>
      </c>
      <c r="B1274" s="4"/>
      <c r="C1274" s="21">
        <v>39549</v>
      </c>
      <c r="D1274" s="22">
        <v>102</v>
      </c>
      <c r="E1274" s="10" t="s">
        <v>132</v>
      </c>
      <c r="T1274" s="29"/>
      <c r="U1274" s="30"/>
      <c r="AE1274" s="29"/>
      <c r="AL1274" s="31"/>
      <c r="AS1274" t="s">
        <v>69</v>
      </c>
      <c r="AU1274">
        <v>189</v>
      </c>
      <c r="AW1274">
        <v>216</v>
      </c>
    </row>
    <row r="1275" spans="1:61" x14ac:dyDescent="0.3">
      <c r="A1275" s="3" t="s">
        <v>1262</v>
      </c>
      <c r="B1275" s="4"/>
      <c r="C1275" s="21">
        <v>39605</v>
      </c>
      <c r="D1275" s="22">
        <v>158</v>
      </c>
      <c r="E1275" s="10" t="s">
        <v>132</v>
      </c>
      <c r="T1275" s="29"/>
      <c r="U1275" s="30"/>
      <c r="AE1275" s="29"/>
      <c r="AL1275" s="31"/>
      <c r="AS1275" t="s">
        <v>69</v>
      </c>
      <c r="AU1275">
        <v>153</v>
      </c>
      <c r="AW1275">
        <v>170</v>
      </c>
    </row>
    <row r="1276" spans="1:61" x14ac:dyDescent="0.3">
      <c r="A1276" s="3" t="s">
        <v>1263</v>
      </c>
      <c r="B1276" s="4"/>
      <c r="C1276" s="21">
        <v>39702</v>
      </c>
      <c r="D1276" s="22">
        <v>255</v>
      </c>
      <c r="E1276" s="10" t="s">
        <v>132</v>
      </c>
      <c r="T1276" s="29"/>
      <c r="U1276" s="30"/>
      <c r="AE1276" s="29"/>
      <c r="AL1276" s="31"/>
      <c r="AS1276" t="s">
        <v>69</v>
      </c>
      <c r="AU1276">
        <v>74</v>
      </c>
      <c r="AW1276">
        <v>87</v>
      </c>
    </row>
    <row r="1277" spans="1:61" x14ac:dyDescent="0.3">
      <c r="A1277" s="3" t="s">
        <v>1264</v>
      </c>
      <c r="B1277" s="4"/>
      <c r="C1277" s="21">
        <v>39892</v>
      </c>
      <c r="D1277" s="22">
        <v>79</v>
      </c>
      <c r="E1277" s="10" t="s">
        <v>132</v>
      </c>
      <c r="T1277" s="29"/>
      <c r="U1277" s="30"/>
      <c r="AE1277" s="29"/>
      <c r="AL1277" s="31"/>
      <c r="AS1277" t="s">
        <v>69</v>
      </c>
      <c r="AU1277">
        <v>188</v>
      </c>
      <c r="AW1277">
        <v>225</v>
      </c>
    </row>
    <row r="1278" spans="1:61" x14ac:dyDescent="0.3">
      <c r="A1278" s="3" t="s">
        <v>1265</v>
      </c>
      <c r="B1278" s="4"/>
      <c r="C1278" s="21">
        <v>39969</v>
      </c>
      <c r="D1278" s="22">
        <v>156</v>
      </c>
      <c r="E1278" s="10" t="s">
        <v>132</v>
      </c>
      <c r="T1278" s="26"/>
      <c r="U1278" s="27"/>
      <c r="AE1278" s="26"/>
      <c r="AL1278" s="28"/>
      <c r="AS1278" t="s">
        <v>69</v>
      </c>
      <c r="AU1278">
        <v>159</v>
      </c>
      <c r="AW1278">
        <v>182</v>
      </c>
    </row>
    <row r="1279" spans="1:61" x14ac:dyDescent="0.3">
      <c r="A1279" s="3" t="s">
        <v>1266</v>
      </c>
      <c r="B1279" s="4"/>
      <c r="C1279" s="21">
        <v>40049</v>
      </c>
      <c r="D1279" s="22">
        <v>236</v>
      </c>
      <c r="E1279" s="10" t="s">
        <v>132</v>
      </c>
      <c r="T1279" s="29"/>
      <c r="U1279" s="30"/>
      <c r="AE1279" s="29"/>
      <c r="AL1279" s="31"/>
      <c r="AS1279" t="s">
        <v>69</v>
      </c>
      <c r="AU1279">
        <v>94</v>
      </c>
      <c r="AW1279">
        <v>115</v>
      </c>
      <c r="BI1279" s="32"/>
    </row>
    <row r="1280" spans="1:61" x14ac:dyDescent="0.3">
      <c r="A1280" s="3" t="s">
        <v>1267</v>
      </c>
      <c r="B1280" s="4"/>
      <c r="C1280" s="21">
        <v>40267</v>
      </c>
      <c r="D1280" s="22">
        <v>89</v>
      </c>
      <c r="E1280" s="10" t="s">
        <v>132</v>
      </c>
      <c r="T1280" s="29"/>
      <c r="U1280" s="30"/>
      <c r="AE1280" s="29"/>
      <c r="AL1280" s="31"/>
      <c r="AS1280" t="s">
        <v>69</v>
      </c>
      <c r="AU1280">
        <v>199</v>
      </c>
      <c r="AW1280">
        <v>224</v>
      </c>
    </row>
    <row r="1281" spans="1:61" x14ac:dyDescent="0.3">
      <c r="A1281" s="3" t="s">
        <v>1268</v>
      </c>
      <c r="B1281" s="4"/>
      <c r="C1281" s="21">
        <v>40365</v>
      </c>
      <c r="D1281" s="22">
        <v>187</v>
      </c>
      <c r="E1281" s="10" t="s">
        <v>132</v>
      </c>
      <c r="T1281" s="29"/>
      <c r="U1281" s="30"/>
      <c r="AE1281" s="29"/>
      <c r="AL1281" s="31"/>
      <c r="AS1281" t="s">
        <v>69</v>
      </c>
      <c r="AU1281">
        <v>129</v>
      </c>
      <c r="AW1281">
        <v>145</v>
      </c>
    </row>
    <row r="1282" spans="1:61" x14ac:dyDescent="0.3">
      <c r="A1282" s="3" t="s">
        <v>1269</v>
      </c>
      <c r="B1282" s="4"/>
      <c r="C1282" s="21">
        <v>40455</v>
      </c>
      <c r="D1282" s="22">
        <v>277</v>
      </c>
      <c r="E1282" s="10" t="s">
        <v>132</v>
      </c>
      <c r="T1282" s="29"/>
      <c r="U1282" s="30"/>
      <c r="AE1282" s="29"/>
      <c r="AL1282" s="31"/>
      <c r="AS1282" t="s">
        <v>69</v>
      </c>
      <c r="AU1282">
        <v>71</v>
      </c>
      <c r="AW1282">
        <v>85</v>
      </c>
    </row>
    <row r="1283" spans="1:61" x14ac:dyDescent="0.3">
      <c r="A1283" s="3" t="s">
        <v>1270</v>
      </c>
      <c r="B1283" s="4"/>
      <c r="C1283" s="21">
        <v>40512</v>
      </c>
      <c r="D1283" s="22">
        <v>334</v>
      </c>
      <c r="E1283" s="10" t="s">
        <v>132</v>
      </c>
      <c r="T1283" s="29"/>
      <c r="U1283" s="30"/>
      <c r="AE1283" s="29"/>
      <c r="AL1283" s="31"/>
      <c r="AS1283" t="s">
        <v>69</v>
      </c>
      <c r="AU1283">
        <v>73</v>
      </c>
      <c r="AW1283">
        <v>83</v>
      </c>
    </row>
    <row r="1284" spans="1:61" x14ac:dyDescent="0.3">
      <c r="A1284" s="3" t="s">
        <v>1271</v>
      </c>
      <c r="B1284" s="4"/>
      <c r="C1284" s="21">
        <v>36661</v>
      </c>
      <c r="D1284" s="22">
        <v>136</v>
      </c>
      <c r="E1284" s="10" t="s">
        <v>133</v>
      </c>
      <c r="T1284" s="29"/>
      <c r="U1284" s="30"/>
      <c r="AE1284" s="29"/>
      <c r="AL1284" s="31"/>
      <c r="AS1284" t="s">
        <v>69</v>
      </c>
      <c r="AU1284">
        <v>176</v>
      </c>
      <c r="AW1284">
        <v>203</v>
      </c>
    </row>
    <row r="1285" spans="1:61" x14ac:dyDescent="0.3">
      <c r="A1285" s="3" t="s">
        <v>1272</v>
      </c>
      <c r="B1285" s="4"/>
      <c r="C1285" s="21">
        <v>36990</v>
      </c>
      <c r="D1285" s="22">
        <v>99</v>
      </c>
      <c r="E1285" s="10" t="s">
        <v>133</v>
      </c>
      <c r="T1285" s="29"/>
      <c r="U1285" s="30"/>
      <c r="AE1285" s="29"/>
      <c r="AL1285" s="31"/>
      <c r="AS1285" t="s">
        <v>69</v>
      </c>
      <c r="AU1285">
        <v>196</v>
      </c>
      <c r="AW1285">
        <v>220</v>
      </c>
    </row>
    <row r="1286" spans="1:61" x14ac:dyDescent="0.3">
      <c r="A1286" s="3" t="s">
        <v>1273</v>
      </c>
      <c r="B1286" s="4"/>
      <c r="C1286" s="21">
        <v>37057</v>
      </c>
      <c r="D1286" s="22">
        <v>166</v>
      </c>
      <c r="E1286" s="10" t="s">
        <v>133</v>
      </c>
      <c r="T1286" s="29"/>
      <c r="U1286" s="30"/>
      <c r="AE1286" s="29"/>
      <c r="AL1286" s="31"/>
      <c r="AS1286" t="s">
        <v>69</v>
      </c>
      <c r="AU1286">
        <v>149</v>
      </c>
      <c r="AW1286">
        <v>169</v>
      </c>
    </row>
    <row r="1287" spans="1:61" x14ac:dyDescent="0.3">
      <c r="A1287" s="3" t="s">
        <v>1274</v>
      </c>
      <c r="B1287" s="4"/>
      <c r="C1287" s="21">
        <v>37322</v>
      </c>
      <c r="D1287" s="22">
        <v>66</v>
      </c>
      <c r="E1287" s="10" t="s">
        <v>133</v>
      </c>
      <c r="T1287" s="29"/>
      <c r="U1287" s="30"/>
      <c r="AE1287" s="29"/>
      <c r="AL1287" s="31"/>
      <c r="AS1287" t="s">
        <v>69</v>
      </c>
      <c r="AU1287">
        <v>218</v>
      </c>
      <c r="AW1287">
        <v>247</v>
      </c>
    </row>
    <row r="1288" spans="1:61" x14ac:dyDescent="0.3">
      <c r="A1288" s="3" t="s">
        <v>1275</v>
      </c>
      <c r="B1288" s="4"/>
      <c r="C1288" s="21">
        <v>37391</v>
      </c>
      <c r="D1288" s="22">
        <v>135</v>
      </c>
      <c r="E1288" s="10" t="s">
        <v>133</v>
      </c>
      <c r="T1288" s="29"/>
      <c r="U1288" s="30"/>
      <c r="AE1288" s="29"/>
      <c r="AL1288" s="31"/>
      <c r="AS1288" t="s">
        <v>69</v>
      </c>
      <c r="AU1288">
        <v>178</v>
      </c>
      <c r="AW1288">
        <v>200</v>
      </c>
    </row>
    <row r="1289" spans="1:61" x14ac:dyDescent="0.3">
      <c r="A1289" s="3" t="s">
        <v>1276</v>
      </c>
      <c r="B1289" s="4"/>
      <c r="C1289" s="21">
        <v>37694</v>
      </c>
      <c r="D1289" s="22">
        <v>73</v>
      </c>
      <c r="E1289" s="10" t="s">
        <v>133</v>
      </c>
      <c r="T1289" s="29"/>
      <c r="U1289" s="30"/>
      <c r="AE1289" s="29"/>
      <c r="AL1289" s="31"/>
      <c r="AS1289" t="s">
        <v>69</v>
      </c>
      <c r="AU1289">
        <v>216</v>
      </c>
      <c r="AW1289">
        <v>242</v>
      </c>
    </row>
    <row r="1290" spans="1:61" x14ac:dyDescent="0.3">
      <c r="A1290" s="3" t="s">
        <v>1277</v>
      </c>
      <c r="B1290" s="4"/>
      <c r="C1290" s="21">
        <v>37762</v>
      </c>
      <c r="D1290" s="22">
        <v>141</v>
      </c>
      <c r="E1290" s="10" t="s">
        <v>133</v>
      </c>
      <c r="T1290" s="29"/>
      <c r="U1290" s="30"/>
      <c r="AE1290" s="29"/>
      <c r="AL1290" s="31"/>
      <c r="AS1290" t="s">
        <v>69</v>
      </c>
      <c r="AU1290">
        <v>171</v>
      </c>
      <c r="AW1290">
        <v>192</v>
      </c>
    </row>
    <row r="1291" spans="1:61" x14ac:dyDescent="0.3">
      <c r="A1291" s="3" t="s">
        <v>1278</v>
      </c>
      <c r="B1291" s="4"/>
      <c r="C1291" s="21">
        <v>38069</v>
      </c>
      <c r="D1291" s="22">
        <v>83</v>
      </c>
      <c r="E1291" s="10" t="s">
        <v>133</v>
      </c>
      <c r="T1291" s="29"/>
      <c r="U1291" s="30"/>
      <c r="AE1291" s="29"/>
      <c r="AL1291" s="31"/>
      <c r="AS1291" t="s">
        <v>69</v>
      </c>
      <c r="AU1291">
        <v>212</v>
      </c>
      <c r="AW1291">
        <v>232</v>
      </c>
    </row>
    <row r="1292" spans="1:61" x14ac:dyDescent="0.3">
      <c r="A1292" s="3" t="s">
        <v>1279</v>
      </c>
      <c r="B1292" s="4"/>
      <c r="C1292" s="21">
        <v>38135</v>
      </c>
      <c r="D1292" s="22">
        <v>149</v>
      </c>
      <c r="E1292" s="10" t="s">
        <v>133</v>
      </c>
      <c r="T1292" s="29"/>
      <c r="U1292" s="30"/>
      <c r="AE1292" s="29"/>
      <c r="AL1292" s="31"/>
      <c r="AS1292" t="s">
        <v>69</v>
      </c>
      <c r="AU1292">
        <v>163</v>
      </c>
      <c r="AW1292">
        <v>183</v>
      </c>
    </row>
    <row r="1293" spans="1:61" x14ac:dyDescent="0.3">
      <c r="A1293" s="3" t="s">
        <v>1280</v>
      </c>
      <c r="B1293" s="4"/>
      <c r="C1293" s="21">
        <v>37762</v>
      </c>
      <c r="D1293" s="22">
        <v>141</v>
      </c>
      <c r="E1293" s="10" t="s">
        <v>134</v>
      </c>
      <c r="T1293" s="26"/>
      <c r="U1293" s="27"/>
      <c r="AE1293" s="26"/>
      <c r="AL1293" s="28"/>
      <c r="AS1293" t="s">
        <v>69</v>
      </c>
      <c r="AU1293">
        <v>168</v>
      </c>
      <c r="AW1293">
        <v>186</v>
      </c>
    </row>
    <row r="1294" spans="1:61" x14ac:dyDescent="0.3">
      <c r="A1294" s="3" t="s">
        <v>1281</v>
      </c>
      <c r="B1294" s="4"/>
      <c r="C1294" s="21">
        <v>38069</v>
      </c>
      <c r="D1294" s="22">
        <v>83</v>
      </c>
      <c r="E1294" s="10" t="s">
        <v>134</v>
      </c>
      <c r="T1294" s="29"/>
      <c r="U1294" s="30"/>
      <c r="AE1294" s="29"/>
      <c r="AL1294" s="31"/>
      <c r="AS1294" t="s">
        <v>69</v>
      </c>
      <c r="AU1294">
        <v>207</v>
      </c>
      <c r="AW1294">
        <v>229</v>
      </c>
      <c r="BI1294" s="32"/>
    </row>
    <row r="1295" spans="1:61" x14ac:dyDescent="0.3">
      <c r="A1295" s="3" t="s">
        <v>1282</v>
      </c>
      <c r="B1295" s="4"/>
      <c r="C1295" s="21">
        <v>38135</v>
      </c>
      <c r="D1295" s="22">
        <v>149</v>
      </c>
      <c r="E1295" s="10" t="s">
        <v>134</v>
      </c>
      <c r="T1295" s="29"/>
      <c r="U1295" s="30"/>
      <c r="AE1295" s="29"/>
      <c r="AL1295" s="31"/>
      <c r="AS1295" t="s">
        <v>69</v>
      </c>
      <c r="AU1295">
        <v>163</v>
      </c>
      <c r="AW1295">
        <v>181</v>
      </c>
    </row>
    <row r="1296" spans="1:61" x14ac:dyDescent="0.3">
      <c r="A1296" s="3" t="s">
        <v>1283</v>
      </c>
      <c r="B1296" s="4"/>
      <c r="C1296" s="21">
        <v>38446</v>
      </c>
      <c r="D1296" s="22">
        <v>94</v>
      </c>
      <c r="E1296" s="10" t="s">
        <v>134</v>
      </c>
      <c r="T1296" s="29"/>
      <c r="U1296" s="30"/>
      <c r="AE1296" s="29"/>
      <c r="AL1296" s="31"/>
      <c r="AS1296" t="s">
        <v>69</v>
      </c>
      <c r="AU1296">
        <v>195</v>
      </c>
      <c r="AW1296">
        <v>222</v>
      </c>
    </row>
    <row r="1297" spans="1:61" x14ac:dyDescent="0.3">
      <c r="A1297" s="3" t="s">
        <v>1284</v>
      </c>
      <c r="B1297" s="4"/>
      <c r="C1297" s="21">
        <v>38499</v>
      </c>
      <c r="D1297" s="22">
        <v>147</v>
      </c>
      <c r="E1297" s="10" t="s">
        <v>134</v>
      </c>
      <c r="T1297" s="29"/>
      <c r="U1297" s="30"/>
      <c r="AE1297" s="29"/>
      <c r="AL1297" s="31"/>
      <c r="AS1297" t="s">
        <v>69</v>
      </c>
      <c r="AU1297">
        <v>159</v>
      </c>
      <c r="AW1297">
        <v>177</v>
      </c>
    </row>
    <row r="1298" spans="1:61" x14ac:dyDescent="0.3">
      <c r="A1298" s="3" t="s">
        <v>1285</v>
      </c>
      <c r="B1298" s="4"/>
      <c r="C1298" s="21">
        <v>38789</v>
      </c>
      <c r="D1298" s="22">
        <v>72</v>
      </c>
      <c r="E1298" s="10" t="s">
        <v>134</v>
      </c>
      <c r="T1298" s="29"/>
      <c r="U1298" s="30"/>
      <c r="AE1298" s="29"/>
      <c r="AL1298" s="31"/>
      <c r="AS1298" t="s">
        <v>69</v>
      </c>
      <c r="AU1298">
        <v>200</v>
      </c>
      <c r="AW1298">
        <v>229</v>
      </c>
    </row>
    <row r="1299" spans="1:61" x14ac:dyDescent="0.3">
      <c r="A1299" s="3" t="s">
        <v>1286</v>
      </c>
      <c r="B1299" s="4"/>
      <c r="C1299" s="21">
        <v>38847</v>
      </c>
      <c r="D1299" s="22">
        <v>130</v>
      </c>
      <c r="E1299" s="10" t="s">
        <v>134</v>
      </c>
      <c r="T1299" s="29"/>
      <c r="U1299" s="30"/>
      <c r="AE1299" s="29"/>
      <c r="AL1299" s="31"/>
      <c r="AS1299" t="s">
        <v>69</v>
      </c>
      <c r="AU1299">
        <v>177</v>
      </c>
      <c r="AW1299">
        <v>198</v>
      </c>
    </row>
    <row r="1300" spans="1:61" x14ac:dyDescent="0.3">
      <c r="A1300" s="3" t="s">
        <v>1287</v>
      </c>
      <c r="B1300" s="4"/>
      <c r="C1300" s="21">
        <v>39892</v>
      </c>
      <c r="D1300" s="22">
        <v>79</v>
      </c>
      <c r="E1300" s="10" t="s">
        <v>135</v>
      </c>
      <c r="T1300" s="29"/>
      <c r="U1300" s="30"/>
      <c r="AE1300" s="29"/>
      <c r="AL1300" s="31"/>
      <c r="AS1300" t="s">
        <v>69</v>
      </c>
      <c r="AU1300">
        <v>154</v>
      </c>
      <c r="AW1300">
        <v>200</v>
      </c>
    </row>
    <row r="1301" spans="1:61" x14ac:dyDescent="0.3">
      <c r="A1301" s="3" t="s">
        <v>1288</v>
      </c>
      <c r="B1301" s="4"/>
      <c r="C1301" s="21">
        <v>39969</v>
      </c>
      <c r="D1301" s="22">
        <v>156</v>
      </c>
      <c r="E1301" s="10" t="s">
        <v>135</v>
      </c>
      <c r="T1301" s="29"/>
      <c r="U1301" s="30"/>
      <c r="AE1301" s="29"/>
      <c r="AL1301" s="31"/>
      <c r="AS1301" t="s">
        <v>69</v>
      </c>
      <c r="AU1301">
        <v>140</v>
      </c>
      <c r="AW1301">
        <v>167</v>
      </c>
    </row>
    <row r="1302" spans="1:61" x14ac:dyDescent="0.3">
      <c r="A1302" s="3" t="s">
        <v>1289</v>
      </c>
      <c r="B1302" s="4"/>
      <c r="C1302" s="21">
        <v>40049</v>
      </c>
      <c r="D1302" s="22">
        <v>236</v>
      </c>
      <c r="E1302" s="10" t="s">
        <v>135</v>
      </c>
      <c r="T1302" s="29"/>
      <c r="U1302" s="30"/>
      <c r="AE1302" s="29"/>
      <c r="AL1302" s="31"/>
      <c r="AS1302" t="s">
        <v>69</v>
      </c>
      <c r="AU1302">
        <v>81</v>
      </c>
      <c r="AW1302">
        <v>104</v>
      </c>
    </row>
    <row r="1303" spans="1:61" x14ac:dyDescent="0.3">
      <c r="A1303" s="3" t="s">
        <v>1290</v>
      </c>
      <c r="B1303" s="4"/>
      <c r="C1303" s="21">
        <v>40267</v>
      </c>
      <c r="D1303" s="22">
        <v>89</v>
      </c>
      <c r="E1303" s="10" t="s">
        <v>135</v>
      </c>
      <c r="T1303" s="29"/>
      <c r="U1303" s="30"/>
      <c r="AE1303" s="29"/>
      <c r="AL1303" s="31"/>
      <c r="AS1303" t="s">
        <v>69</v>
      </c>
      <c r="AU1303">
        <v>146</v>
      </c>
      <c r="AW1303">
        <v>196</v>
      </c>
    </row>
    <row r="1304" spans="1:61" x14ac:dyDescent="0.3">
      <c r="A1304" s="3" t="s">
        <v>1291</v>
      </c>
      <c r="B1304" s="4"/>
      <c r="C1304" s="21">
        <v>40365</v>
      </c>
      <c r="D1304" s="22">
        <v>187</v>
      </c>
      <c r="E1304" s="10" t="s">
        <v>135</v>
      </c>
      <c r="T1304" s="29"/>
      <c r="U1304" s="30"/>
      <c r="AE1304" s="29"/>
      <c r="AL1304" s="31"/>
      <c r="AS1304" t="s">
        <v>69</v>
      </c>
      <c r="AU1304">
        <v>109</v>
      </c>
      <c r="AW1304">
        <v>132</v>
      </c>
    </row>
    <row r="1305" spans="1:61" x14ac:dyDescent="0.3">
      <c r="A1305" s="3" t="s">
        <v>1292</v>
      </c>
      <c r="B1305" s="4"/>
      <c r="C1305" s="21">
        <v>40455</v>
      </c>
      <c r="D1305" s="22">
        <v>277</v>
      </c>
      <c r="E1305" s="10" t="s">
        <v>135</v>
      </c>
      <c r="T1305" s="29"/>
      <c r="U1305" s="30"/>
      <c r="AE1305" s="29"/>
      <c r="AL1305" s="31"/>
      <c r="AS1305" t="s">
        <v>69</v>
      </c>
      <c r="AU1305">
        <v>54</v>
      </c>
      <c r="AW1305">
        <v>72</v>
      </c>
    </row>
    <row r="1306" spans="1:61" x14ac:dyDescent="0.3">
      <c r="A1306" s="3" t="s">
        <v>1293</v>
      </c>
      <c r="B1306" s="4"/>
      <c r="C1306" s="21">
        <v>40512</v>
      </c>
      <c r="D1306" s="22">
        <v>334</v>
      </c>
      <c r="E1306" s="10" t="s">
        <v>135</v>
      </c>
      <c r="T1306" s="29"/>
      <c r="U1306" s="30"/>
      <c r="AE1306" s="29"/>
      <c r="AL1306" s="31"/>
      <c r="AS1306" t="s">
        <v>69</v>
      </c>
      <c r="AU1306">
        <v>49</v>
      </c>
      <c r="AW1306">
        <v>59</v>
      </c>
    </row>
    <row r="1307" spans="1:61" x14ac:dyDescent="0.3">
      <c r="A1307" s="3" t="s">
        <v>1294</v>
      </c>
      <c r="B1307" s="4"/>
      <c r="C1307" s="21">
        <v>40632</v>
      </c>
      <c r="D1307" s="22">
        <v>89</v>
      </c>
      <c r="E1307" s="10" t="s">
        <v>135</v>
      </c>
      <c r="T1307" s="29"/>
      <c r="U1307" s="30"/>
      <c r="AE1307" s="29"/>
      <c r="AL1307" s="31"/>
      <c r="AS1307" t="s">
        <v>69</v>
      </c>
      <c r="AU1307">
        <v>124</v>
      </c>
    </row>
    <row r="1308" spans="1:61" x14ac:dyDescent="0.3">
      <c r="A1308" s="3" t="s">
        <v>1295</v>
      </c>
      <c r="B1308" s="4"/>
      <c r="C1308" s="21">
        <v>40674</v>
      </c>
      <c r="D1308" s="22">
        <v>131</v>
      </c>
      <c r="E1308" s="10" t="s">
        <v>135</v>
      </c>
      <c r="T1308" s="26"/>
      <c r="U1308" s="27"/>
      <c r="AE1308" s="26"/>
      <c r="AL1308" s="28"/>
      <c r="AS1308" t="s">
        <v>69</v>
      </c>
      <c r="AU1308">
        <v>158</v>
      </c>
      <c r="AW1308">
        <v>183</v>
      </c>
    </row>
    <row r="1309" spans="1:61" x14ac:dyDescent="0.3">
      <c r="A1309" s="3" t="s">
        <v>1296</v>
      </c>
      <c r="B1309" s="4"/>
      <c r="C1309" s="21">
        <v>40795</v>
      </c>
      <c r="D1309" s="22">
        <v>252</v>
      </c>
      <c r="E1309" s="10" t="s">
        <v>135</v>
      </c>
      <c r="T1309" s="29"/>
      <c r="U1309" s="30"/>
      <c r="AE1309" s="29"/>
      <c r="AL1309" s="31"/>
      <c r="AS1309" t="s">
        <v>69</v>
      </c>
      <c r="AU1309">
        <v>69</v>
      </c>
      <c r="AW1309">
        <v>86</v>
      </c>
      <c r="BI1309" s="32"/>
    </row>
    <row r="1310" spans="1:61" x14ac:dyDescent="0.3">
      <c r="A1310" s="3" t="s">
        <v>1297</v>
      </c>
      <c r="B1310" s="4"/>
      <c r="C1310" s="21">
        <v>41004</v>
      </c>
      <c r="D1310" s="22">
        <v>96</v>
      </c>
      <c r="E1310" s="10" t="s">
        <v>135</v>
      </c>
      <c r="T1310" s="29"/>
      <c r="U1310" s="30"/>
      <c r="AE1310" s="29"/>
      <c r="AL1310" s="31"/>
      <c r="AS1310" t="s">
        <v>69</v>
      </c>
      <c r="AU1310">
        <v>152</v>
      </c>
      <c r="AW1310">
        <v>189</v>
      </c>
    </row>
    <row r="1311" spans="1:61" x14ac:dyDescent="0.3">
      <c r="A1311" s="3" t="s">
        <v>1298</v>
      </c>
      <c r="B1311" s="4"/>
      <c r="C1311" s="21">
        <v>41088</v>
      </c>
      <c r="D1311" s="22">
        <v>180</v>
      </c>
      <c r="E1311" s="10" t="s">
        <v>135</v>
      </c>
      <c r="T1311" s="29"/>
      <c r="U1311" s="30"/>
      <c r="AE1311" s="29"/>
      <c r="AL1311" s="31"/>
      <c r="AS1311" t="s">
        <v>69</v>
      </c>
      <c r="AU1311">
        <v>111</v>
      </c>
      <c r="AW1311">
        <v>138</v>
      </c>
    </row>
    <row r="1312" spans="1:61" x14ac:dyDescent="0.3">
      <c r="A1312" s="3" t="s">
        <v>1299</v>
      </c>
      <c r="B1312" s="4"/>
      <c r="C1312" s="21">
        <v>41177</v>
      </c>
      <c r="D1312" s="22">
        <v>269</v>
      </c>
      <c r="E1312" s="10" t="s">
        <v>135</v>
      </c>
      <c r="T1312" s="29"/>
      <c r="U1312" s="30"/>
      <c r="AE1312" s="29"/>
      <c r="AL1312" s="31"/>
      <c r="AS1312" t="s">
        <v>69</v>
      </c>
      <c r="AU1312">
        <v>66</v>
      </c>
      <c r="AW1312">
        <v>83</v>
      </c>
    </row>
    <row r="1313" spans="1:61" x14ac:dyDescent="0.3">
      <c r="A1313" s="3" t="s">
        <v>1300</v>
      </c>
      <c r="B1313" s="4"/>
      <c r="C1313" s="21">
        <v>36661</v>
      </c>
      <c r="D1313" s="22">
        <v>136</v>
      </c>
      <c r="E1313" s="10" t="s">
        <v>136</v>
      </c>
      <c r="T1313" s="29"/>
      <c r="U1313" s="30"/>
      <c r="AE1313" s="29"/>
      <c r="AL1313" s="31"/>
      <c r="AS1313" t="s">
        <v>69</v>
      </c>
      <c r="AU1313">
        <v>174</v>
      </c>
      <c r="AW1313">
        <v>201</v>
      </c>
    </row>
    <row r="1314" spans="1:61" x14ac:dyDescent="0.3">
      <c r="A1314" s="3" t="s">
        <v>1301</v>
      </c>
      <c r="B1314" s="4"/>
      <c r="C1314" s="21">
        <v>36990</v>
      </c>
      <c r="D1314" s="22">
        <v>99</v>
      </c>
      <c r="E1314" s="10" t="s">
        <v>136</v>
      </c>
      <c r="T1314" s="29"/>
      <c r="U1314" s="30"/>
      <c r="AE1314" s="29"/>
      <c r="AL1314" s="31"/>
      <c r="AS1314" t="s">
        <v>69</v>
      </c>
      <c r="AU1314">
        <v>195</v>
      </c>
      <c r="AW1314">
        <v>220</v>
      </c>
    </row>
    <row r="1315" spans="1:61" x14ac:dyDescent="0.3">
      <c r="A1315" s="3" t="s">
        <v>1302</v>
      </c>
      <c r="B1315" s="4"/>
      <c r="C1315" s="21">
        <v>37057</v>
      </c>
      <c r="D1315" s="22">
        <v>166</v>
      </c>
      <c r="E1315" s="10" t="s">
        <v>136</v>
      </c>
      <c r="T1315" s="29"/>
      <c r="U1315" s="30"/>
      <c r="AE1315" s="29"/>
      <c r="AL1315" s="31"/>
      <c r="AS1315" t="s">
        <v>69</v>
      </c>
      <c r="AU1315">
        <v>147</v>
      </c>
      <c r="AW1315">
        <v>168</v>
      </c>
    </row>
    <row r="1316" spans="1:61" x14ac:dyDescent="0.3">
      <c r="A1316" s="3" t="s">
        <v>1303</v>
      </c>
      <c r="B1316" s="4"/>
      <c r="C1316" s="21">
        <v>37322</v>
      </c>
      <c r="D1316" s="22">
        <v>66</v>
      </c>
      <c r="E1316" s="10" t="s">
        <v>136</v>
      </c>
      <c r="T1316" s="29"/>
      <c r="U1316" s="30"/>
      <c r="AE1316" s="29"/>
      <c r="AL1316" s="31"/>
      <c r="AS1316" t="s">
        <v>69</v>
      </c>
      <c r="AU1316">
        <v>222</v>
      </c>
      <c r="AW1316">
        <v>250</v>
      </c>
    </row>
    <row r="1317" spans="1:61" x14ac:dyDescent="0.3">
      <c r="A1317" s="3" t="s">
        <v>1304</v>
      </c>
      <c r="B1317" s="4"/>
      <c r="C1317" s="21">
        <v>37391</v>
      </c>
      <c r="D1317" s="22">
        <v>135</v>
      </c>
      <c r="E1317" s="10" t="s">
        <v>136</v>
      </c>
      <c r="T1317" s="29"/>
      <c r="U1317" s="30"/>
      <c r="AE1317" s="29"/>
      <c r="AL1317" s="31"/>
      <c r="AS1317" t="s">
        <v>69</v>
      </c>
      <c r="AU1317">
        <v>177</v>
      </c>
      <c r="AW1317">
        <v>199</v>
      </c>
    </row>
    <row r="1318" spans="1:61" x14ac:dyDescent="0.3">
      <c r="A1318" s="3" t="s">
        <v>1305</v>
      </c>
      <c r="B1318" s="4"/>
      <c r="C1318" s="21">
        <v>37694</v>
      </c>
      <c r="D1318" s="22">
        <v>73</v>
      </c>
      <c r="E1318" s="10" t="s">
        <v>136</v>
      </c>
      <c r="T1318" s="29"/>
      <c r="U1318" s="30"/>
      <c r="AE1318" s="29"/>
      <c r="AL1318" s="31"/>
      <c r="AS1318" t="s">
        <v>69</v>
      </c>
      <c r="AU1318">
        <v>215</v>
      </c>
      <c r="AW1318">
        <v>241</v>
      </c>
    </row>
    <row r="1319" spans="1:61" x14ac:dyDescent="0.3">
      <c r="A1319" s="3" t="s">
        <v>1306</v>
      </c>
      <c r="B1319" s="4"/>
      <c r="C1319" s="21">
        <v>37762</v>
      </c>
      <c r="D1319" s="22">
        <v>141</v>
      </c>
      <c r="E1319" s="10" t="s">
        <v>136</v>
      </c>
      <c r="T1319" s="29"/>
      <c r="U1319" s="30"/>
      <c r="AE1319" s="29"/>
      <c r="AL1319" s="31"/>
      <c r="AS1319" t="s">
        <v>69</v>
      </c>
      <c r="AU1319">
        <v>171</v>
      </c>
      <c r="AW1319">
        <v>193</v>
      </c>
    </row>
    <row r="1320" spans="1:61" x14ac:dyDescent="0.3">
      <c r="A1320" s="3" t="s">
        <v>1307</v>
      </c>
      <c r="B1320" s="4"/>
      <c r="C1320" s="21">
        <v>38069</v>
      </c>
      <c r="D1320" s="22">
        <v>83</v>
      </c>
      <c r="E1320" s="10" t="s">
        <v>136</v>
      </c>
      <c r="T1320" s="29"/>
      <c r="U1320" s="30"/>
      <c r="AE1320" s="29"/>
      <c r="AL1320" s="31"/>
      <c r="AS1320" t="s">
        <v>69</v>
      </c>
      <c r="AU1320">
        <v>212</v>
      </c>
      <c r="AW1320">
        <v>233</v>
      </c>
    </row>
    <row r="1321" spans="1:61" x14ac:dyDescent="0.3">
      <c r="A1321" s="3" t="s">
        <v>1308</v>
      </c>
      <c r="B1321" s="4"/>
      <c r="C1321" s="21">
        <v>38135</v>
      </c>
      <c r="D1321" s="22">
        <v>149</v>
      </c>
      <c r="E1321" s="10" t="s">
        <v>136</v>
      </c>
      <c r="T1321" s="29"/>
      <c r="U1321" s="30"/>
      <c r="AE1321" s="29"/>
      <c r="AL1321" s="31"/>
      <c r="AS1321" t="s">
        <v>69</v>
      </c>
      <c r="AU1321">
        <v>164</v>
      </c>
      <c r="AW1321">
        <v>183</v>
      </c>
    </row>
    <row r="1322" spans="1:61" x14ac:dyDescent="0.3">
      <c r="A1322" s="3" t="s">
        <v>1309</v>
      </c>
      <c r="B1322" s="4"/>
      <c r="C1322" s="21">
        <v>37391</v>
      </c>
      <c r="D1322" s="22">
        <v>135</v>
      </c>
      <c r="E1322" s="10" t="s">
        <v>137</v>
      </c>
      <c r="T1322" s="29"/>
      <c r="U1322" s="30"/>
      <c r="AE1322" s="29"/>
      <c r="AL1322" s="31"/>
      <c r="AS1322" t="s">
        <v>69</v>
      </c>
      <c r="AU1322">
        <v>159</v>
      </c>
      <c r="AW1322">
        <v>184</v>
      </c>
    </row>
    <row r="1323" spans="1:61" x14ac:dyDescent="0.3">
      <c r="A1323" s="3" t="s">
        <v>1310</v>
      </c>
      <c r="B1323" s="4"/>
      <c r="C1323" s="21">
        <v>37508</v>
      </c>
      <c r="D1323" s="22">
        <v>252</v>
      </c>
      <c r="E1323" s="10" t="s">
        <v>137</v>
      </c>
      <c r="T1323" s="26"/>
      <c r="U1323" s="27"/>
      <c r="AE1323" s="26"/>
      <c r="AL1323" s="28"/>
      <c r="AS1323" t="s">
        <v>69</v>
      </c>
      <c r="AU1323">
        <v>79</v>
      </c>
      <c r="AW1323">
        <v>97</v>
      </c>
    </row>
    <row r="1324" spans="1:61" x14ac:dyDescent="0.3">
      <c r="A1324" s="3" t="s">
        <v>1311</v>
      </c>
      <c r="B1324" s="4"/>
      <c r="C1324" s="21">
        <v>37762</v>
      </c>
      <c r="D1324" s="22">
        <v>141</v>
      </c>
      <c r="E1324" s="10" t="s">
        <v>137</v>
      </c>
      <c r="T1324" s="29"/>
      <c r="U1324" s="30"/>
      <c r="AE1324" s="29"/>
      <c r="AL1324" s="31"/>
      <c r="AS1324" t="s">
        <v>69</v>
      </c>
      <c r="AU1324">
        <v>154</v>
      </c>
      <c r="AW1324">
        <v>176</v>
      </c>
      <c r="BI1324" s="32"/>
    </row>
    <row r="1325" spans="1:61" x14ac:dyDescent="0.3">
      <c r="A1325" s="3" t="s">
        <v>1312</v>
      </c>
      <c r="B1325" s="4"/>
      <c r="C1325" s="21">
        <v>37866</v>
      </c>
      <c r="D1325" s="22">
        <v>245</v>
      </c>
      <c r="E1325" s="10" t="s">
        <v>137</v>
      </c>
      <c r="T1325" s="29"/>
      <c r="U1325" s="30"/>
      <c r="AE1325" s="29"/>
      <c r="AL1325" s="31"/>
      <c r="AS1325" t="s">
        <v>69</v>
      </c>
      <c r="AU1325">
        <v>76</v>
      </c>
      <c r="AW1325">
        <v>99</v>
      </c>
    </row>
    <row r="1326" spans="1:61" x14ac:dyDescent="0.3">
      <c r="A1326" s="3" t="s">
        <v>1313</v>
      </c>
      <c r="B1326" s="4"/>
      <c r="C1326" s="21">
        <v>38135</v>
      </c>
      <c r="D1326" s="22">
        <v>149</v>
      </c>
      <c r="E1326" s="10" t="s">
        <v>137</v>
      </c>
      <c r="T1326" s="29"/>
      <c r="U1326" s="30"/>
      <c r="AE1326" s="29"/>
      <c r="AL1326" s="31"/>
      <c r="AS1326" t="s">
        <v>69</v>
      </c>
      <c r="AU1326">
        <v>156</v>
      </c>
      <c r="AW1326">
        <v>172</v>
      </c>
    </row>
    <row r="1327" spans="1:61" x14ac:dyDescent="0.3">
      <c r="A1327" s="3" t="s">
        <v>1314</v>
      </c>
      <c r="B1327" s="4"/>
      <c r="C1327" s="21">
        <v>38236</v>
      </c>
      <c r="D1327" s="22">
        <v>250</v>
      </c>
      <c r="E1327" s="10" t="s">
        <v>137</v>
      </c>
      <c r="T1327" s="29"/>
      <c r="U1327" s="30"/>
      <c r="AE1327" s="29"/>
      <c r="AL1327" s="31"/>
      <c r="AS1327" t="s">
        <v>69</v>
      </c>
      <c r="AU1327">
        <v>71</v>
      </c>
      <c r="AW1327">
        <v>92</v>
      </c>
    </row>
    <row r="1328" spans="1:61" x14ac:dyDescent="0.3">
      <c r="A1328" s="3" t="s">
        <v>1315</v>
      </c>
      <c r="B1328" s="4"/>
      <c r="C1328" s="21">
        <v>39892</v>
      </c>
      <c r="D1328" s="22">
        <v>79</v>
      </c>
      <c r="E1328" s="10" t="s">
        <v>137</v>
      </c>
      <c r="T1328" s="29"/>
      <c r="U1328" s="30"/>
      <c r="AE1328" s="29"/>
      <c r="AL1328" s="31"/>
      <c r="AS1328" t="s">
        <v>69</v>
      </c>
      <c r="AU1328">
        <v>168</v>
      </c>
      <c r="AW1328">
        <v>211</v>
      </c>
    </row>
    <row r="1329" spans="1:61" x14ac:dyDescent="0.3">
      <c r="A1329" s="3" t="s">
        <v>1316</v>
      </c>
      <c r="B1329" s="4"/>
      <c r="C1329" s="21">
        <v>39969</v>
      </c>
      <c r="D1329" s="22">
        <v>156</v>
      </c>
      <c r="E1329" s="10" t="s">
        <v>137</v>
      </c>
      <c r="T1329" s="29"/>
      <c r="U1329" s="30"/>
      <c r="AE1329" s="29"/>
      <c r="AL1329" s="31"/>
      <c r="AS1329" t="s">
        <v>69</v>
      </c>
      <c r="AU1329">
        <v>146</v>
      </c>
      <c r="AW1329">
        <v>172</v>
      </c>
    </row>
    <row r="1330" spans="1:61" x14ac:dyDescent="0.3">
      <c r="A1330" s="3" t="s">
        <v>1317</v>
      </c>
      <c r="B1330" s="4"/>
      <c r="C1330" s="21">
        <v>40049</v>
      </c>
      <c r="D1330" s="22">
        <v>236</v>
      </c>
      <c r="E1330" s="10" t="s">
        <v>137</v>
      </c>
      <c r="T1330" s="29"/>
      <c r="U1330" s="30"/>
      <c r="AE1330" s="29"/>
      <c r="AL1330" s="31"/>
      <c r="AS1330" t="s">
        <v>69</v>
      </c>
      <c r="AU1330">
        <v>92</v>
      </c>
      <c r="AW1330">
        <v>112</v>
      </c>
    </row>
    <row r="1331" spans="1:61" x14ac:dyDescent="0.3">
      <c r="A1331" s="3" t="s">
        <v>1318</v>
      </c>
      <c r="B1331" s="4"/>
      <c r="C1331" s="21">
        <v>40267</v>
      </c>
      <c r="D1331" s="22">
        <v>89</v>
      </c>
      <c r="E1331" s="10" t="s">
        <v>137</v>
      </c>
      <c r="T1331" s="29"/>
      <c r="U1331" s="30"/>
      <c r="AE1331" s="29"/>
      <c r="AL1331" s="31"/>
      <c r="AS1331" t="s">
        <v>69</v>
      </c>
      <c r="AU1331">
        <v>162</v>
      </c>
      <c r="AW1331">
        <v>216</v>
      </c>
    </row>
    <row r="1332" spans="1:61" x14ac:dyDescent="0.3">
      <c r="A1332" s="3" t="s">
        <v>1319</v>
      </c>
      <c r="B1332" s="4"/>
      <c r="C1332" s="21">
        <v>40365</v>
      </c>
      <c r="D1332" s="22">
        <v>187</v>
      </c>
      <c r="E1332" s="10" t="s">
        <v>137</v>
      </c>
      <c r="T1332" s="29"/>
      <c r="U1332" s="30"/>
      <c r="AE1332" s="29"/>
      <c r="AL1332" s="31"/>
      <c r="AS1332" t="s">
        <v>69</v>
      </c>
      <c r="AU1332">
        <v>119</v>
      </c>
      <c r="AW1332">
        <v>139</v>
      </c>
    </row>
    <row r="1333" spans="1:61" x14ac:dyDescent="0.3">
      <c r="A1333" s="3" t="s">
        <v>1320</v>
      </c>
      <c r="B1333" s="4"/>
      <c r="C1333" s="21">
        <v>40455</v>
      </c>
      <c r="D1333" s="22">
        <v>277</v>
      </c>
      <c r="E1333" s="10" t="s">
        <v>137</v>
      </c>
      <c r="T1333" s="29"/>
      <c r="U1333" s="30"/>
      <c r="AE1333" s="29"/>
      <c r="AL1333" s="31"/>
      <c r="AS1333" t="s">
        <v>69</v>
      </c>
      <c r="AU1333">
        <v>62</v>
      </c>
      <c r="AW1333">
        <v>77</v>
      </c>
    </row>
    <row r="1334" spans="1:61" x14ac:dyDescent="0.3">
      <c r="A1334" s="3" t="s">
        <v>1321</v>
      </c>
      <c r="B1334" s="4"/>
      <c r="C1334" s="21">
        <v>40512</v>
      </c>
      <c r="D1334" s="22">
        <v>334</v>
      </c>
      <c r="E1334" s="10" t="s">
        <v>137</v>
      </c>
      <c r="T1334" s="29"/>
      <c r="U1334" s="30"/>
      <c r="AE1334" s="29"/>
      <c r="AL1334" s="31"/>
      <c r="AS1334" t="s">
        <v>69</v>
      </c>
      <c r="AU1334">
        <v>49</v>
      </c>
      <c r="AW1334">
        <v>59</v>
      </c>
    </row>
    <row r="1335" spans="1:61" x14ac:dyDescent="0.3">
      <c r="A1335" s="3" t="s">
        <v>1322</v>
      </c>
      <c r="B1335" s="4"/>
      <c r="C1335" s="21">
        <v>40632</v>
      </c>
      <c r="D1335" s="22">
        <v>89</v>
      </c>
      <c r="E1335" s="10" t="s">
        <v>137</v>
      </c>
      <c r="T1335" s="29"/>
      <c r="U1335" s="30"/>
      <c r="AE1335" s="29"/>
      <c r="AL1335" s="31"/>
      <c r="AS1335" t="s">
        <v>69</v>
      </c>
      <c r="AU1335">
        <v>158</v>
      </c>
      <c r="AW1335">
        <v>216</v>
      </c>
    </row>
    <row r="1336" spans="1:61" x14ac:dyDescent="0.3">
      <c r="A1336" s="3" t="s">
        <v>1323</v>
      </c>
      <c r="B1336" s="4"/>
      <c r="C1336" s="21">
        <v>40674</v>
      </c>
      <c r="D1336" s="22">
        <v>131</v>
      </c>
      <c r="E1336" s="10" t="s">
        <v>137</v>
      </c>
      <c r="T1336" s="29"/>
      <c r="U1336" s="30"/>
      <c r="AE1336" s="29"/>
      <c r="AL1336" s="31"/>
      <c r="AS1336" t="s">
        <v>69</v>
      </c>
      <c r="AU1336">
        <v>165</v>
      </c>
      <c r="AW1336">
        <v>192</v>
      </c>
    </row>
    <row r="1337" spans="1:61" x14ac:dyDescent="0.3">
      <c r="A1337" s="3" t="s">
        <v>1324</v>
      </c>
      <c r="B1337" s="4"/>
      <c r="C1337" s="21">
        <v>40795</v>
      </c>
      <c r="D1337" s="22">
        <v>252</v>
      </c>
      <c r="E1337" s="10" t="s">
        <v>137</v>
      </c>
      <c r="T1337" s="29"/>
      <c r="U1337" s="30"/>
      <c r="AE1337" s="29"/>
      <c r="AL1337" s="31"/>
      <c r="AS1337" t="s">
        <v>69</v>
      </c>
      <c r="AU1337">
        <v>75</v>
      </c>
      <c r="AW1337">
        <v>92</v>
      </c>
    </row>
    <row r="1338" spans="1:61" x14ac:dyDescent="0.3">
      <c r="A1338" s="3" t="s">
        <v>1325</v>
      </c>
      <c r="B1338" s="4"/>
      <c r="C1338" s="21">
        <v>41004</v>
      </c>
      <c r="D1338" s="22">
        <v>96</v>
      </c>
      <c r="E1338" s="10" t="s">
        <v>137</v>
      </c>
      <c r="T1338" s="26"/>
      <c r="U1338" s="27"/>
      <c r="AE1338" s="26"/>
      <c r="AL1338" s="28"/>
      <c r="AS1338" t="s">
        <v>69</v>
      </c>
      <c r="AU1338">
        <v>172</v>
      </c>
      <c r="AW1338">
        <v>205</v>
      </c>
    </row>
    <row r="1339" spans="1:61" x14ac:dyDescent="0.3">
      <c r="A1339" s="3" t="s">
        <v>1326</v>
      </c>
      <c r="B1339" s="4"/>
      <c r="C1339" s="21">
        <v>41088</v>
      </c>
      <c r="D1339" s="22">
        <v>180</v>
      </c>
      <c r="E1339" s="10" t="s">
        <v>137</v>
      </c>
      <c r="T1339" s="29"/>
      <c r="U1339" s="30"/>
      <c r="AE1339" s="29"/>
      <c r="AL1339" s="31"/>
      <c r="AS1339" t="s">
        <v>69</v>
      </c>
      <c r="AU1339">
        <v>129</v>
      </c>
      <c r="AW1339">
        <v>154</v>
      </c>
      <c r="BI1339" s="32"/>
    </row>
    <row r="1340" spans="1:61" x14ac:dyDescent="0.3">
      <c r="A1340" s="3" t="s">
        <v>1327</v>
      </c>
      <c r="B1340" s="4"/>
      <c r="C1340" s="21">
        <v>41177</v>
      </c>
      <c r="D1340" s="22">
        <v>269</v>
      </c>
      <c r="E1340" s="10" t="s">
        <v>137</v>
      </c>
      <c r="T1340" s="29"/>
      <c r="U1340" s="30"/>
      <c r="AE1340" s="29"/>
      <c r="AL1340" s="31"/>
      <c r="AS1340" t="s">
        <v>69</v>
      </c>
      <c r="AU1340">
        <v>73</v>
      </c>
      <c r="AW1340">
        <v>89</v>
      </c>
    </row>
    <row r="1341" spans="1:61" x14ac:dyDescent="0.3">
      <c r="A1341" s="3" t="s">
        <v>1328</v>
      </c>
      <c r="B1341" s="4"/>
      <c r="C1341" s="21">
        <v>38446</v>
      </c>
      <c r="D1341" s="22">
        <v>94</v>
      </c>
      <c r="E1341" s="10" t="s">
        <v>138</v>
      </c>
      <c r="T1341" s="29"/>
      <c r="U1341" s="30"/>
      <c r="AE1341" s="29"/>
      <c r="AL1341" s="31"/>
      <c r="AS1341" t="s">
        <v>69</v>
      </c>
      <c r="AU1341">
        <v>197</v>
      </c>
      <c r="AW1341">
        <v>223</v>
      </c>
    </row>
    <row r="1342" spans="1:61" x14ac:dyDescent="0.3">
      <c r="A1342" s="3" t="s">
        <v>1329</v>
      </c>
      <c r="B1342" s="4"/>
      <c r="C1342" s="21">
        <v>38499</v>
      </c>
      <c r="D1342" s="22">
        <v>147</v>
      </c>
      <c r="E1342" s="10" t="s">
        <v>138</v>
      </c>
      <c r="T1342" s="29"/>
      <c r="U1342" s="30"/>
      <c r="AE1342" s="29"/>
      <c r="AL1342" s="31"/>
      <c r="AS1342" t="s">
        <v>69</v>
      </c>
      <c r="AU1342">
        <v>162</v>
      </c>
      <c r="AW1342">
        <v>182</v>
      </c>
    </row>
    <row r="1343" spans="1:61" x14ac:dyDescent="0.3">
      <c r="A1343" s="3" t="s">
        <v>1330</v>
      </c>
      <c r="B1343" s="4"/>
      <c r="C1343" s="21">
        <v>38789</v>
      </c>
      <c r="D1343" s="22">
        <v>72</v>
      </c>
      <c r="E1343" s="10" t="s">
        <v>138</v>
      </c>
      <c r="T1343" s="29"/>
      <c r="U1343" s="30"/>
      <c r="AE1343" s="29"/>
      <c r="AL1343" s="31"/>
      <c r="AS1343" t="s">
        <v>69</v>
      </c>
      <c r="AU1343">
        <v>207</v>
      </c>
      <c r="AW1343">
        <v>239</v>
      </c>
    </row>
    <row r="1344" spans="1:61" x14ac:dyDescent="0.3">
      <c r="A1344" s="3" t="s">
        <v>1331</v>
      </c>
      <c r="B1344" s="4"/>
      <c r="C1344" s="21">
        <v>38847</v>
      </c>
      <c r="D1344" s="22">
        <v>130</v>
      </c>
      <c r="E1344" s="10" t="s">
        <v>138</v>
      </c>
      <c r="T1344" s="29"/>
      <c r="U1344" s="30"/>
      <c r="AE1344" s="29"/>
      <c r="AL1344" s="31"/>
      <c r="AS1344" t="s">
        <v>69</v>
      </c>
      <c r="AU1344">
        <v>180</v>
      </c>
      <c r="AW1344">
        <v>201</v>
      </c>
    </row>
    <row r="1345" spans="1:61" x14ac:dyDescent="0.3">
      <c r="A1345" s="3" t="s">
        <v>1332</v>
      </c>
      <c r="B1345" s="4"/>
      <c r="C1345" s="21">
        <v>39549</v>
      </c>
      <c r="D1345" s="22">
        <v>102</v>
      </c>
      <c r="E1345" s="10" t="s">
        <v>138</v>
      </c>
      <c r="T1345" s="29"/>
      <c r="U1345" s="30"/>
      <c r="AE1345" s="29"/>
      <c r="AL1345" s="31"/>
      <c r="AS1345" t="s">
        <v>69</v>
      </c>
      <c r="AU1345">
        <v>199</v>
      </c>
      <c r="AW1345">
        <v>222</v>
      </c>
    </row>
    <row r="1346" spans="1:61" x14ac:dyDescent="0.3">
      <c r="A1346" s="3" t="s">
        <v>1333</v>
      </c>
      <c r="B1346" s="4"/>
      <c r="C1346" s="21">
        <v>39605</v>
      </c>
      <c r="D1346" s="22">
        <v>158</v>
      </c>
      <c r="E1346" s="10" t="s">
        <v>138</v>
      </c>
      <c r="T1346" s="29"/>
      <c r="U1346" s="30"/>
      <c r="AE1346" s="29"/>
      <c r="AL1346" s="31"/>
      <c r="AS1346" t="s">
        <v>69</v>
      </c>
      <c r="AU1346">
        <v>157</v>
      </c>
      <c r="AW1346">
        <v>175</v>
      </c>
    </row>
    <row r="1347" spans="1:61" x14ac:dyDescent="0.3">
      <c r="A1347" s="3" t="s">
        <v>1334</v>
      </c>
      <c r="B1347" s="4"/>
      <c r="C1347" s="21">
        <v>36588</v>
      </c>
      <c r="D1347" s="22">
        <v>63</v>
      </c>
      <c r="E1347" s="10" t="s">
        <v>139</v>
      </c>
      <c r="T1347" s="29"/>
      <c r="U1347" s="30"/>
      <c r="AE1347" s="29"/>
      <c r="AL1347" s="31"/>
      <c r="AS1347" t="s">
        <v>69</v>
      </c>
      <c r="AU1347">
        <v>219</v>
      </c>
      <c r="AW1347">
        <v>253</v>
      </c>
    </row>
    <row r="1348" spans="1:61" x14ac:dyDescent="0.3">
      <c r="A1348" s="3" t="s">
        <v>1335</v>
      </c>
      <c r="B1348" s="4"/>
      <c r="C1348" s="21">
        <v>36661</v>
      </c>
      <c r="D1348" s="22">
        <v>136</v>
      </c>
      <c r="E1348" s="10" t="s">
        <v>139</v>
      </c>
      <c r="T1348" s="29"/>
      <c r="U1348" s="30"/>
      <c r="AE1348" s="29"/>
      <c r="AL1348" s="31"/>
      <c r="AS1348" t="s">
        <v>69</v>
      </c>
      <c r="AU1348">
        <v>173</v>
      </c>
      <c r="AW1348">
        <v>201</v>
      </c>
    </row>
    <row r="1349" spans="1:61" x14ac:dyDescent="0.3">
      <c r="A1349" s="3" t="s">
        <v>1336</v>
      </c>
      <c r="B1349" s="4"/>
      <c r="C1349" s="21">
        <v>36990</v>
      </c>
      <c r="D1349" s="22">
        <v>99</v>
      </c>
      <c r="E1349" s="10" t="s">
        <v>139</v>
      </c>
      <c r="T1349" s="29"/>
      <c r="U1349" s="30"/>
      <c r="AE1349" s="29"/>
      <c r="AL1349" s="31"/>
      <c r="AS1349" t="s">
        <v>69</v>
      </c>
      <c r="AU1349">
        <v>192</v>
      </c>
      <c r="AW1349">
        <v>217</v>
      </c>
    </row>
    <row r="1350" spans="1:61" x14ac:dyDescent="0.3">
      <c r="A1350" s="3" t="s">
        <v>1337</v>
      </c>
      <c r="B1350" s="4"/>
      <c r="C1350" s="21">
        <v>37057</v>
      </c>
      <c r="D1350" s="22">
        <v>166</v>
      </c>
      <c r="E1350" s="10" t="s">
        <v>139</v>
      </c>
      <c r="T1350" s="29"/>
      <c r="U1350" s="30"/>
      <c r="AE1350" s="29"/>
      <c r="AL1350" s="31"/>
      <c r="AS1350" t="s">
        <v>69</v>
      </c>
      <c r="AU1350">
        <v>146</v>
      </c>
      <c r="AW1350">
        <v>167</v>
      </c>
    </row>
    <row r="1351" spans="1:61" x14ac:dyDescent="0.3">
      <c r="A1351" s="3" t="s">
        <v>1338</v>
      </c>
      <c r="B1351" s="4"/>
      <c r="C1351" s="21">
        <v>37322</v>
      </c>
      <c r="D1351" s="22">
        <v>66</v>
      </c>
      <c r="E1351" s="10" t="s">
        <v>139</v>
      </c>
      <c r="T1351" s="29"/>
      <c r="U1351" s="30"/>
      <c r="AE1351" s="29"/>
      <c r="AL1351" s="31"/>
      <c r="AS1351" t="s">
        <v>69</v>
      </c>
      <c r="AU1351">
        <v>217</v>
      </c>
      <c r="AW1351">
        <v>246</v>
      </c>
    </row>
    <row r="1352" spans="1:61" x14ac:dyDescent="0.3">
      <c r="A1352" s="3" t="s">
        <v>1339</v>
      </c>
      <c r="B1352" s="4"/>
      <c r="C1352" s="21">
        <v>37391</v>
      </c>
      <c r="D1352" s="22">
        <v>135</v>
      </c>
      <c r="E1352" s="10" t="s">
        <v>139</v>
      </c>
      <c r="T1352" s="29"/>
      <c r="U1352" s="30"/>
      <c r="AE1352" s="29"/>
      <c r="AL1352" s="31"/>
      <c r="AS1352" t="s">
        <v>69</v>
      </c>
      <c r="AU1352">
        <v>175</v>
      </c>
      <c r="AW1352">
        <v>198</v>
      </c>
    </row>
    <row r="1353" spans="1:61" x14ac:dyDescent="0.3">
      <c r="A1353" s="3" t="s">
        <v>1340</v>
      </c>
      <c r="B1353" s="4"/>
      <c r="C1353" s="21">
        <v>37694</v>
      </c>
      <c r="D1353" s="22">
        <v>73</v>
      </c>
      <c r="E1353" s="10" t="s">
        <v>139</v>
      </c>
      <c r="T1353" s="26"/>
      <c r="U1353" s="27"/>
      <c r="AE1353" s="26"/>
      <c r="AL1353" s="28"/>
      <c r="AS1353" t="s">
        <v>69</v>
      </c>
      <c r="AU1353">
        <v>213</v>
      </c>
      <c r="AW1353">
        <v>239</v>
      </c>
    </row>
    <row r="1354" spans="1:61" x14ac:dyDescent="0.3">
      <c r="A1354" s="3" t="s">
        <v>1341</v>
      </c>
      <c r="B1354" s="4"/>
      <c r="C1354" s="21">
        <v>37762</v>
      </c>
      <c r="D1354" s="22">
        <v>141</v>
      </c>
      <c r="E1354" s="10" t="s">
        <v>139</v>
      </c>
      <c r="T1354" s="29"/>
      <c r="U1354" s="30"/>
      <c r="AE1354" s="29"/>
      <c r="AL1354" s="31"/>
      <c r="AS1354" t="s">
        <v>69</v>
      </c>
      <c r="AU1354">
        <v>169</v>
      </c>
      <c r="AW1354">
        <v>188</v>
      </c>
      <c r="BI1354" s="32"/>
    </row>
    <row r="1355" spans="1:61" x14ac:dyDescent="0.3">
      <c r="A1355" s="3" t="s">
        <v>1342</v>
      </c>
      <c r="B1355" s="4"/>
      <c r="C1355" s="21">
        <v>38069</v>
      </c>
      <c r="D1355" s="22">
        <v>83</v>
      </c>
      <c r="E1355" s="10" t="s">
        <v>139</v>
      </c>
      <c r="T1355" s="29"/>
      <c r="U1355" s="30"/>
      <c r="AE1355" s="29"/>
      <c r="AL1355" s="31"/>
      <c r="AS1355" t="s">
        <v>69</v>
      </c>
      <c r="AU1355">
        <v>211</v>
      </c>
      <c r="AW1355">
        <v>232</v>
      </c>
    </row>
    <row r="1356" spans="1:61" x14ac:dyDescent="0.3">
      <c r="A1356" s="3" t="s">
        <v>1343</v>
      </c>
      <c r="B1356" s="4"/>
      <c r="C1356" s="21">
        <v>38135</v>
      </c>
      <c r="D1356" s="22">
        <v>149</v>
      </c>
      <c r="E1356" s="10" t="s">
        <v>139</v>
      </c>
      <c r="T1356" s="29"/>
      <c r="U1356" s="30"/>
      <c r="AE1356" s="29"/>
      <c r="AL1356" s="31"/>
      <c r="AS1356" t="s">
        <v>69</v>
      </c>
      <c r="AU1356">
        <v>161</v>
      </c>
      <c r="AW1356">
        <v>178</v>
      </c>
    </row>
    <row r="1357" spans="1:61" x14ac:dyDescent="0.3">
      <c r="A1357" s="3" t="s">
        <v>1344</v>
      </c>
      <c r="B1357" s="4"/>
      <c r="C1357" s="21">
        <v>39892</v>
      </c>
      <c r="D1357" s="22">
        <v>79</v>
      </c>
      <c r="E1357" s="10" t="s">
        <v>140</v>
      </c>
      <c r="T1357" s="29"/>
      <c r="U1357" s="30"/>
      <c r="AE1357" s="29"/>
      <c r="AL1357" s="31"/>
      <c r="AS1357" t="s">
        <v>69</v>
      </c>
      <c r="AU1357">
        <v>158</v>
      </c>
      <c r="AW1357">
        <v>202</v>
      </c>
    </row>
    <row r="1358" spans="1:61" x14ac:dyDescent="0.3">
      <c r="A1358" s="3" t="s">
        <v>1345</v>
      </c>
      <c r="B1358" s="4"/>
      <c r="C1358" s="21">
        <v>39969</v>
      </c>
      <c r="D1358" s="22">
        <v>156</v>
      </c>
      <c r="E1358" s="10" t="s">
        <v>140</v>
      </c>
      <c r="T1358" s="29"/>
      <c r="U1358" s="30"/>
      <c r="AE1358" s="29"/>
      <c r="AL1358" s="31"/>
      <c r="AS1358" t="s">
        <v>69</v>
      </c>
      <c r="AU1358">
        <v>137</v>
      </c>
      <c r="AW1358">
        <v>166</v>
      </c>
    </row>
    <row r="1359" spans="1:61" x14ac:dyDescent="0.3">
      <c r="A1359" s="3" t="s">
        <v>1346</v>
      </c>
      <c r="B1359" s="4"/>
      <c r="C1359" s="21">
        <v>40049</v>
      </c>
      <c r="D1359" s="22">
        <v>236</v>
      </c>
      <c r="E1359" s="10" t="s">
        <v>140</v>
      </c>
      <c r="T1359" s="29"/>
      <c r="U1359" s="30"/>
      <c r="AE1359" s="29"/>
      <c r="AL1359" s="31"/>
      <c r="AS1359" t="s">
        <v>69</v>
      </c>
      <c r="AU1359">
        <v>79</v>
      </c>
      <c r="AW1359">
        <v>103</v>
      </c>
    </row>
    <row r="1360" spans="1:61" x14ac:dyDescent="0.3">
      <c r="A1360" s="3" t="s">
        <v>1347</v>
      </c>
      <c r="B1360" s="4"/>
      <c r="C1360" s="21">
        <v>40267</v>
      </c>
      <c r="D1360" s="22">
        <v>89</v>
      </c>
      <c r="E1360" s="10" t="s">
        <v>140</v>
      </c>
      <c r="T1360" s="29"/>
      <c r="U1360" s="30"/>
      <c r="AE1360" s="29"/>
      <c r="AL1360" s="31"/>
      <c r="AS1360" t="s">
        <v>69</v>
      </c>
      <c r="AU1360">
        <v>165</v>
      </c>
      <c r="AW1360">
        <v>208</v>
      </c>
    </row>
    <row r="1361" spans="1:51" x14ac:dyDescent="0.3">
      <c r="A1361" s="3" t="s">
        <v>1348</v>
      </c>
      <c r="B1361" s="4"/>
      <c r="C1361" s="21">
        <v>40365</v>
      </c>
      <c r="D1361" s="22">
        <v>187</v>
      </c>
      <c r="E1361" s="10" t="s">
        <v>140</v>
      </c>
      <c r="T1361" s="29"/>
      <c r="U1361" s="30"/>
      <c r="AE1361" s="29"/>
      <c r="AL1361" s="31"/>
      <c r="AS1361" t="s">
        <v>69</v>
      </c>
      <c r="AU1361">
        <v>113</v>
      </c>
      <c r="AW1361">
        <v>135</v>
      </c>
    </row>
    <row r="1362" spans="1:51" x14ac:dyDescent="0.3">
      <c r="A1362" s="3" t="s">
        <v>1349</v>
      </c>
      <c r="B1362" s="4"/>
      <c r="C1362" s="21">
        <v>40455</v>
      </c>
      <c r="D1362" s="22">
        <v>277</v>
      </c>
      <c r="E1362" s="10" t="s">
        <v>140</v>
      </c>
      <c r="T1362" s="29"/>
      <c r="U1362" s="30"/>
      <c r="AE1362" s="29"/>
      <c r="AL1362" s="31"/>
      <c r="AS1362" t="s">
        <v>69</v>
      </c>
      <c r="AU1362">
        <v>54</v>
      </c>
      <c r="AW1362">
        <v>72</v>
      </c>
    </row>
    <row r="1363" spans="1:51" x14ac:dyDescent="0.3">
      <c r="A1363" s="3" t="s">
        <v>1350</v>
      </c>
      <c r="B1363" s="4"/>
      <c r="C1363" s="21">
        <v>40512</v>
      </c>
      <c r="D1363" s="22">
        <v>334</v>
      </c>
      <c r="E1363" s="10" t="s">
        <v>140</v>
      </c>
      <c r="T1363" s="29"/>
      <c r="U1363" s="30"/>
      <c r="AE1363" s="29"/>
      <c r="AL1363" s="31"/>
      <c r="AS1363" t="s">
        <v>69</v>
      </c>
      <c r="AU1363">
        <v>49</v>
      </c>
      <c r="AW1363">
        <v>59</v>
      </c>
    </row>
    <row r="1364" spans="1:51" x14ac:dyDescent="0.3">
      <c r="A1364" s="3" t="s">
        <v>1351</v>
      </c>
      <c r="B1364" s="4"/>
      <c r="C1364" s="21">
        <v>40632</v>
      </c>
      <c r="D1364" s="22">
        <v>89</v>
      </c>
      <c r="E1364" s="10" t="s">
        <v>140</v>
      </c>
      <c r="T1364" s="29"/>
      <c r="U1364" s="30"/>
      <c r="AE1364" s="29"/>
      <c r="AL1364" s="31"/>
      <c r="AS1364" t="s">
        <v>69</v>
      </c>
      <c r="AU1364">
        <v>174</v>
      </c>
      <c r="AW1364">
        <v>212</v>
      </c>
    </row>
    <row r="1365" spans="1:51" x14ac:dyDescent="0.3">
      <c r="A1365" s="3" t="s">
        <v>1352</v>
      </c>
      <c r="B1365" s="4"/>
      <c r="C1365" s="21">
        <v>40674</v>
      </c>
      <c r="D1365" s="22">
        <v>131</v>
      </c>
      <c r="E1365" s="10" t="s">
        <v>140</v>
      </c>
      <c r="T1365" s="29"/>
      <c r="U1365" s="30"/>
      <c r="AE1365" s="29"/>
      <c r="AL1365" s="31"/>
      <c r="AS1365" t="s">
        <v>69</v>
      </c>
      <c r="AU1365">
        <v>160</v>
      </c>
      <c r="AW1365">
        <v>184</v>
      </c>
    </row>
    <row r="1366" spans="1:51" x14ac:dyDescent="0.3">
      <c r="A1366" s="3" t="s">
        <v>1353</v>
      </c>
      <c r="B1366" s="4"/>
      <c r="C1366" s="21">
        <v>40795</v>
      </c>
      <c r="D1366" s="22">
        <v>252</v>
      </c>
      <c r="E1366" s="10" t="s">
        <v>140</v>
      </c>
      <c r="T1366" s="29"/>
      <c r="U1366" s="30"/>
      <c r="AE1366" s="29"/>
      <c r="AL1366" s="31"/>
      <c r="AS1366" t="s">
        <v>69</v>
      </c>
      <c r="AU1366">
        <v>73</v>
      </c>
      <c r="AW1366">
        <v>92</v>
      </c>
    </row>
    <row r="1367" spans="1:51" x14ac:dyDescent="0.3">
      <c r="A1367" s="3" t="s">
        <v>1354</v>
      </c>
      <c r="B1367" s="4"/>
      <c r="C1367" s="21">
        <v>41004</v>
      </c>
      <c r="D1367" s="22">
        <v>96</v>
      </c>
      <c r="E1367" s="10" t="s">
        <v>140</v>
      </c>
      <c r="T1367" s="29"/>
      <c r="U1367" s="30"/>
      <c r="AE1367" s="29"/>
      <c r="AL1367" s="31"/>
      <c r="AS1367" t="s">
        <v>69</v>
      </c>
      <c r="AU1367">
        <v>162</v>
      </c>
      <c r="AW1367">
        <v>198</v>
      </c>
    </row>
    <row r="1368" spans="1:51" x14ac:dyDescent="0.3">
      <c r="A1368" s="3" t="s">
        <v>1355</v>
      </c>
      <c r="B1368" s="4"/>
      <c r="C1368" s="21">
        <v>41088</v>
      </c>
      <c r="D1368" s="22">
        <v>180</v>
      </c>
      <c r="E1368" s="10" t="s">
        <v>140</v>
      </c>
      <c r="AS1368" t="s">
        <v>69</v>
      </c>
      <c r="AU1368">
        <v>120</v>
      </c>
      <c r="AW1368">
        <v>145</v>
      </c>
    </row>
    <row r="1369" spans="1:51" x14ac:dyDescent="0.3">
      <c r="A1369" s="3" t="s">
        <v>1356</v>
      </c>
      <c r="B1369" s="4"/>
      <c r="C1369" s="21">
        <v>41177</v>
      </c>
      <c r="D1369" s="22">
        <v>269</v>
      </c>
      <c r="E1369" s="10" t="s">
        <v>140</v>
      </c>
      <c r="AS1369" t="s">
        <v>69</v>
      </c>
      <c r="AU1369">
        <v>67</v>
      </c>
      <c r="AW1369">
        <v>84</v>
      </c>
    </row>
    <row r="1370" spans="1:51" x14ac:dyDescent="0.3">
      <c r="A1370" s="3" t="s">
        <v>142</v>
      </c>
      <c r="B1370" s="4"/>
      <c r="C1370" s="9"/>
      <c r="D1370" s="9"/>
      <c r="E1370" s="10"/>
      <c r="T1370">
        <v>623.1</v>
      </c>
      <c r="X1370" s="2">
        <v>1.8200000000000001E-2</v>
      </c>
      <c r="Y1370">
        <v>3.1E-2</v>
      </c>
      <c r="Z1370">
        <v>4.25</v>
      </c>
      <c r="AA1370">
        <v>7550</v>
      </c>
      <c r="AB1370">
        <v>10.4</v>
      </c>
      <c r="AC1370">
        <v>233</v>
      </c>
      <c r="AS1370" t="s">
        <v>69</v>
      </c>
      <c r="AY1370">
        <v>90</v>
      </c>
    </row>
    <row r="1371" spans="1:51" x14ac:dyDescent="0.3">
      <c r="A1371" s="3" t="s">
        <v>143</v>
      </c>
      <c r="B1371" s="4"/>
      <c r="C1371" s="9"/>
      <c r="D1371" s="9"/>
      <c r="E1371" s="10"/>
      <c r="T1371">
        <v>796.1</v>
      </c>
      <c r="X1371" s="2">
        <v>1.2500000000000001E-2</v>
      </c>
      <c r="Y1371">
        <v>4.4999999999999998E-2</v>
      </c>
      <c r="Z1371">
        <v>4.2699999999999996</v>
      </c>
      <c r="AA1371">
        <v>7562</v>
      </c>
      <c r="AB1371">
        <v>7.1</v>
      </c>
      <c r="AC1371">
        <v>343</v>
      </c>
      <c r="AS1371" t="s">
        <v>69</v>
      </c>
      <c r="AY1371">
        <v>90</v>
      </c>
    </row>
    <row r="1372" spans="1:51" x14ac:dyDescent="0.3">
      <c r="A1372" s="3" t="s">
        <v>144</v>
      </c>
      <c r="B1372" s="4"/>
      <c r="C1372" s="9"/>
      <c r="D1372" s="9"/>
      <c r="E1372" s="10"/>
      <c r="T1372">
        <v>602</v>
      </c>
      <c r="X1372" s="2">
        <v>2.12E-2</v>
      </c>
      <c r="Y1372">
        <v>2.8000000000000001E-2</v>
      </c>
      <c r="Z1372">
        <v>4.5199999999999996</v>
      </c>
      <c r="AA1372">
        <v>7618</v>
      </c>
      <c r="AB1372">
        <v>12.1</v>
      </c>
      <c r="AC1372">
        <v>213</v>
      </c>
      <c r="AS1372" t="s">
        <v>69</v>
      </c>
      <c r="AY1372">
        <v>90</v>
      </c>
    </row>
    <row r="1373" spans="1:51" x14ac:dyDescent="0.3">
      <c r="A1373" s="3" t="s">
        <v>145</v>
      </c>
      <c r="B1373" s="4"/>
      <c r="C1373" s="9"/>
      <c r="D1373" s="9"/>
      <c r="E1373" s="10"/>
      <c r="T1373">
        <v>830</v>
      </c>
      <c r="X1373" s="2">
        <v>1.7899999999999999E-2</v>
      </c>
      <c r="Y1373">
        <v>4.2000000000000003E-2</v>
      </c>
      <c r="Z1373">
        <v>6.66</v>
      </c>
      <c r="AA1373">
        <v>8815</v>
      </c>
      <c r="AB1373">
        <v>10.199999999999999</v>
      </c>
      <c r="AC1373">
        <v>372</v>
      </c>
      <c r="AS1373" t="s">
        <v>69</v>
      </c>
      <c r="AY1373">
        <v>90</v>
      </c>
    </row>
    <row r="1374" spans="1:51" x14ac:dyDescent="0.3">
      <c r="A1374" s="3" t="s">
        <v>146</v>
      </c>
      <c r="B1374" s="4"/>
      <c r="C1374" s="9"/>
      <c r="D1374" s="9"/>
      <c r="E1374" s="10"/>
      <c r="T1374">
        <v>700.4</v>
      </c>
      <c r="X1374" s="2">
        <v>2.4E-2</v>
      </c>
      <c r="Y1374">
        <v>2.5999999999999999E-2</v>
      </c>
      <c r="Z1374">
        <v>5.55</v>
      </c>
      <c r="AA1374">
        <v>8813</v>
      </c>
      <c r="AB1374">
        <v>13.7</v>
      </c>
      <c r="AC1374">
        <v>231</v>
      </c>
      <c r="AS1374" t="s">
        <v>69</v>
      </c>
      <c r="AY1374">
        <v>90</v>
      </c>
    </row>
    <row r="1375" spans="1:51" x14ac:dyDescent="0.3">
      <c r="A1375" s="3" t="s">
        <v>147</v>
      </c>
      <c r="B1375" s="4"/>
      <c r="C1375" s="9"/>
      <c r="D1375" s="9"/>
      <c r="E1375" s="10"/>
      <c r="T1375">
        <v>950.8</v>
      </c>
      <c r="X1375" s="2">
        <v>1.6799999999999999E-2</v>
      </c>
      <c r="Y1375">
        <v>4.2000000000000003E-2</v>
      </c>
      <c r="Z1375">
        <v>6.7</v>
      </c>
      <c r="AA1375">
        <v>9582</v>
      </c>
      <c r="AB1375">
        <v>9.6</v>
      </c>
      <c r="AC1375">
        <v>398</v>
      </c>
      <c r="AS1375" t="s">
        <v>69</v>
      </c>
      <c r="AY1375">
        <v>90</v>
      </c>
    </row>
    <row r="1376" spans="1:51" x14ac:dyDescent="0.3">
      <c r="A1376" s="3" t="s">
        <v>148</v>
      </c>
      <c r="B1376" s="4"/>
      <c r="C1376" s="9"/>
      <c r="D1376" s="9"/>
      <c r="E1376" s="10"/>
      <c r="T1376">
        <v>741</v>
      </c>
      <c r="X1376" s="2">
        <v>2.9600000000000001E-2</v>
      </c>
      <c r="Y1376">
        <v>2.4E-2</v>
      </c>
      <c r="Z1376">
        <v>6.64</v>
      </c>
      <c r="AA1376">
        <v>9399</v>
      </c>
      <c r="AB1376">
        <v>16.899999999999999</v>
      </c>
      <c r="AC1376">
        <v>224</v>
      </c>
      <c r="AS1376" t="s">
        <v>69</v>
      </c>
      <c r="AY1376">
        <v>90</v>
      </c>
    </row>
    <row r="1377" spans="1:51" x14ac:dyDescent="0.3">
      <c r="A1377" s="3" t="s">
        <v>149</v>
      </c>
      <c r="B1377" s="4"/>
      <c r="C1377" s="9"/>
      <c r="D1377" s="9"/>
      <c r="E1377" s="10"/>
      <c r="T1377">
        <v>1055</v>
      </c>
      <c r="X1377" s="2">
        <v>2.1100000000000001E-2</v>
      </c>
      <c r="Y1377">
        <v>3.9E-2</v>
      </c>
      <c r="Z1377">
        <v>9.24</v>
      </c>
      <c r="AA1377">
        <v>11354</v>
      </c>
      <c r="AB1377">
        <v>12</v>
      </c>
      <c r="AC1377">
        <v>439</v>
      </c>
      <c r="AS1377" t="s">
        <v>69</v>
      </c>
      <c r="AY1377">
        <v>90</v>
      </c>
    </row>
    <row r="1378" spans="1:51" x14ac:dyDescent="0.3">
      <c r="A1378" s="3" t="s">
        <v>141</v>
      </c>
      <c r="B1378" s="4"/>
      <c r="C1378" s="9"/>
      <c r="D1378" s="9"/>
      <c r="E1378" s="10"/>
      <c r="T1378">
        <v>391.7</v>
      </c>
      <c r="X1378" s="2">
        <v>3.2800000000000003E-2</v>
      </c>
      <c r="Y1378">
        <v>2.5999999999999999E-2</v>
      </c>
      <c r="Z1378">
        <v>2.89</v>
      </c>
      <c r="AA1378">
        <v>3419</v>
      </c>
      <c r="AB1378">
        <v>18.7</v>
      </c>
      <c r="AC1378">
        <v>88</v>
      </c>
      <c r="AS1378" t="s">
        <v>69</v>
      </c>
      <c r="AY1378">
        <v>90</v>
      </c>
    </row>
    <row r="1379" spans="1:51" x14ac:dyDescent="0.3">
      <c r="A1379" s="3" t="s">
        <v>150</v>
      </c>
      <c r="B1379" s="4"/>
      <c r="C1379" s="9"/>
      <c r="D1379" s="9"/>
      <c r="E1379" s="10"/>
      <c r="T1379">
        <v>704.2</v>
      </c>
      <c r="X1379" s="2">
        <v>1.8100000000000002E-2</v>
      </c>
      <c r="Y1379">
        <v>3.3399999999999999E-2</v>
      </c>
      <c r="Z1379">
        <v>4.72</v>
      </c>
      <c r="AA1379">
        <v>7802</v>
      </c>
      <c r="AB1379">
        <v>10.3</v>
      </c>
      <c r="AC1379">
        <v>261</v>
      </c>
      <c r="AS1379" t="s">
        <v>69</v>
      </c>
      <c r="AY1379">
        <v>90</v>
      </c>
    </row>
    <row r="1380" spans="1:51" x14ac:dyDescent="0.3">
      <c r="A1380" s="3" t="s">
        <v>151</v>
      </c>
      <c r="B1380" s="4"/>
      <c r="C1380" s="9"/>
      <c r="D1380" s="9"/>
      <c r="E1380" s="10"/>
      <c r="T1380">
        <v>383</v>
      </c>
      <c r="X1380" s="2">
        <v>2.98E-2</v>
      </c>
      <c r="Y1380">
        <v>2.7E-2</v>
      </c>
      <c r="Z1380">
        <v>3.52</v>
      </c>
      <c r="AA1380">
        <v>4381</v>
      </c>
      <c r="AB1380">
        <v>17</v>
      </c>
      <c r="AC1380">
        <v>118</v>
      </c>
      <c r="AS1380" t="s">
        <v>69</v>
      </c>
      <c r="AY1380">
        <v>90</v>
      </c>
    </row>
    <row r="1381" spans="1:51" x14ac:dyDescent="0.3">
      <c r="A1381" s="3" t="s">
        <v>152</v>
      </c>
      <c r="B1381" s="4"/>
      <c r="C1381" s="9"/>
      <c r="D1381" s="9"/>
      <c r="E1381" s="10"/>
      <c r="T1381">
        <v>846</v>
      </c>
      <c r="X1381" s="2">
        <v>2.3300000000000001E-2</v>
      </c>
      <c r="Y1381">
        <v>3.3399999999999999E-2</v>
      </c>
      <c r="Z1381">
        <v>6.42</v>
      </c>
      <c r="AA1381">
        <v>8758</v>
      </c>
      <c r="AB1381">
        <v>13.3</v>
      </c>
      <c r="AC1381">
        <v>275</v>
      </c>
      <c r="AS1381" t="s">
        <v>69</v>
      </c>
      <c r="AY1381">
        <v>90</v>
      </c>
    </row>
    <row r="1382" spans="1:51" x14ac:dyDescent="0.3">
      <c r="A1382" s="3" t="s">
        <v>153</v>
      </c>
      <c r="B1382" s="4"/>
      <c r="C1382" s="9"/>
      <c r="D1382" s="9"/>
      <c r="E1382" s="10"/>
      <c r="T1382">
        <v>440.6</v>
      </c>
      <c r="X1382" s="2">
        <v>3.2500000000000001E-2</v>
      </c>
      <c r="Y1382">
        <v>2.4E-2</v>
      </c>
      <c r="Z1382">
        <v>3.41</v>
      </c>
      <c r="AA1382">
        <v>4375</v>
      </c>
      <c r="AB1382">
        <v>18.5</v>
      </c>
      <c r="AC1382">
        <v>105</v>
      </c>
      <c r="AS1382" t="s">
        <v>69</v>
      </c>
      <c r="AY1382">
        <v>90</v>
      </c>
    </row>
    <row r="1383" spans="1:51" x14ac:dyDescent="0.3">
      <c r="A1383" s="3" t="s">
        <v>154</v>
      </c>
      <c r="B1383" s="4"/>
      <c r="C1383" s="9"/>
      <c r="D1383" s="9"/>
      <c r="E1383" s="10"/>
      <c r="T1383">
        <v>700</v>
      </c>
      <c r="X1383" s="2">
        <v>2.4E-2</v>
      </c>
      <c r="Y1383">
        <v>3.3399999999999999E-2</v>
      </c>
      <c r="Z1383">
        <v>5.7</v>
      </c>
      <c r="AA1383">
        <v>7102</v>
      </c>
      <c r="AB1383">
        <v>13.7</v>
      </c>
      <c r="AC1383">
        <v>237</v>
      </c>
      <c r="AS1383" t="s">
        <v>69</v>
      </c>
      <c r="AY1383">
        <v>90</v>
      </c>
    </row>
    <row r="1384" spans="1:51" x14ac:dyDescent="0.3">
      <c r="A1384" s="3" t="s">
        <v>155</v>
      </c>
      <c r="B1384" s="4"/>
      <c r="C1384" s="9"/>
      <c r="D1384" s="9"/>
      <c r="E1384" s="10"/>
      <c r="T1384">
        <v>479</v>
      </c>
      <c r="X1384" s="2">
        <v>3.0499999999999999E-2</v>
      </c>
      <c r="Y1384">
        <v>2.4E-2</v>
      </c>
      <c r="Z1384">
        <v>4.67</v>
      </c>
      <c r="AA1384">
        <v>6367</v>
      </c>
      <c r="AB1384">
        <v>17.399999999999999</v>
      </c>
      <c r="AC1384">
        <v>153</v>
      </c>
      <c r="AS1384" t="s">
        <v>69</v>
      </c>
      <c r="AY1384">
        <v>90</v>
      </c>
    </row>
    <row r="1385" spans="1:51" x14ac:dyDescent="0.3">
      <c r="A1385" s="3" t="s">
        <v>156</v>
      </c>
      <c r="B1385" s="4"/>
      <c r="C1385" s="9"/>
      <c r="D1385" s="9"/>
      <c r="E1385" s="10"/>
      <c r="T1385">
        <v>676</v>
      </c>
      <c r="X1385" s="2">
        <v>3.0200000000000001E-2</v>
      </c>
      <c r="Y1385">
        <v>3.1399999999999997E-2</v>
      </c>
      <c r="Z1385">
        <v>7.18</v>
      </c>
      <c r="AA1385">
        <v>7573</v>
      </c>
      <c r="AB1385">
        <v>17.2</v>
      </c>
      <c r="AC1385">
        <v>238</v>
      </c>
      <c r="AS1385" t="s">
        <v>69</v>
      </c>
      <c r="AY1385">
        <v>90</v>
      </c>
    </row>
    <row r="1386" spans="1:51" x14ac:dyDescent="0.3">
      <c r="A1386" s="3" t="s">
        <v>157</v>
      </c>
      <c r="B1386" s="4"/>
      <c r="C1386" s="9"/>
      <c r="D1386" s="9"/>
      <c r="E1386" s="10"/>
      <c r="T1386">
        <v>757.4</v>
      </c>
      <c r="X1386" s="2">
        <v>1.89E-2</v>
      </c>
      <c r="Y1386">
        <v>4.1000000000000002E-2</v>
      </c>
      <c r="Z1386">
        <v>5.12</v>
      </c>
      <c r="AA1386">
        <v>6634</v>
      </c>
      <c r="AB1386">
        <v>10.8</v>
      </c>
      <c r="AC1386">
        <v>270</v>
      </c>
      <c r="AS1386" t="s">
        <v>69</v>
      </c>
      <c r="AY1386">
        <v>90</v>
      </c>
    </row>
    <row r="1387" spans="1:51" x14ac:dyDescent="0.3">
      <c r="A1387" s="3" t="s">
        <v>158</v>
      </c>
      <c r="B1387" s="4"/>
      <c r="C1387" s="9"/>
      <c r="D1387" s="9"/>
      <c r="E1387" s="10"/>
      <c r="T1387">
        <v>786.9</v>
      </c>
      <c r="X1387" s="2">
        <v>1.7500000000000002E-2</v>
      </c>
      <c r="Y1387">
        <v>5.2999999999999999E-2</v>
      </c>
      <c r="Z1387">
        <v>5.46</v>
      </c>
      <c r="AA1387">
        <v>5911</v>
      </c>
      <c r="AB1387">
        <v>10</v>
      </c>
      <c r="AC1387">
        <v>311</v>
      </c>
      <c r="AS1387" t="s">
        <v>69</v>
      </c>
      <c r="AY1387">
        <v>90</v>
      </c>
    </row>
    <row r="1388" spans="1:51" x14ac:dyDescent="0.3">
      <c r="A1388" s="3" t="s">
        <v>159</v>
      </c>
      <c r="B1388" s="4"/>
      <c r="C1388" s="9"/>
      <c r="D1388" s="9"/>
      <c r="E1388" s="10"/>
      <c r="T1388">
        <v>624</v>
      </c>
      <c r="X1388" s="2">
        <v>2.1899999999999999E-2</v>
      </c>
      <c r="Y1388">
        <v>3.7999999999999999E-2</v>
      </c>
      <c r="Z1388">
        <v>5.48</v>
      </c>
      <c r="AA1388">
        <v>6505</v>
      </c>
      <c r="AB1388">
        <v>12.5</v>
      </c>
      <c r="AC1388">
        <v>250</v>
      </c>
      <c r="AS1388" t="s">
        <v>69</v>
      </c>
      <c r="AY1388">
        <v>90</v>
      </c>
    </row>
    <row r="1389" spans="1:51" x14ac:dyDescent="0.3">
      <c r="A1389" s="3" t="s">
        <v>160</v>
      </c>
      <c r="B1389" s="4"/>
      <c r="C1389" s="9"/>
      <c r="D1389" s="9"/>
      <c r="E1389" s="10"/>
      <c r="T1389">
        <v>782</v>
      </c>
      <c r="X1389" s="2">
        <v>2.07E-2</v>
      </c>
      <c r="Y1389">
        <v>4.8000000000000001E-2</v>
      </c>
      <c r="Z1389">
        <v>7.1</v>
      </c>
      <c r="AA1389">
        <v>7206</v>
      </c>
      <c r="AB1389">
        <v>11.8</v>
      </c>
      <c r="AC1389">
        <v>343</v>
      </c>
      <c r="AS1389" t="s">
        <v>69</v>
      </c>
      <c r="AY1389">
        <v>90</v>
      </c>
    </row>
    <row r="1390" spans="1:51" x14ac:dyDescent="0.3">
      <c r="A1390" s="3" t="s">
        <v>161</v>
      </c>
      <c r="B1390" s="4"/>
      <c r="C1390" s="9"/>
      <c r="D1390" s="9"/>
      <c r="E1390" s="10"/>
      <c r="T1390">
        <v>709.6</v>
      </c>
      <c r="X1390" s="2">
        <v>2.5999999999999999E-2</v>
      </c>
      <c r="Y1390">
        <v>3.5000000000000003E-2</v>
      </c>
      <c r="Z1390">
        <v>6.7</v>
      </c>
      <c r="AA1390">
        <v>7428</v>
      </c>
      <c r="AB1390">
        <v>14.8</v>
      </c>
      <c r="AC1390">
        <v>258</v>
      </c>
      <c r="AS1390" t="s">
        <v>69</v>
      </c>
      <c r="AY1390">
        <v>90</v>
      </c>
    </row>
    <row r="1391" spans="1:51" x14ac:dyDescent="0.3">
      <c r="A1391" s="3" t="s">
        <v>162</v>
      </c>
      <c r="B1391" s="4"/>
      <c r="C1391" s="9"/>
      <c r="D1391" s="9"/>
      <c r="E1391" s="10"/>
      <c r="T1391">
        <v>881.9</v>
      </c>
      <c r="X1391" s="2">
        <v>2.0500000000000001E-2</v>
      </c>
      <c r="Y1391">
        <v>4.5999999999999999E-2</v>
      </c>
      <c r="Z1391">
        <v>6.81</v>
      </c>
      <c r="AA1391">
        <v>7278</v>
      </c>
      <c r="AB1391">
        <v>11.7</v>
      </c>
      <c r="AC1391">
        <v>332</v>
      </c>
      <c r="AS1391" t="s">
        <v>69</v>
      </c>
      <c r="AY1391">
        <v>90</v>
      </c>
    </row>
    <row r="1392" spans="1:51" x14ac:dyDescent="0.3">
      <c r="A1392" s="3" t="s">
        <v>163</v>
      </c>
      <c r="B1392" s="4"/>
      <c r="C1392" s="9"/>
      <c r="D1392" s="9"/>
      <c r="E1392" s="10"/>
      <c r="T1392">
        <v>697</v>
      </c>
      <c r="X1392" s="2">
        <v>2.46E-2</v>
      </c>
      <c r="Y1392">
        <v>3.5000000000000003E-2</v>
      </c>
      <c r="Z1392">
        <v>6.24</v>
      </c>
      <c r="AA1392">
        <v>7187</v>
      </c>
      <c r="AB1392">
        <v>14</v>
      </c>
      <c r="AC1392">
        <v>254</v>
      </c>
      <c r="AS1392" t="s">
        <v>69</v>
      </c>
      <c r="AY1392">
        <v>90</v>
      </c>
    </row>
    <row r="1393" spans="1:51" x14ac:dyDescent="0.3">
      <c r="A1393" s="3" t="s">
        <v>164</v>
      </c>
      <c r="B1393" s="4"/>
      <c r="C1393" s="9"/>
      <c r="D1393" s="9"/>
      <c r="E1393" s="10"/>
      <c r="T1393">
        <v>906</v>
      </c>
      <c r="X1393" s="2">
        <v>2.46E-2</v>
      </c>
      <c r="Y1393">
        <v>4.8000000000000001E-2</v>
      </c>
      <c r="Z1393">
        <v>8.82</v>
      </c>
      <c r="AA1393">
        <v>7547</v>
      </c>
      <c r="AB1393">
        <v>14</v>
      </c>
      <c r="AC1393">
        <v>359</v>
      </c>
      <c r="AS1393" t="s">
        <v>69</v>
      </c>
      <c r="AY1393">
        <v>90</v>
      </c>
    </row>
    <row r="1394" spans="1:51" x14ac:dyDescent="0.3">
      <c r="A1394" s="3" t="s">
        <v>165</v>
      </c>
      <c r="B1394" s="4"/>
      <c r="C1394" s="9"/>
      <c r="D1394" s="9"/>
      <c r="E1394" s="10"/>
      <c r="T1394">
        <v>345.6</v>
      </c>
      <c r="X1394" s="2">
        <v>3.0200000000000001E-2</v>
      </c>
      <c r="Y1394">
        <v>0.02</v>
      </c>
      <c r="Z1394">
        <v>3.35</v>
      </c>
      <c r="AA1394">
        <v>3500</v>
      </c>
      <c r="AB1394">
        <v>17.2</v>
      </c>
      <c r="AC1394">
        <v>111</v>
      </c>
      <c r="AS1394" t="s">
        <v>69</v>
      </c>
      <c r="AY1394">
        <v>90</v>
      </c>
    </row>
    <row r="1395" spans="1:51" x14ac:dyDescent="0.3">
      <c r="A1395" s="3" t="s">
        <v>166</v>
      </c>
      <c r="B1395" s="4"/>
      <c r="C1395" s="9"/>
      <c r="D1395" s="9"/>
      <c r="E1395" s="10"/>
      <c r="T1395">
        <v>480.6</v>
      </c>
      <c r="X1395" s="2">
        <v>2.12E-2</v>
      </c>
      <c r="Y1395">
        <v>3.9E-2</v>
      </c>
      <c r="Z1395">
        <v>3.8</v>
      </c>
      <c r="AA1395">
        <v>4600</v>
      </c>
      <c r="AB1395">
        <v>12.1</v>
      </c>
      <c r="AC1395">
        <v>179</v>
      </c>
      <c r="AS1395" t="s">
        <v>69</v>
      </c>
      <c r="AY1395">
        <v>90</v>
      </c>
    </row>
    <row r="1396" spans="1:51" x14ac:dyDescent="0.3">
      <c r="A1396" s="3" t="s">
        <v>167</v>
      </c>
      <c r="B1396" s="4"/>
      <c r="C1396" s="9"/>
      <c r="D1396" s="9"/>
      <c r="E1396" s="10"/>
      <c r="T1396">
        <v>488.1</v>
      </c>
      <c r="X1396" s="2">
        <v>2.58E-2</v>
      </c>
      <c r="Y1396">
        <v>3.2000000000000001E-2</v>
      </c>
      <c r="Z1396">
        <v>4.28</v>
      </c>
      <c r="AA1396">
        <v>5181</v>
      </c>
      <c r="AB1396">
        <v>14.7</v>
      </c>
      <c r="AC1396">
        <v>166</v>
      </c>
      <c r="AS1396" t="s">
        <v>69</v>
      </c>
      <c r="AY1396">
        <v>90</v>
      </c>
    </row>
    <row r="1397" spans="1:51" x14ac:dyDescent="0.3">
      <c r="A1397" s="3" t="s">
        <v>168</v>
      </c>
      <c r="B1397" s="4"/>
      <c r="C1397" s="9"/>
      <c r="D1397" s="9"/>
      <c r="E1397" s="10"/>
      <c r="T1397">
        <v>681.4</v>
      </c>
      <c r="X1397" s="2">
        <v>2.12E-2</v>
      </c>
      <c r="Y1397">
        <v>3.9899999999999998E-2</v>
      </c>
      <c r="Z1397">
        <v>5.16</v>
      </c>
      <c r="AA1397">
        <v>6105</v>
      </c>
      <c r="AB1397">
        <v>12.1</v>
      </c>
      <c r="AC1397">
        <v>243</v>
      </c>
      <c r="AS1397" t="s">
        <v>69</v>
      </c>
      <c r="AY1397">
        <v>90</v>
      </c>
    </row>
    <row r="1398" spans="1:51" x14ac:dyDescent="0.3">
      <c r="A1398" s="3" t="s">
        <v>169</v>
      </c>
      <c r="B1398" s="4"/>
      <c r="C1398" s="9"/>
      <c r="D1398" s="9"/>
      <c r="E1398" s="10"/>
      <c r="T1398">
        <v>443</v>
      </c>
      <c r="X1398" s="2">
        <v>2.47E-2</v>
      </c>
      <c r="Y1398">
        <v>3.2000000000000001E-2</v>
      </c>
      <c r="Z1398">
        <v>3.78</v>
      </c>
      <c r="AA1398">
        <v>4769</v>
      </c>
      <c r="AB1398">
        <v>14.1</v>
      </c>
      <c r="AC1398">
        <v>153</v>
      </c>
      <c r="AS1398" t="s">
        <v>69</v>
      </c>
      <c r="AY1398">
        <v>90</v>
      </c>
    </row>
    <row r="1399" spans="1:51" x14ac:dyDescent="0.3">
      <c r="A1399" s="3" t="s">
        <v>170</v>
      </c>
      <c r="B1399" s="4"/>
      <c r="C1399" s="9"/>
      <c r="D1399" s="9"/>
      <c r="E1399" s="10"/>
      <c r="T1399">
        <v>649</v>
      </c>
      <c r="X1399" s="2">
        <v>2.4400000000000002E-2</v>
      </c>
      <c r="Y1399">
        <v>3.6400000000000002E-2</v>
      </c>
      <c r="Z1399">
        <v>5.78</v>
      </c>
      <c r="AA1399">
        <v>6500</v>
      </c>
      <c r="AB1399">
        <v>13.9</v>
      </c>
      <c r="AC1399">
        <v>237</v>
      </c>
      <c r="AS1399" t="s">
        <v>69</v>
      </c>
      <c r="AY1399">
        <v>90</v>
      </c>
    </row>
    <row r="1400" spans="1:51" x14ac:dyDescent="0.3">
      <c r="A1400" s="3" t="s">
        <v>171</v>
      </c>
      <c r="B1400" s="4"/>
      <c r="C1400" s="9"/>
      <c r="D1400" s="9"/>
      <c r="E1400" s="10"/>
      <c r="T1400">
        <v>466.4</v>
      </c>
      <c r="X1400" s="2">
        <v>3.2500000000000001E-2</v>
      </c>
      <c r="Y1400">
        <v>2.7E-2</v>
      </c>
      <c r="Z1400">
        <v>3.6</v>
      </c>
      <c r="AA1400">
        <v>4122</v>
      </c>
      <c r="AB1400">
        <v>18.5</v>
      </c>
      <c r="AC1400">
        <v>111</v>
      </c>
      <c r="AS1400" t="s">
        <v>69</v>
      </c>
      <c r="AY1400">
        <v>90</v>
      </c>
    </row>
    <row r="1401" spans="1:51" x14ac:dyDescent="0.3">
      <c r="A1401" s="3" t="s">
        <v>172</v>
      </c>
      <c r="B1401" s="4"/>
      <c r="C1401" s="9"/>
      <c r="D1401" s="9"/>
      <c r="E1401" s="10"/>
      <c r="X1401" s="2">
        <v>2.3900000000000001E-2</v>
      </c>
      <c r="AB1401">
        <v>13.6</v>
      </c>
      <c r="AS1401" t="s">
        <v>69</v>
      </c>
      <c r="AY1401">
        <v>90</v>
      </c>
    </row>
    <row r="1402" spans="1:51" x14ac:dyDescent="0.3">
      <c r="A1402" s="3" t="s">
        <v>173</v>
      </c>
      <c r="B1402" s="4"/>
      <c r="C1402" s="9"/>
      <c r="D1402" s="9"/>
      <c r="E1402" s="10"/>
      <c r="T1402">
        <v>449</v>
      </c>
      <c r="X1402" s="2">
        <v>3.09E-2</v>
      </c>
      <c r="Y1402">
        <v>2.7E-2</v>
      </c>
      <c r="Z1402">
        <v>3.67</v>
      </c>
      <c r="AA1402">
        <v>4404</v>
      </c>
      <c r="AB1402">
        <v>17.600000000000001</v>
      </c>
      <c r="AC1402">
        <v>119</v>
      </c>
      <c r="AS1402" t="s">
        <v>69</v>
      </c>
      <c r="AY1402">
        <v>90</v>
      </c>
    </row>
    <row r="1403" spans="1:51" x14ac:dyDescent="0.3">
      <c r="A1403" s="3" t="s">
        <v>174</v>
      </c>
      <c r="B1403" s="4"/>
      <c r="C1403" s="9"/>
      <c r="D1403" s="9"/>
      <c r="E1403" s="10"/>
      <c r="T1403">
        <v>642</v>
      </c>
      <c r="X1403" s="2">
        <v>2.7699999999999999E-2</v>
      </c>
      <c r="Y1403">
        <v>3.8899999999999997E-2</v>
      </c>
      <c r="Z1403">
        <v>6.54</v>
      </c>
      <c r="AA1403">
        <v>6057</v>
      </c>
      <c r="AB1403">
        <v>15.8</v>
      </c>
      <c r="AC1403">
        <v>236</v>
      </c>
      <c r="AS1403" t="s">
        <v>69</v>
      </c>
      <c r="AY1403">
        <v>90</v>
      </c>
    </row>
    <row r="1404" spans="1:51" x14ac:dyDescent="0.3">
      <c r="A1404" s="56" t="s">
        <v>586</v>
      </c>
      <c r="B1404" s="61"/>
      <c r="C1404" s="21">
        <v>35166</v>
      </c>
      <c r="D1404" s="21"/>
      <c r="E1404" t="s">
        <v>243</v>
      </c>
      <c r="AS1404" s="49" t="s">
        <v>69</v>
      </c>
      <c r="AT1404" s="49"/>
      <c r="AV1404">
        <v>87</v>
      </c>
    </row>
    <row r="1405" spans="1:51" x14ac:dyDescent="0.3">
      <c r="A1405" s="56" t="s">
        <v>604</v>
      </c>
      <c r="B1405" s="61"/>
      <c r="C1405" s="21">
        <v>35232</v>
      </c>
      <c r="D1405" s="21"/>
      <c r="E1405" t="s">
        <v>243</v>
      </c>
      <c r="AS1405" s="49" t="s">
        <v>69</v>
      </c>
      <c r="AT1405" s="49"/>
      <c r="AV1405">
        <v>82</v>
      </c>
    </row>
    <row r="1406" spans="1:51" x14ac:dyDescent="0.3">
      <c r="A1406" s="56" t="s">
        <v>598</v>
      </c>
      <c r="B1406" s="61"/>
      <c r="C1406" s="21">
        <v>35206</v>
      </c>
      <c r="D1406" s="21"/>
      <c r="E1406" t="s">
        <v>243</v>
      </c>
      <c r="AS1406" s="49" t="s">
        <v>69</v>
      </c>
      <c r="AT1406" s="49"/>
      <c r="AV1406">
        <v>82</v>
      </c>
    </row>
    <row r="1407" spans="1:51" x14ac:dyDescent="0.3">
      <c r="A1407" s="56" t="s">
        <v>592</v>
      </c>
      <c r="B1407" s="61"/>
      <c r="C1407" s="21">
        <v>35191</v>
      </c>
      <c r="D1407" s="21"/>
      <c r="E1407" t="s">
        <v>243</v>
      </c>
      <c r="AS1407" s="49" t="s">
        <v>69</v>
      </c>
      <c r="AT1407" s="49"/>
      <c r="AV1407">
        <v>84</v>
      </c>
    </row>
    <row r="1408" spans="1:51" x14ac:dyDescent="0.3">
      <c r="A1408" s="56" t="s">
        <v>589</v>
      </c>
      <c r="B1408" s="61"/>
      <c r="C1408" s="21">
        <v>35166</v>
      </c>
      <c r="D1408" s="21"/>
      <c r="E1408" t="s">
        <v>571</v>
      </c>
      <c r="AS1408" s="49" t="s">
        <v>69</v>
      </c>
      <c r="AT1408" s="49"/>
      <c r="AV1408">
        <v>69</v>
      </c>
    </row>
    <row r="1409" spans="1:48" x14ac:dyDescent="0.3">
      <c r="A1409" s="56" t="s">
        <v>607</v>
      </c>
      <c r="B1409" s="61"/>
      <c r="C1409" s="21">
        <v>35232</v>
      </c>
      <c r="D1409" s="21"/>
      <c r="E1409" t="s">
        <v>571</v>
      </c>
      <c r="AS1409" s="49" t="s">
        <v>69</v>
      </c>
      <c r="AT1409" s="49"/>
      <c r="AV1409">
        <v>72</v>
      </c>
    </row>
    <row r="1410" spans="1:48" x14ac:dyDescent="0.3">
      <c r="A1410" s="56" t="s">
        <v>601</v>
      </c>
      <c r="B1410" s="61"/>
      <c r="C1410" s="21">
        <v>35206</v>
      </c>
      <c r="D1410" s="21"/>
      <c r="E1410" t="s">
        <v>571</v>
      </c>
      <c r="AS1410" s="49" t="s">
        <v>69</v>
      </c>
      <c r="AT1410" s="49"/>
      <c r="AV1410">
        <v>74</v>
      </c>
    </row>
    <row r="1411" spans="1:48" x14ac:dyDescent="0.3">
      <c r="A1411" s="56" t="s">
        <v>595</v>
      </c>
      <c r="B1411" s="61"/>
      <c r="C1411" s="21">
        <v>35191</v>
      </c>
      <c r="D1411" s="21"/>
      <c r="E1411" t="s">
        <v>571</v>
      </c>
      <c r="AS1411" s="49" t="s">
        <v>69</v>
      </c>
      <c r="AT1411" s="49"/>
      <c r="AV1411">
        <v>72</v>
      </c>
    </row>
    <row r="1412" spans="1:48" x14ac:dyDescent="0.3">
      <c r="A1412" s="56" t="s">
        <v>585</v>
      </c>
      <c r="B1412" s="61"/>
      <c r="C1412" s="21">
        <v>35166</v>
      </c>
      <c r="D1412" s="21"/>
      <c r="E1412" t="s">
        <v>186</v>
      </c>
      <c r="AS1412" s="49" t="s">
        <v>69</v>
      </c>
      <c r="AT1412" s="49"/>
      <c r="AV1412">
        <v>52</v>
      </c>
    </row>
    <row r="1413" spans="1:48" x14ac:dyDescent="0.3">
      <c r="A1413" s="56" t="s">
        <v>603</v>
      </c>
      <c r="B1413" s="61"/>
      <c r="C1413" s="21">
        <v>35232</v>
      </c>
      <c r="D1413" s="21"/>
      <c r="E1413" t="s">
        <v>186</v>
      </c>
      <c r="AS1413" s="49" t="s">
        <v>69</v>
      </c>
      <c r="AT1413" s="49"/>
      <c r="AV1413">
        <v>69</v>
      </c>
    </row>
    <row r="1414" spans="1:48" x14ac:dyDescent="0.3">
      <c r="A1414" s="56" t="s">
        <v>597</v>
      </c>
      <c r="B1414" s="61"/>
      <c r="C1414" s="21">
        <v>35206</v>
      </c>
      <c r="D1414" s="21"/>
      <c r="E1414" t="s">
        <v>186</v>
      </c>
      <c r="AS1414" s="49" t="s">
        <v>69</v>
      </c>
      <c r="AT1414" s="49"/>
      <c r="AV1414">
        <v>67</v>
      </c>
    </row>
    <row r="1415" spans="1:48" x14ac:dyDescent="0.3">
      <c r="A1415" s="56" t="s">
        <v>591</v>
      </c>
      <c r="B1415" s="61"/>
      <c r="C1415" s="21">
        <v>35191</v>
      </c>
      <c r="D1415" s="21"/>
      <c r="E1415" t="s">
        <v>186</v>
      </c>
      <c r="AS1415" s="49" t="s">
        <v>69</v>
      </c>
      <c r="AT1415" s="49"/>
      <c r="AV1415">
        <v>63</v>
      </c>
    </row>
    <row r="1416" spans="1:48" x14ac:dyDescent="0.3">
      <c r="A1416" s="56" t="s">
        <v>590</v>
      </c>
      <c r="B1416" s="61"/>
      <c r="C1416" s="21">
        <v>35166</v>
      </c>
      <c r="D1416" s="21"/>
      <c r="E1416" t="s">
        <v>118</v>
      </c>
      <c r="AS1416" s="49" t="s">
        <v>69</v>
      </c>
      <c r="AT1416" s="49"/>
      <c r="AV1416">
        <v>64</v>
      </c>
    </row>
    <row r="1417" spans="1:48" x14ac:dyDescent="0.3">
      <c r="A1417" s="56" t="s">
        <v>608</v>
      </c>
      <c r="B1417" s="61"/>
      <c r="C1417" s="21">
        <v>35232</v>
      </c>
      <c r="D1417" s="21"/>
      <c r="E1417" t="s">
        <v>118</v>
      </c>
      <c r="AS1417" s="49" t="s">
        <v>69</v>
      </c>
      <c r="AT1417" s="49"/>
      <c r="AV1417">
        <v>70</v>
      </c>
    </row>
    <row r="1418" spans="1:48" x14ac:dyDescent="0.3">
      <c r="A1418" s="56" t="s">
        <v>602</v>
      </c>
      <c r="B1418" s="61"/>
      <c r="C1418" s="21">
        <v>35206</v>
      </c>
      <c r="D1418" s="21"/>
      <c r="E1418" t="s">
        <v>118</v>
      </c>
      <c r="AS1418" s="49" t="s">
        <v>69</v>
      </c>
      <c r="AT1418" s="49"/>
      <c r="AV1418">
        <v>71</v>
      </c>
    </row>
    <row r="1419" spans="1:48" x14ac:dyDescent="0.3">
      <c r="A1419" s="56" t="s">
        <v>596</v>
      </c>
      <c r="B1419" s="61"/>
      <c r="C1419" s="21">
        <v>35191</v>
      </c>
      <c r="D1419" s="21"/>
      <c r="E1419" t="s">
        <v>118</v>
      </c>
      <c r="AS1419" s="49" t="s">
        <v>69</v>
      </c>
      <c r="AT1419" s="49"/>
      <c r="AV1419">
        <v>64</v>
      </c>
    </row>
    <row r="1420" spans="1:48" x14ac:dyDescent="0.3">
      <c r="A1420" s="56" t="s">
        <v>587</v>
      </c>
      <c r="B1420" s="61"/>
      <c r="C1420" s="21">
        <v>35166</v>
      </c>
      <c r="D1420" s="21"/>
      <c r="E1420" t="s">
        <v>567</v>
      </c>
      <c r="AS1420" s="49" t="s">
        <v>69</v>
      </c>
      <c r="AT1420" s="49"/>
      <c r="AV1420">
        <v>80</v>
      </c>
    </row>
    <row r="1421" spans="1:48" x14ac:dyDescent="0.3">
      <c r="A1421" s="56" t="s">
        <v>605</v>
      </c>
      <c r="B1421" s="61"/>
      <c r="C1421" s="21">
        <v>35232</v>
      </c>
      <c r="D1421" s="21"/>
      <c r="E1421" t="s">
        <v>567</v>
      </c>
      <c r="AS1421" s="49" t="s">
        <v>69</v>
      </c>
      <c r="AT1421" s="49"/>
      <c r="AV1421">
        <v>89</v>
      </c>
    </row>
    <row r="1422" spans="1:48" x14ac:dyDescent="0.3">
      <c r="A1422" s="56" t="s">
        <v>599</v>
      </c>
      <c r="B1422" s="61"/>
      <c r="C1422" s="21">
        <v>35206</v>
      </c>
      <c r="D1422" s="21"/>
      <c r="E1422" t="s">
        <v>567</v>
      </c>
      <c r="AS1422" s="49" t="s">
        <v>69</v>
      </c>
      <c r="AT1422" s="49"/>
      <c r="AV1422">
        <v>86</v>
      </c>
    </row>
    <row r="1423" spans="1:48" x14ac:dyDescent="0.3">
      <c r="A1423" s="56" t="s">
        <v>593</v>
      </c>
      <c r="B1423" s="61"/>
      <c r="C1423" s="21">
        <v>35191</v>
      </c>
      <c r="D1423" s="21"/>
      <c r="E1423" t="s">
        <v>567</v>
      </c>
      <c r="AS1423" s="49" t="s">
        <v>69</v>
      </c>
      <c r="AT1423" s="49"/>
      <c r="AV1423">
        <v>91</v>
      </c>
    </row>
    <row r="1424" spans="1:48" x14ac:dyDescent="0.3">
      <c r="A1424" s="56" t="s">
        <v>588</v>
      </c>
      <c r="B1424" s="61"/>
      <c r="C1424" s="21">
        <v>35166</v>
      </c>
      <c r="D1424" s="21"/>
      <c r="E1424" t="s">
        <v>569</v>
      </c>
      <c r="AS1424" s="49" t="s">
        <v>69</v>
      </c>
      <c r="AT1424" s="49"/>
      <c r="AV1424">
        <v>113</v>
      </c>
    </row>
    <row r="1425" spans="1:62" x14ac:dyDescent="0.3">
      <c r="A1425" s="56" t="s">
        <v>606</v>
      </c>
      <c r="B1425" s="61"/>
      <c r="C1425" s="21">
        <v>35232</v>
      </c>
      <c r="D1425" s="21"/>
      <c r="E1425" t="s">
        <v>569</v>
      </c>
      <c r="AS1425" s="49" t="s">
        <v>69</v>
      </c>
      <c r="AT1425" s="49"/>
      <c r="AV1425">
        <v>82</v>
      </c>
    </row>
    <row r="1426" spans="1:62" x14ac:dyDescent="0.3">
      <c r="A1426" s="56" t="s">
        <v>600</v>
      </c>
      <c r="B1426" s="61"/>
      <c r="C1426" s="21">
        <v>35206</v>
      </c>
      <c r="D1426" s="21"/>
      <c r="E1426" t="s">
        <v>569</v>
      </c>
      <c r="AS1426" s="49" t="s">
        <v>69</v>
      </c>
      <c r="AT1426" s="49"/>
      <c r="AV1426">
        <v>96</v>
      </c>
    </row>
    <row r="1427" spans="1:62" x14ac:dyDescent="0.3">
      <c r="A1427" s="56" t="s">
        <v>594</v>
      </c>
      <c r="B1427" s="61"/>
      <c r="C1427" s="21">
        <v>35191</v>
      </c>
      <c r="D1427" s="21"/>
      <c r="E1427" t="s">
        <v>569</v>
      </c>
      <c r="AS1427" s="49" t="s">
        <v>69</v>
      </c>
      <c r="AT1427" s="49"/>
      <c r="AV1427">
        <v>79</v>
      </c>
    </row>
    <row r="1428" spans="1:62" x14ac:dyDescent="0.3">
      <c r="A1428" s="3" t="s">
        <v>175</v>
      </c>
      <c r="B1428" s="4">
        <v>39973</v>
      </c>
      <c r="C1428" s="9"/>
      <c r="D1428" s="9"/>
      <c r="E1428" s="10" t="s">
        <v>176</v>
      </c>
      <c r="R1428">
        <v>3.125</v>
      </c>
      <c r="AY1428">
        <v>23.125</v>
      </c>
      <c r="BJ1428">
        <v>5.875</v>
      </c>
    </row>
    <row r="1429" spans="1:62" x14ac:dyDescent="0.3">
      <c r="A1429" s="3" t="s">
        <v>175</v>
      </c>
      <c r="B1429" s="4">
        <v>40000</v>
      </c>
      <c r="C1429" s="9"/>
      <c r="D1429" s="9"/>
      <c r="E1429" s="10" t="s">
        <v>176</v>
      </c>
      <c r="R1429">
        <v>3.5</v>
      </c>
      <c r="AY1429">
        <v>23.5</v>
      </c>
      <c r="BJ1429">
        <v>8.6374999999999993</v>
      </c>
    </row>
    <row r="1430" spans="1:62" x14ac:dyDescent="0.3">
      <c r="A1430" s="3" t="s">
        <v>175</v>
      </c>
      <c r="B1430" s="4">
        <v>40031</v>
      </c>
      <c r="C1430" s="9"/>
      <c r="D1430" s="9"/>
      <c r="E1430" s="10" t="s">
        <v>176</v>
      </c>
      <c r="AY1430">
        <v>56.125</v>
      </c>
      <c r="BJ1430">
        <v>9.4</v>
      </c>
    </row>
    <row r="1431" spans="1:62" x14ac:dyDescent="0.3">
      <c r="A1431" s="3" t="s">
        <v>175</v>
      </c>
      <c r="B1431" s="4">
        <v>40039</v>
      </c>
      <c r="C1431" s="9"/>
      <c r="D1431" s="9"/>
      <c r="E1431" s="10" t="s">
        <v>176</v>
      </c>
      <c r="AY1431">
        <v>64.0625</v>
      </c>
      <c r="BJ1431">
        <v>9.6999999999999993</v>
      </c>
    </row>
    <row r="1432" spans="1:62" x14ac:dyDescent="0.3">
      <c r="A1432" s="3" t="s">
        <v>175</v>
      </c>
      <c r="B1432" s="4">
        <v>40049</v>
      </c>
      <c r="C1432" s="9"/>
      <c r="D1432" s="9"/>
      <c r="E1432" s="10" t="s">
        <v>176</v>
      </c>
      <c r="AY1432">
        <v>74.0625</v>
      </c>
      <c r="BJ1432">
        <v>9.8000000000000007</v>
      </c>
    </row>
    <row r="1433" spans="1:62" x14ac:dyDescent="0.3">
      <c r="A1433" s="3" t="s">
        <v>175</v>
      </c>
      <c r="B1433" s="4">
        <v>40070</v>
      </c>
      <c r="C1433" s="9"/>
      <c r="D1433" s="9"/>
      <c r="E1433" s="10" t="s">
        <v>176</v>
      </c>
      <c r="AY1433">
        <v>83.75</v>
      </c>
      <c r="BJ1433">
        <v>9.8333333333333304</v>
      </c>
    </row>
    <row r="1434" spans="1:62" x14ac:dyDescent="0.3">
      <c r="A1434" s="3" t="s">
        <v>175</v>
      </c>
      <c r="B1434" s="4">
        <v>40087</v>
      </c>
      <c r="C1434" s="9"/>
      <c r="D1434" s="9"/>
      <c r="E1434" s="10" t="s">
        <v>176</v>
      </c>
      <c r="AY1434">
        <v>88.375</v>
      </c>
    </row>
    <row r="1435" spans="1:62" x14ac:dyDescent="0.3">
      <c r="A1435" s="58" t="s">
        <v>177</v>
      </c>
      <c r="B1435" s="9">
        <v>39973</v>
      </c>
      <c r="C1435" s="9"/>
      <c r="D1435" s="9"/>
      <c r="E1435" s="10" t="s">
        <v>178</v>
      </c>
      <c r="R1435">
        <v>3.5</v>
      </c>
      <c r="AY1435">
        <v>23.5</v>
      </c>
      <c r="BJ1435">
        <v>5.5</v>
      </c>
    </row>
    <row r="1436" spans="1:62" x14ac:dyDescent="0.3">
      <c r="A1436" s="3" t="s">
        <v>177</v>
      </c>
      <c r="B1436" s="4">
        <v>40000</v>
      </c>
      <c r="C1436" s="9"/>
      <c r="D1436" s="9"/>
      <c r="E1436" s="10" t="s">
        <v>178</v>
      </c>
      <c r="R1436">
        <v>4.625</v>
      </c>
      <c r="AY1436">
        <v>24.625</v>
      </c>
      <c r="BJ1436">
        <v>8</v>
      </c>
    </row>
    <row r="1437" spans="1:62" x14ac:dyDescent="0.3">
      <c r="A1437" s="3" t="s">
        <v>177</v>
      </c>
      <c r="B1437" s="4">
        <v>40031</v>
      </c>
      <c r="C1437" s="9"/>
      <c r="D1437" s="9"/>
      <c r="E1437" s="10" t="s">
        <v>178</v>
      </c>
      <c r="AY1437">
        <v>63.625</v>
      </c>
      <c r="BJ1437">
        <v>8.3333333333333304</v>
      </c>
    </row>
    <row r="1438" spans="1:62" x14ac:dyDescent="0.3">
      <c r="A1438" s="3" t="s">
        <v>177</v>
      </c>
      <c r="B1438" s="4">
        <v>40039</v>
      </c>
      <c r="C1438" s="9"/>
      <c r="D1438" s="9"/>
      <c r="E1438" s="10" t="s">
        <v>178</v>
      </c>
      <c r="AY1438">
        <v>68.125</v>
      </c>
      <c r="BJ1438">
        <v>8.5</v>
      </c>
    </row>
    <row r="1439" spans="1:62" x14ac:dyDescent="0.3">
      <c r="A1439" s="3" t="s">
        <v>177</v>
      </c>
      <c r="B1439" s="4">
        <v>40049</v>
      </c>
      <c r="C1439" s="9"/>
      <c r="D1439" s="9"/>
      <c r="E1439" s="10" t="s">
        <v>178</v>
      </c>
      <c r="AY1439">
        <v>71.212500000000006</v>
      </c>
      <c r="BJ1439">
        <v>8.5</v>
      </c>
    </row>
    <row r="1440" spans="1:62" x14ac:dyDescent="0.3">
      <c r="A1440" s="3" t="s">
        <v>177</v>
      </c>
      <c r="B1440" s="4">
        <v>40070</v>
      </c>
      <c r="C1440" s="9"/>
      <c r="D1440" s="9"/>
      <c r="E1440" s="10" t="s">
        <v>178</v>
      </c>
      <c r="R1440">
        <v>8.5</v>
      </c>
      <c r="AY1440">
        <v>83.625</v>
      </c>
    </row>
    <row r="1441" spans="1:62" x14ac:dyDescent="0.3">
      <c r="A1441" s="3" t="s">
        <v>177</v>
      </c>
      <c r="B1441" s="4">
        <v>40087</v>
      </c>
      <c r="C1441" s="9"/>
      <c r="D1441" s="9"/>
      <c r="E1441" s="10" t="s">
        <v>178</v>
      </c>
      <c r="AY1441">
        <v>90.25</v>
      </c>
    </row>
    <row r="1442" spans="1:62" x14ac:dyDescent="0.3">
      <c r="A1442" s="3" t="s">
        <v>181</v>
      </c>
      <c r="B1442" s="4">
        <v>39973</v>
      </c>
      <c r="C1442" s="9"/>
      <c r="D1442" s="9"/>
      <c r="E1442" s="10" t="s">
        <v>182</v>
      </c>
      <c r="R1442">
        <v>3.625</v>
      </c>
      <c r="AY1442">
        <v>23.75</v>
      </c>
      <c r="BJ1442">
        <v>6</v>
      </c>
    </row>
    <row r="1443" spans="1:62" x14ac:dyDescent="0.3">
      <c r="A1443" s="3" t="s">
        <v>181</v>
      </c>
      <c r="B1443" s="4">
        <v>40000</v>
      </c>
      <c r="C1443" s="9"/>
      <c r="D1443" s="9"/>
      <c r="E1443" s="10" t="s">
        <v>182</v>
      </c>
      <c r="R1443">
        <v>5</v>
      </c>
      <c r="AY1443">
        <v>25</v>
      </c>
      <c r="BJ1443">
        <v>7.8875000000000002</v>
      </c>
    </row>
    <row r="1444" spans="1:62" x14ac:dyDescent="0.3">
      <c r="A1444" s="3" t="s">
        <v>181</v>
      </c>
      <c r="B1444" s="4">
        <v>40031</v>
      </c>
      <c r="C1444" s="9"/>
      <c r="D1444" s="9"/>
      <c r="E1444" s="10" t="s">
        <v>182</v>
      </c>
      <c r="AY1444">
        <v>62.024999999999999</v>
      </c>
      <c r="BJ1444">
        <v>8.25</v>
      </c>
    </row>
    <row r="1445" spans="1:62" x14ac:dyDescent="0.3">
      <c r="A1445" s="3" t="s">
        <v>181</v>
      </c>
      <c r="B1445" s="4">
        <v>40039</v>
      </c>
      <c r="C1445" s="9"/>
      <c r="D1445" s="9"/>
      <c r="E1445" s="10" t="s">
        <v>182</v>
      </c>
      <c r="AY1445">
        <v>67.474999999999994</v>
      </c>
      <c r="BJ1445">
        <v>8.3333333333333304</v>
      </c>
    </row>
    <row r="1446" spans="1:62" x14ac:dyDescent="0.3">
      <c r="A1446" s="3" t="s">
        <v>181</v>
      </c>
      <c r="B1446" s="4">
        <v>40049</v>
      </c>
      <c r="C1446" s="9"/>
      <c r="D1446" s="9"/>
      <c r="E1446" s="10" t="s">
        <v>182</v>
      </c>
      <c r="AY1446">
        <v>75.0625</v>
      </c>
      <c r="BJ1446">
        <v>8.3333333333333304</v>
      </c>
    </row>
    <row r="1447" spans="1:62" x14ac:dyDescent="0.3">
      <c r="A1447" s="3" t="s">
        <v>181</v>
      </c>
      <c r="B1447" s="4">
        <v>40070</v>
      </c>
      <c r="C1447" s="9"/>
      <c r="D1447" s="9"/>
      <c r="E1447" s="10" t="s">
        <v>182</v>
      </c>
      <c r="AY1447">
        <v>84.375</v>
      </c>
      <c r="BJ1447">
        <v>8.6666666666666696</v>
      </c>
    </row>
    <row r="1448" spans="1:62" x14ac:dyDescent="0.3">
      <c r="A1448" s="3" t="s">
        <v>181</v>
      </c>
      <c r="B1448" s="4">
        <v>40087</v>
      </c>
      <c r="C1448" s="9"/>
      <c r="D1448" s="9"/>
      <c r="E1448" s="10" t="s">
        <v>182</v>
      </c>
      <c r="AY1448">
        <v>89.125</v>
      </c>
    </row>
    <row r="1449" spans="1:62" x14ac:dyDescent="0.3">
      <c r="A1449" s="3" t="s">
        <v>179</v>
      </c>
      <c r="B1449" s="4">
        <v>39973</v>
      </c>
      <c r="C1449" s="9"/>
      <c r="D1449" s="9"/>
      <c r="E1449" s="10" t="s">
        <v>180</v>
      </c>
      <c r="R1449">
        <v>4.625</v>
      </c>
      <c r="AY1449">
        <v>24.625</v>
      </c>
      <c r="BJ1449">
        <v>5.625</v>
      </c>
    </row>
    <row r="1450" spans="1:62" x14ac:dyDescent="0.3">
      <c r="A1450" s="3" t="s">
        <v>179</v>
      </c>
      <c r="B1450" s="4">
        <v>40000</v>
      </c>
      <c r="C1450" s="9"/>
      <c r="D1450" s="9"/>
      <c r="E1450" s="10" t="s">
        <v>180</v>
      </c>
      <c r="R1450">
        <v>5.375</v>
      </c>
      <c r="AY1450">
        <v>25.375</v>
      </c>
      <c r="BJ1450">
        <v>8.8874999999999993</v>
      </c>
    </row>
    <row r="1451" spans="1:62" x14ac:dyDescent="0.3">
      <c r="A1451" s="3" t="s">
        <v>179</v>
      </c>
      <c r="B1451" s="4">
        <v>40031</v>
      </c>
      <c r="C1451" s="9"/>
      <c r="D1451" s="9"/>
      <c r="E1451" s="10" t="s">
        <v>180</v>
      </c>
      <c r="AY1451">
        <v>46</v>
      </c>
      <c r="BJ1451">
        <v>10.862500000000001</v>
      </c>
    </row>
    <row r="1452" spans="1:62" x14ac:dyDescent="0.3">
      <c r="A1452" s="3" t="s">
        <v>179</v>
      </c>
      <c r="B1452" s="4">
        <v>40039</v>
      </c>
      <c r="C1452" s="9"/>
      <c r="D1452" s="9"/>
      <c r="E1452" s="10" t="s">
        <v>180</v>
      </c>
      <c r="AY1452">
        <v>54</v>
      </c>
      <c r="BJ1452">
        <v>11.237500000000001</v>
      </c>
    </row>
    <row r="1453" spans="1:62" x14ac:dyDescent="0.3">
      <c r="A1453" s="3" t="s">
        <v>179</v>
      </c>
      <c r="B1453" s="4">
        <v>40049</v>
      </c>
      <c r="C1453" s="9"/>
      <c r="D1453" s="9"/>
      <c r="E1453" s="10" t="s">
        <v>180</v>
      </c>
      <c r="AY1453">
        <v>65.375</v>
      </c>
      <c r="BJ1453">
        <v>11.375</v>
      </c>
    </row>
    <row r="1454" spans="1:62" x14ac:dyDescent="0.3">
      <c r="A1454" s="3" t="s">
        <v>179</v>
      </c>
      <c r="B1454" s="4">
        <v>40070</v>
      </c>
      <c r="C1454" s="9"/>
      <c r="D1454" s="9"/>
      <c r="E1454" s="10" t="s">
        <v>180</v>
      </c>
      <c r="AY1454">
        <v>83.25</v>
      </c>
      <c r="BJ1454">
        <v>11.375</v>
      </c>
    </row>
    <row r="1455" spans="1:62" x14ac:dyDescent="0.3">
      <c r="A1455" s="3" t="s">
        <v>179</v>
      </c>
      <c r="B1455" s="4">
        <v>40087</v>
      </c>
      <c r="C1455" s="9"/>
      <c r="D1455" s="9"/>
      <c r="E1455" s="10" t="s">
        <v>180</v>
      </c>
      <c r="AY1455">
        <v>88.875</v>
      </c>
    </row>
    <row r="1456" spans="1:62" x14ac:dyDescent="0.3">
      <c r="A1456" s="3" t="s">
        <v>183</v>
      </c>
      <c r="B1456" s="4">
        <v>39973</v>
      </c>
      <c r="C1456" s="9"/>
      <c r="D1456" s="9"/>
      <c r="E1456" s="10" t="s">
        <v>184</v>
      </c>
      <c r="R1456">
        <v>2.75</v>
      </c>
      <c r="AY1456">
        <v>22.75</v>
      </c>
      <c r="BJ1456">
        <v>6.625</v>
      </c>
    </row>
    <row r="1457" spans="1:62" x14ac:dyDescent="0.3">
      <c r="A1457" s="3" t="s">
        <v>183</v>
      </c>
      <c r="B1457" s="4">
        <v>40000</v>
      </c>
      <c r="C1457" s="9"/>
      <c r="D1457" s="9"/>
      <c r="E1457" s="10" t="s">
        <v>184</v>
      </c>
      <c r="R1457">
        <v>3</v>
      </c>
      <c r="AY1457">
        <v>23</v>
      </c>
      <c r="BJ1457">
        <v>8.125</v>
      </c>
    </row>
    <row r="1458" spans="1:62" x14ac:dyDescent="0.3">
      <c r="A1458" s="3" t="s">
        <v>183</v>
      </c>
      <c r="B1458" s="4">
        <v>40031</v>
      </c>
      <c r="C1458" s="9"/>
      <c r="D1458" s="9"/>
      <c r="E1458" s="10" t="s">
        <v>184</v>
      </c>
      <c r="AY1458">
        <v>72.525000000000006</v>
      </c>
      <c r="BJ1458">
        <v>8.6666666666666696</v>
      </c>
    </row>
    <row r="1459" spans="1:62" x14ac:dyDescent="0.3">
      <c r="A1459" s="3" t="s">
        <v>183</v>
      </c>
      <c r="B1459" s="4">
        <v>40039</v>
      </c>
      <c r="C1459" s="9"/>
      <c r="D1459" s="9"/>
      <c r="E1459" s="10" t="s">
        <v>184</v>
      </c>
      <c r="AY1459">
        <v>77.2</v>
      </c>
      <c r="BJ1459">
        <v>9</v>
      </c>
    </row>
    <row r="1460" spans="1:62" x14ac:dyDescent="0.3">
      <c r="A1460" s="3" t="s">
        <v>183</v>
      </c>
      <c r="B1460" s="4">
        <v>40049</v>
      </c>
      <c r="C1460" s="9"/>
      <c r="D1460" s="9"/>
      <c r="E1460" s="10" t="s">
        <v>184</v>
      </c>
      <c r="AY1460">
        <v>84.75</v>
      </c>
      <c r="BJ1460">
        <v>9</v>
      </c>
    </row>
    <row r="1461" spans="1:62" x14ac:dyDescent="0.3">
      <c r="A1461" s="3" t="s">
        <v>183</v>
      </c>
      <c r="B1461" s="4">
        <v>40070</v>
      </c>
      <c r="C1461" s="9"/>
      <c r="D1461" s="9"/>
      <c r="E1461" s="10" t="s">
        <v>184</v>
      </c>
      <c r="AY1461">
        <v>88.875</v>
      </c>
    </row>
    <row r="1462" spans="1:62" x14ac:dyDescent="0.3">
      <c r="A1462" s="3" t="s">
        <v>183</v>
      </c>
      <c r="B1462" s="4">
        <v>40087</v>
      </c>
      <c r="C1462" s="9"/>
      <c r="D1462" s="9"/>
      <c r="E1462" s="10" t="s">
        <v>184</v>
      </c>
      <c r="AY1462">
        <v>92.3333333333333</v>
      </c>
    </row>
    <row r="1463" spans="1:62" x14ac:dyDescent="0.3">
      <c r="A1463" s="3" t="s">
        <v>185</v>
      </c>
      <c r="B1463" s="4">
        <v>39973</v>
      </c>
      <c r="C1463" s="9"/>
      <c r="D1463" s="9"/>
      <c r="E1463" s="10" t="s">
        <v>186</v>
      </c>
      <c r="R1463">
        <v>3.875</v>
      </c>
      <c r="AY1463">
        <v>23.875</v>
      </c>
      <c r="BJ1463">
        <v>5.875</v>
      </c>
    </row>
    <row r="1464" spans="1:62" x14ac:dyDescent="0.3">
      <c r="A1464" s="3" t="s">
        <v>185</v>
      </c>
      <c r="B1464" s="4">
        <v>40000</v>
      </c>
      <c r="C1464" s="9"/>
      <c r="D1464" s="9"/>
      <c r="E1464" s="10" t="s">
        <v>186</v>
      </c>
      <c r="R1464">
        <v>4.1666666666666696</v>
      </c>
      <c r="AY1464">
        <v>24.1666666666667</v>
      </c>
      <c r="BJ1464">
        <v>8.7833333333333297</v>
      </c>
    </row>
    <row r="1465" spans="1:62" x14ac:dyDescent="0.3">
      <c r="A1465" s="3" t="s">
        <v>185</v>
      </c>
      <c r="B1465" s="4">
        <v>40031</v>
      </c>
      <c r="C1465" s="9"/>
      <c r="D1465" s="9"/>
      <c r="E1465" s="10" t="s">
        <v>186</v>
      </c>
      <c r="AY1465">
        <v>55</v>
      </c>
      <c r="BJ1465">
        <v>10</v>
      </c>
    </row>
    <row r="1466" spans="1:62" x14ac:dyDescent="0.3">
      <c r="A1466" s="3" t="s">
        <v>185</v>
      </c>
      <c r="B1466" s="4">
        <v>40039</v>
      </c>
      <c r="C1466" s="9"/>
      <c r="D1466" s="9"/>
      <c r="E1466" s="10" t="s">
        <v>186</v>
      </c>
      <c r="AY1466">
        <v>64.875</v>
      </c>
      <c r="BJ1466">
        <v>10</v>
      </c>
    </row>
    <row r="1467" spans="1:62" x14ac:dyDescent="0.3">
      <c r="A1467" s="3" t="s">
        <v>185</v>
      </c>
      <c r="B1467" s="4">
        <v>40049</v>
      </c>
      <c r="C1467" s="9"/>
      <c r="D1467" s="9"/>
      <c r="E1467" s="10" t="s">
        <v>186</v>
      </c>
      <c r="AY1467">
        <v>71.875</v>
      </c>
      <c r="BJ1467">
        <v>10</v>
      </c>
    </row>
    <row r="1468" spans="1:62" x14ac:dyDescent="0.3">
      <c r="A1468" s="3" t="s">
        <v>185</v>
      </c>
      <c r="B1468" s="4">
        <v>40070</v>
      </c>
      <c r="C1468" s="9"/>
      <c r="D1468" s="9"/>
      <c r="E1468" s="10" t="s">
        <v>186</v>
      </c>
      <c r="R1468">
        <v>9</v>
      </c>
      <c r="AY1468">
        <v>85.125</v>
      </c>
    </row>
    <row r="1469" spans="1:62" x14ac:dyDescent="0.3">
      <c r="A1469" s="3" t="s">
        <v>185</v>
      </c>
      <c r="B1469" s="4">
        <v>40087</v>
      </c>
      <c r="C1469" s="9"/>
      <c r="D1469" s="9"/>
      <c r="E1469" s="10" t="s">
        <v>186</v>
      </c>
      <c r="AY1469">
        <v>89.1666666666667</v>
      </c>
    </row>
    <row r="1470" spans="1:62" x14ac:dyDescent="0.3">
      <c r="A1470" s="3" t="s">
        <v>187</v>
      </c>
      <c r="B1470" s="4">
        <v>39973</v>
      </c>
      <c r="C1470" s="9"/>
      <c r="D1470" s="9"/>
      <c r="E1470" s="10" t="s">
        <v>118</v>
      </c>
      <c r="R1470">
        <v>3.875</v>
      </c>
      <c r="AY1470">
        <v>23.875</v>
      </c>
      <c r="BJ1470">
        <v>5.9375</v>
      </c>
    </row>
    <row r="1471" spans="1:62" x14ac:dyDescent="0.3">
      <c r="A1471" s="3" t="s">
        <v>187</v>
      </c>
      <c r="B1471" s="4">
        <v>40000</v>
      </c>
      <c r="C1471" s="9"/>
      <c r="D1471" s="9"/>
      <c r="E1471" s="10" t="s">
        <v>118</v>
      </c>
      <c r="R1471">
        <v>4.5</v>
      </c>
      <c r="AY1471">
        <v>24.5</v>
      </c>
      <c r="BJ1471">
        <v>8.2375000000000007</v>
      </c>
    </row>
    <row r="1472" spans="1:62" x14ac:dyDescent="0.3">
      <c r="A1472" s="3" t="s">
        <v>187</v>
      </c>
      <c r="B1472" s="4">
        <v>40031</v>
      </c>
      <c r="C1472" s="9"/>
      <c r="D1472" s="9"/>
      <c r="E1472" s="10" t="s">
        <v>118</v>
      </c>
      <c r="AY1472">
        <v>61.375</v>
      </c>
      <c r="BJ1472">
        <v>9</v>
      </c>
    </row>
    <row r="1473" spans="1:62" x14ac:dyDescent="0.3">
      <c r="A1473" s="3" t="s">
        <v>187</v>
      </c>
      <c r="B1473" s="4">
        <v>40039</v>
      </c>
      <c r="C1473" s="9"/>
      <c r="D1473" s="9"/>
      <c r="E1473" s="10" t="s">
        <v>118</v>
      </c>
      <c r="AY1473">
        <v>67</v>
      </c>
      <c r="BJ1473">
        <v>9</v>
      </c>
    </row>
    <row r="1474" spans="1:62" x14ac:dyDescent="0.3">
      <c r="A1474" s="3" t="s">
        <v>187</v>
      </c>
      <c r="B1474" s="4">
        <v>40049</v>
      </c>
      <c r="C1474" s="9"/>
      <c r="D1474" s="9"/>
      <c r="E1474" s="10" t="s">
        <v>118</v>
      </c>
      <c r="AY1474">
        <v>73.875</v>
      </c>
      <c r="BJ1474">
        <v>9</v>
      </c>
    </row>
    <row r="1475" spans="1:62" x14ac:dyDescent="0.3">
      <c r="A1475" s="3" t="s">
        <v>187</v>
      </c>
      <c r="B1475" s="4">
        <v>40070</v>
      </c>
      <c r="C1475" s="9"/>
      <c r="D1475" s="9"/>
      <c r="E1475" s="10" t="s">
        <v>118</v>
      </c>
      <c r="AY1475">
        <v>84.25</v>
      </c>
      <c r="BJ1475">
        <v>9</v>
      </c>
    </row>
    <row r="1476" spans="1:62" x14ac:dyDescent="0.3">
      <c r="A1476" s="3" t="s">
        <v>187</v>
      </c>
      <c r="B1476" s="4">
        <v>40087</v>
      </c>
      <c r="C1476" s="9"/>
      <c r="D1476" s="9"/>
      <c r="E1476" s="10" t="s">
        <v>118</v>
      </c>
      <c r="AY1476">
        <v>91.25</v>
      </c>
    </row>
    <row r="1477" spans="1:62" x14ac:dyDescent="0.3">
      <c r="A1477" s="3" t="s">
        <v>188</v>
      </c>
      <c r="B1477" s="4">
        <v>39973</v>
      </c>
      <c r="C1477" s="9"/>
      <c r="D1477" s="9"/>
      <c r="E1477" s="10" t="s">
        <v>189</v>
      </c>
      <c r="R1477">
        <v>2.875</v>
      </c>
      <c r="AY1477">
        <v>22.875</v>
      </c>
      <c r="BJ1477">
        <v>6</v>
      </c>
    </row>
    <row r="1478" spans="1:62" x14ac:dyDescent="0.3">
      <c r="A1478" s="3" t="s">
        <v>188</v>
      </c>
      <c r="B1478" s="4">
        <v>40000</v>
      </c>
      <c r="C1478" s="9"/>
      <c r="D1478" s="9"/>
      <c r="E1478" s="10" t="s">
        <v>189</v>
      </c>
      <c r="R1478">
        <v>4.625</v>
      </c>
      <c r="AY1478">
        <v>24.625</v>
      </c>
      <c r="BJ1478">
        <v>8.7750000000000004</v>
      </c>
    </row>
    <row r="1479" spans="1:62" x14ac:dyDescent="0.3">
      <c r="A1479" s="3" t="s">
        <v>188</v>
      </c>
      <c r="B1479" s="4">
        <v>40031</v>
      </c>
      <c r="C1479" s="9"/>
      <c r="D1479" s="9"/>
      <c r="E1479" s="10" t="s">
        <v>189</v>
      </c>
      <c r="AY1479">
        <v>37.375</v>
      </c>
      <c r="BJ1479">
        <v>9.7874999999999996</v>
      </c>
    </row>
    <row r="1480" spans="1:62" x14ac:dyDescent="0.3">
      <c r="A1480" s="3" t="s">
        <v>188</v>
      </c>
      <c r="B1480" s="4">
        <v>40039</v>
      </c>
      <c r="C1480" s="9"/>
      <c r="D1480" s="9"/>
      <c r="E1480" s="10" t="s">
        <v>189</v>
      </c>
      <c r="AY1480">
        <v>43.75</v>
      </c>
      <c r="BJ1480">
        <v>10.025</v>
      </c>
    </row>
    <row r="1481" spans="1:62" x14ac:dyDescent="0.3">
      <c r="A1481" s="3" t="s">
        <v>188</v>
      </c>
      <c r="B1481" s="4">
        <v>40049</v>
      </c>
      <c r="C1481" s="9"/>
      <c r="D1481" s="9"/>
      <c r="E1481" s="10" t="s">
        <v>189</v>
      </c>
      <c r="AY1481">
        <v>53.5</v>
      </c>
      <c r="BJ1481">
        <v>10.25</v>
      </c>
    </row>
    <row r="1482" spans="1:62" x14ac:dyDescent="0.3">
      <c r="A1482" s="3" t="s">
        <v>188</v>
      </c>
      <c r="B1482" s="4">
        <v>40070</v>
      </c>
      <c r="C1482" s="9"/>
      <c r="D1482" s="9"/>
      <c r="E1482" s="10" t="s">
        <v>189</v>
      </c>
      <c r="AY1482">
        <v>67.9375</v>
      </c>
      <c r="BJ1482">
        <v>10.5</v>
      </c>
    </row>
    <row r="1483" spans="1:62" x14ac:dyDescent="0.3">
      <c r="A1483" s="3" t="s">
        <v>188</v>
      </c>
      <c r="B1483" s="4">
        <v>40087</v>
      </c>
      <c r="C1483" s="9"/>
      <c r="D1483" s="9"/>
      <c r="E1483" s="10" t="s">
        <v>189</v>
      </c>
      <c r="AY1483">
        <v>83.142857142857096</v>
      </c>
    </row>
    <row r="1484" spans="1:62" x14ac:dyDescent="0.3">
      <c r="A1484" s="3" t="s">
        <v>190</v>
      </c>
      <c r="B1484" s="4">
        <v>39973</v>
      </c>
      <c r="C1484" s="9"/>
      <c r="D1484" s="9"/>
      <c r="E1484" s="10" t="s">
        <v>191</v>
      </c>
      <c r="R1484">
        <v>5.5</v>
      </c>
      <c r="AY1484">
        <v>25.5</v>
      </c>
      <c r="BJ1484">
        <v>5.625</v>
      </c>
    </row>
    <row r="1485" spans="1:62" x14ac:dyDescent="0.3">
      <c r="A1485" s="3" t="s">
        <v>190</v>
      </c>
      <c r="B1485" s="4">
        <v>40000</v>
      </c>
      <c r="C1485" s="9"/>
      <c r="D1485" s="9"/>
      <c r="E1485" s="10" t="s">
        <v>191</v>
      </c>
      <c r="R1485">
        <v>5.8571428571428603</v>
      </c>
      <c r="AY1485">
        <v>25.8571428571429</v>
      </c>
      <c r="BJ1485">
        <v>7.6571428571428601</v>
      </c>
    </row>
    <row r="1486" spans="1:62" x14ac:dyDescent="0.3">
      <c r="A1486" s="3" t="s">
        <v>190</v>
      </c>
      <c r="B1486" s="4">
        <v>40031</v>
      </c>
      <c r="C1486" s="9"/>
      <c r="D1486" s="9"/>
      <c r="E1486" s="10" t="s">
        <v>191</v>
      </c>
      <c r="AY1486">
        <v>30.5</v>
      </c>
      <c r="BJ1486">
        <v>10.64</v>
      </c>
    </row>
    <row r="1487" spans="1:62" x14ac:dyDescent="0.3">
      <c r="A1487" s="3" t="s">
        <v>190</v>
      </c>
      <c r="B1487" s="4">
        <v>40039</v>
      </c>
      <c r="C1487" s="9"/>
      <c r="D1487" s="9"/>
      <c r="E1487" s="10" t="s">
        <v>191</v>
      </c>
      <c r="AY1487">
        <v>30.8333333333333</v>
      </c>
      <c r="BJ1487">
        <v>11.38</v>
      </c>
    </row>
    <row r="1488" spans="1:62" x14ac:dyDescent="0.3">
      <c r="A1488" s="3" t="s">
        <v>190</v>
      </c>
      <c r="B1488" s="4">
        <v>40049</v>
      </c>
      <c r="C1488" s="9"/>
      <c r="D1488" s="9"/>
      <c r="E1488" s="10" t="s">
        <v>191</v>
      </c>
      <c r="AY1488">
        <v>31.571428571428601</v>
      </c>
      <c r="BJ1488">
        <v>12.175000000000001</v>
      </c>
    </row>
    <row r="1489" spans="1:62" x14ac:dyDescent="0.3">
      <c r="A1489" s="3" t="s">
        <v>190</v>
      </c>
      <c r="B1489" s="4">
        <v>40070</v>
      </c>
      <c r="C1489" s="9"/>
      <c r="D1489" s="9"/>
      <c r="E1489" s="10" t="s">
        <v>191</v>
      </c>
      <c r="AY1489">
        <v>32.428571428571402</v>
      </c>
      <c r="BJ1489">
        <v>14.36</v>
      </c>
    </row>
    <row r="1490" spans="1:62" x14ac:dyDescent="0.3">
      <c r="A1490" s="3" t="s">
        <v>190</v>
      </c>
      <c r="B1490" s="4">
        <v>40087</v>
      </c>
      <c r="C1490" s="9"/>
      <c r="D1490" s="9"/>
      <c r="E1490" s="10" t="s">
        <v>191</v>
      </c>
      <c r="AY1490">
        <v>39.571428571428598</v>
      </c>
    </row>
    <row r="1491" spans="1:62" x14ac:dyDescent="0.3">
      <c r="A1491" s="3" t="s">
        <v>192</v>
      </c>
      <c r="B1491" s="4">
        <v>39973</v>
      </c>
      <c r="C1491" s="9"/>
      <c r="D1491" s="9"/>
      <c r="E1491" s="10" t="s">
        <v>193</v>
      </c>
      <c r="R1491">
        <v>4.375</v>
      </c>
      <c r="AY1491">
        <v>24.375</v>
      </c>
      <c r="BJ1491">
        <v>6.25</v>
      </c>
    </row>
    <row r="1492" spans="1:62" x14ac:dyDescent="0.3">
      <c r="A1492" s="3" t="s">
        <v>192</v>
      </c>
      <c r="B1492" s="4">
        <v>40000</v>
      </c>
      <c r="C1492" s="9"/>
      <c r="D1492" s="9"/>
      <c r="E1492" s="10" t="s">
        <v>193</v>
      </c>
      <c r="R1492">
        <v>4.375</v>
      </c>
      <c r="AY1492">
        <v>24.375</v>
      </c>
      <c r="BJ1492">
        <v>9.0374999999999996</v>
      </c>
    </row>
    <row r="1493" spans="1:62" x14ac:dyDescent="0.3">
      <c r="A1493" s="3" t="s">
        <v>192</v>
      </c>
      <c r="B1493" s="4">
        <v>40031</v>
      </c>
      <c r="C1493" s="9"/>
      <c r="D1493" s="9"/>
      <c r="E1493" s="10" t="s">
        <v>193</v>
      </c>
      <c r="AY1493">
        <v>66.3</v>
      </c>
      <c r="BJ1493">
        <v>9.5</v>
      </c>
    </row>
    <row r="1494" spans="1:62" x14ac:dyDescent="0.3">
      <c r="A1494" s="3" t="s">
        <v>192</v>
      </c>
      <c r="B1494" s="4">
        <v>40039</v>
      </c>
      <c r="C1494" s="9"/>
      <c r="D1494" s="9"/>
      <c r="E1494" s="10" t="s">
        <v>193</v>
      </c>
      <c r="AY1494">
        <v>72.125</v>
      </c>
      <c r="BJ1494">
        <v>9.6666666666666696</v>
      </c>
    </row>
    <row r="1495" spans="1:62" x14ac:dyDescent="0.3">
      <c r="A1495" s="3" t="s">
        <v>192</v>
      </c>
      <c r="B1495" s="4">
        <v>40049</v>
      </c>
      <c r="C1495" s="9"/>
      <c r="D1495" s="9"/>
      <c r="E1495" s="10" t="s">
        <v>193</v>
      </c>
      <c r="AY1495">
        <v>80.75</v>
      </c>
      <c r="BJ1495">
        <v>9.6666666666666696</v>
      </c>
    </row>
    <row r="1496" spans="1:62" x14ac:dyDescent="0.3">
      <c r="A1496" s="3" t="s">
        <v>192</v>
      </c>
      <c r="B1496" s="4">
        <v>40070</v>
      </c>
      <c r="C1496" s="9"/>
      <c r="D1496" s="9"/>
      <c r="E1496" s="10" t="s">
        <v>193</v>
      </c>
      <c r="AY1496">
        <v>85.375</v>
      </c>
    </row>
    <row r="1497" spans="1:62" x14ac:dyDescent="0.3">
      <c r="A1497" s="3" t="s">
        <v>192</v>
      </c>
      <c r="B1497" s="4">
        <v>40087</v>
      </c>
      <c r="C1497" s="9"/>
      <c r="D1497" s="9"/>
      <c r="E1497" s="10" t="s">
        <v>193</v>
      </c>
      <c r="AY1497">
        <v>92</v>
      </c>
    </row>
    <row r="1498" spans="1:62" x14ac:dyDescent="0.3">
      <c r="A1498" s="3" t="s">
        <v>194</v>
      </c>
      <c r="B1498" s="4">
        <v>39973</v>
      </c>
      <c r="C1498" s="9"/>
      <c r="D1498" s="9"/>
      <c r="E1498" s="10" t="s">
        <v>195</v>
      </c>
      <c r="R1498">
        <v>3</v>
      </c>
      <c r="AY1498">
        <v>23</v>
      </c>
      <c r="BJ1498">
        <v>6.4375</v>
      </c>
    </row>
    <row r="1499" spans="1:62" x14ac:dyDescent="0.3">
      <c r="A1499" s="3" t="s">
        <v>194</v>
      </c>
      <c r="B1499" s="4">
        <v>40000</v>
      </c>
      <c r="C1499" s="9"/>
      <c r="D1499" s="9"/>
      <c r="E1499" s="10" t="s">
        <v>195</v>
      </c>
      <c r="R1499">
        <v>3.625</v>
      </c>
      <c r="AY1499">
        <v>23.625</v>
      </c>
      <c r="BJ1499">
        <v>8.4250000000000007</v>
      </c>
    </row>
    <row r="1500" spans="1:62" x14ac:dyDescent="0.3">
      <c r="A1500" s="3" t="s">
        <v>194</v>
      </c>
      <c r="B1500" s="4">
        <v>40031</v>
      </c>
      <c r="C1500" s="9"/>
      <c r="D1500" s="9"/>
      <c r="E1500" s="10" t="s">
        <v>195</v>
      </c>
      <c r="AY1500">
        <v>67.174999999999997</v>
      </c>
      <c r="BJ1500">
        <v>8.5</v>
      </c>
    </row>
    <row r="1501" spans="1:62" x14ac:dyDescent="0.3">
      <c r="A1501" s="3" t="s">
        <v>194</v>
      </c>
      <c r="B1501" s="4">
        <v>40039</v>
      </c>
      <c r="C1501" s="9"/>
      <c r="D1501" s="9"/>
      <c r="E1501" s="10" t="s">
        <v>195</v>
      </c>
      <c r="AY1501">
        <v>71.7</v>
      </c>
      <c r="BJ1501">
        <v>8.5</v>
      </c>
    </row>
    <row r="1502" spans="1:62" x14ac:dyDescent="0.3">
      <c r="A1502" s="3" t="s">
        <v>194</v>
      </c>
      <c r="B1502" s="4">
        <v>40049</v>
      </c>
      <c r="C1502" s="9"/>
      <c r="D1502" s="9"/>
      <c r="E1502" s="10" t="s">
        <v>195</v>
      </c>
      <c r="AY1502">
        <v>82.125</v>
      </c>
      <c r="BJ1502">
        <v>8.5</v>
      </c>
    </row>
    <row r="1503" spans="1:62" x14ac:dyDescent="0.3">
      <c r="A1503" s="58" t="s">
        <v>194</v>
      </c>
      <c r="B1503" s="9">
        <v>40070</v>
      </c>
      <c r="C1503" s="9"/>
      <c r="D1503" s="9"/>
      <c r="E1503" s="10" t="s">
        <v>195</v>
      </c>
      <c r="AY1503">
        <v>86.25</v>
      </c>
      <c r="BJ1503">
        <v>8.8571428571428594</v>
      </c>
    </row>
    <row r="1504" spans="1:62" x14ac:dyDescent="0.3">
      <c r="A1504" s="3" t="s">
        <v>194</v>
      </c>
      <c r="B1504" s="4">
        <v>40087</v>
      </c>
      <c r="C1504" s="9"/>
      <c r="D1504" s="9"/>
      <c r="E1504" s="10" t="s">
        <v>195</v>
      </c>
      <c r="AY1504">
        <v>92</v>
      </c>
    </row>
    <row r="1505" spans="1:62" x14ac:dyDescent="0.3">
      <c r="A1505" s="3" t="s">
        <v>196</v>
      </c>
      <c r="B1505" s="4">
        <v>39973</v>
      </c>
      <c r="C1505" s="9"/>
      <c r="D1505" s="9"/>
      <c r="E1505" s="10" t="s">
        <v>197</v>
      </c>
      <c r="R1505">
        <v>6.125</v>
      </c>
      <c r="AY1505">
        <v>25.428571428571399</v>
      </c>
      <c r="BJ1505">
        <v>5.5625</v>
      </c>
    </row>
    <row r="1506" spans="1:62" x14ac:dyDescent="0.3">
      <c r="A1506" s="3" t="s">
        <v>196</v>
      </c>
      <c r="B1506" s="4">
        <v>40000</v>
      </c>
      <c r="C1506" s="9"/>
      <c r="D1506" s="9"/>
      <c r="E1506" s="10" t="s">
        <v>197</v>
      </c>
      <c r="R1506">
        <v>4.5</v>
      </c>
      <c r="AY1506">
        <v>24.5</v>
      </c>
      <c r="BJ1506">
        <v>8.0749999999999993</v>
      </c>
    </row>
    <row r="1507" spans="1:62" x14ac:dyDescent="0.3">
      <c r="A1507" s="3" t="s">
        <v>196</v>
      </c>
      <c r="B1507" s="4">
        <v>40031</v>
      </c>
      <c r="C1507" s="9"/>
      <c r="D1507" s="9"/>
      <c r="E1507" s="10" t="s">
        <v>197</v>
      </c>
      <c r="AY1507">
        <v>31.75</v>
      </c>
      <c r="BJ1507">
        <v>10.828571428571401</v>
      </c>
    </row>
    <row r="1508" spans="1:62" x14ac:dyDescent="0.3">
      <c r="A1508" s="3" t="s">
        <v>196</v>
      </c>
      <c r="B1508" s="4">
        <v>40039</v>
      </c>
      <c r="C1508" s="9"/>
      <c r="D1508" s="9"/>
      <c r="E1508" s="10" t="s">
        <v>197</v>
      </c>
      <c r="AY1508">
        <v>33.375</v>
      </c>
      <c r="BJ1508">
        <v>11.775</v>
      </c>
    </row>
    <row r="1509" spans="1:62" x14ac:dyDescent="0.3">
      <c r="A1509" s="3" t="s">
        <v>196</v>
      </c>
      <c r="B1509" s="4">
        <v>40049</v>
      </c>
      <c r="C1509" s="9"/>
      <c r="D1509" s="9"/>
      <c r="E1509" s="10" t="s">
        <v>197</v>
      </c>
      <c r="AY1509">
        <v>39.625</v>
      </c>
      <c r="BJ1509">
        <v>13</v>
      </c>
    </row>
    <row r="1510" spans="1:62" x14ac:dyDescent="0.3">
      <c r="A1510" s="3" t="s">
        <v>196</v>
      </c>
      <c r="B1510" s="4">
        <v>40070</v>
      </c>
      <c r="C1510" s="9"/>
      <c r="D1510" s="9"/>
      <c r="E1510" s="10" t="s">
        <v>197</v>
      </c>
      <c r="AY1510">
        <v>63.866666666666703</v>
      </c>
      <c r="BJ1510">
        <v>14.1666666666667</v>
      </c>
    </row>
    <row r="1511" spans="1:62" x14ac:dyDescent="0.3">
      <c r="A1511" s="3" t="s">
        <v>196</v>
      </c>
      <c r="B1511" s="4">
        <v>40087</v>
      </c>
      <c r="C1511" s="9"/>
      <c r="D1511" s="9"/>
      <c r="E1511" s="10" t="s">
        <v>197</v>
      </c>
      <c r="AY1511">
        <v>73</v>
      </c>
    </row>
    <row r="1512" spans="1:62" x14ac:dyDescent="0.3">
      <c r="A1512" s="3" t="s">
        <v>198</v>
      </c>
      <c r="B1512" s="4">
        <v>39973</v>
      </c>
      <c r="C1512" s="9"/>
      <c r="D1512" s="9"/>
      <c r="E1512" s="10" t="s">
        <v>199</v>
      </c>
      <c r="R1512">
        <v>5.875</v>
      </c>
      <c r="AY1512">
        <v>25.875</v>
      </c>
      <c r="BJ1512">
        <v>5.6875</v>
      </c>
    </row>
    <row r="1513" spans="1:62" x14ac:dyDescent="0.3">
      <c r="A1513" s="3" t="s">
        <v>198</v>
      </c>
      <c r="B1513" s="4">
        <v>40000</v>
      </c>
      <c r="C1513" s="9"/>
      <c r="D1513" s="9"/>
      <c r="E1513" s="10" t="s">
        <v>199</v>
      </c>
      <c r="R1513">
        <v>5.25</v>
      </c>
      <c r="AY1513">
        <v>25.25</v>
      </c>
      <c r="BJ1513">
        <v>7.9249999999999998</v>
      </c>
    </row>
    <row r="1514" spans="1:62" x14ac:dyDescent="0.3">
      <c r="A1514" s="3" t="s">
        <v>198</v>
      </c>
      <c r="B1514" s="4">
        <v>40031</v>
      </c>
      <c r="C1514" s="9"/>
      <c r="D1514" s="9"/>
      <c r="E1514" s="10" t="s">
        <v>199</v>
      </c>
      <c r="AY1514">
        <v>55.5</v>
      </c>
      <c r="BJ1514">
        <v>8.8333333333333304</v>
      </c>
    </row>
    <row r="1515" spans="1:62" x14ac:dyDescent="0.3">
      <c r="A1515" s="3" t="s">
        <v>198</v>
      </c>
      <c r="B1515" s="4">
        <v>40039</v>
      </c>
      <c r="C1515" s="9"/>
      <c r="D1515" s="9"/>
      <c r="E1515" s="10" t="s">
        <v>199</v>
      </c>
      <c r="AY1515">
        <v>65.875</v>
      </c>
      <c r="BJ1515">
        <v>8.8333333333333304</v>
      </c>
    </row>
    <row r="1516" spans="1:62" x14ac:dyDescent="0.3">
      <c r="A1516" s="3" t="s">
        <v>198</v>
      </c>
      <c r="B1516" s="4">
        <v>40049</v>
      </c>
      <c r="C1516" s="9"/>
      <c r="D1516" s="9"/>
      <c r="E1516" s="10" t="s">
        <v>199</v>
      </c>
      <c r="AY1516">
        <v>73.962500000000006</v>
      </c>
      <c r="BJ1516">
        <v>9.1666666666666696</v>
      </c>
    </row>
    <row r="1517" spans="1:62" x14ac:dyDescent="0.3">
      <c r="A1517" s="3" t="s">
        <v>198</v>
      </c>
      <c r="B1517" s="4">
        <v>40070</v>
      </c>
      <c r="C1517" s="9"/>
      <c r="D1517" s="9"/>
      <c r="E1517" s="10" t="s">
        <v>199</v>
      </c>
      <c r="AY1517">
        <v>86.285714285714306</v>
      </c>
      <c r="BJ1517">
        <v>9.75</v>
      </c>
    </row>
    <row r="1518" spans="1:62" x14ac:dyDescent="0.3">
      <c r="A1518" s="3" t="s">
        <v>198</v>
      </c>
      <c r="B1518" s="4">
        <v>40087</v>
      </c>
      <c r="C1518" s="9"/>
      <c r="D1518" s="9"/>
      <c r="E1518" s="10" t="s">
        <v>199</v>
      </c>
      <c r="AY1518">
        <v>91.285714285714306</v>
      </c>
    </row>
    <row r="1519" spans="1:62" x14ac:dyDescent="0.3">
      <c r="A1519" s="3" t="s">
        <v>200</v>
      </c>
      <c r="B1519" s="4">
        <v>39973</v>
      </c>
      <c r="C1519" s="9"/>
      <c r="D1519" s="9"/>
      <c r="E1519" s="10" t="s">
        <v>140</v>
      </c>
      <c r="R1519">
        <v>5.375</v>
      </c>
      <c r="AY1519">
        <v>25.375</v>
      </c>
      <c r="BJ1519">
        <v>6</v>
      </c>
    </row>
    <row r="1520" spans="1:62" x14ac:dyDescent="0.3">
      <c r="A1520" s="3" t="s">
        <v>200</v>
      </c>
      <c r="B1520" s="4">
        <v>40000</v>
      </c>
      <c r="C1520" s="9"/>
      <c r="D1520" s="9"/>
      <c r="E1520" s="10" t="s">
        <v>140</v>
      </c>
      <c r="R1520">
        <v>5</v>
      </c>
      <c r="AY1520">
        <v>25</v>
      </c>
      <c r="BJ1520">
        <v>8.6875</v>
      </c>
    </row>
    <row r="1521" spans="1:62" x14ac:dyDescent="0.3">
      <c r="A1521" s="3" t="s">
        <v>200</v>
      </c>
      <c r="B1521" s="4">
        <v>40031</v>
      </c>
      <c r="C1521" s="9"/>
      <c r="D1521" s="9"/>
      <c r="E1521" s="10" t="s">
        <v>140</v>
      </c>
      <c r="AY1521">
        <v>42.714285714285701</v>
      </c>
      <c r="BJ1521">
        <v>9.8571428571428594</v>
      </c>
    </row>
    <row r="1522" spans="1:62" x14ac:dyDescent="0.3">
      <c r="A1522" s="3" t="s">
        <v>200</v>
      </c>
      <c r="B1522" s="4">
        <v>40039</v>
      </c>
      <c r="C1522" s="9"/>
      <c r="D1522" s="9"/>
      <c r="E1522" s="10" t="s">
        <v>140</v>
      </c>
      <c r="AY1522">
        <v>62</v>
      </c>
      <c r="BJ1522">
        <v>10.1428571428571</v>
      </c>
    </row>
    <row r="1523" spans="1:62" x14ac:dyDescent="0.3">
      <c r="A1523" s="3" t="s">
        <v>200</v>
      </c>
      <c r="B1523" s="4">
        <v>40049</v>
      </c>
      <c r="C1523" s="9"/>
      <c r="D1523" s="9"/>
      <c r="E1523" s="10" t="s">
        <v>140</v>
      </c>
      <c r="AY1523">
        <v>68.674999999999997</v>
      </c>
      <c r="BJ1523">
        <v>10.285714285714301</v>
      </c>
    </row>
    <row r="1524" spans="1:62" x14ac:dyDescent="0.3">
      <c r="A1524" s="3" t="s">
        <v>200</v>
      </c>
      <c r="B1524" s="4">
        <v>40070</v>
      </c>
      <c r="C1524" s="9"/>
      <c r="D1524" s="9"/>
      <c r="E1524" s="10" t="s">
        <v>140</v>
      </c>
      <c r="AY1524">
        <v>82.857142857142904</v>
      </c>
      <c r="BJ1524">
        <v>10.285714285714301</v>
      </c>
    </row>
    <row r="1525" spans="1:62" x14ac:dyDescent="0.3">
      <c r="A1525" s="3" t="s">
        <v>200</v>
      </c>
      <c r="B1525" s="4">
        <v>40087</v>
      </c>
      <c r="C1525" s="9"/>
      <c r="D1525" s="9"/>
      <c r="E1525" s="10" t="s">
        <v>140</v>
      </c>
      <c r="AY1525">
        <v>88.75</v>
      </c>
    </row>
    <row r="1526" spans="1:62" x14ac:dyDescent="0.3">
      <c r="A1526" s="3" t="s">
        <v>201</v>
      </c>
      <c r="B1526" s="4">
        <v>39973</v>
      </c>
      <c r="C1526" s="9"/>
      <c r="D1526" s="9"/>
      <c r="E1526" s="10" t="s">
        <v>202</v>
      </c>
      <c r="R1526">
        <v>4</v>
      </c>
      <c r="AY1526">
        <v>24</v>
      </c>
      <c r="BJ1526">
        <v>6.3125</v>
      </c>
    </row>
    <row r="1527" spans="1:62" x14ac:dyDescent="0.3">
      <c r="A1527" s="3" t="s">
        <v>201</v>
      </c>
      <c r="B1527" s="4">
        <v>40000</v>
      </c>
      <c r="C1527" s="9"/>
      <c r="D1527" s="9"/>
      <c r="E1527" s="10" t="s">
        <v>202</v>
      </c>
      <c r="R1527">
        <v>4.25</v>
      </c>
      <c r="AY1527">
        <v>24.25</v>
      </c>
      <c r="BJ1527">
        <v>8.15</v>
      </c>
    </row>
    <row r="1528" spans="1:62" x14ac:dyDescent="0.3">
      <c r="A1528" s="3" t="s">
        <v>201</v>
      </c>
      <c r="B1528" s="4">
        <v>40031</v>
      </c>
      <c r="C1528" s="9"/>
      <c r="D1528" s="9"/>
      <c r="E1528" s="10" t="s">
        <v>202</v>
      </c>
      <c r="AY1528">
        <v>66.3125</v>
      </c>
      <c r="BJ1528">
        <v>8.71428571428571</v>
      </c>
    </row>
    <row r="1529" spans="1:62" x14ac:dyDescent="0.3">
      <c r="A1529" s="3" t="s">
        <v>201</v>
      </c>
      <c r="B1529" s="4">
        <v>40039</v>
      </c>
      <c r="C1529" s="9"/>
      <c r="D1529" s="9"/>
      <c r="E1529" s="10" t="s">
        <v>202</v>
      </c>
      <c r="AY1529">
        <v>71.5</v>
      </c>
      <c r="BJ1529">
        <v>9</v>
      </c>
    </row>
    <row r="1530" spans="1:62" x14ac:dyDescent="0.3">
      <c r="A1530" s="3" t="s">
        <v>201</v>
      </c>
      <c r="B1530" s="4">
        <v>40049</v>
      </c>
      <c r="C1530" s="9"/>
      <c r="D1530" s="9"/>
      <c r="E1530" s="10" t="s">
        <v>202</v>
      </c>
      <c r="AY1530">
        <v>81.25</v>
      </c>
      <c r="BJ1530">
        <v>9</v>
      </c>
    </row>
    <row r="1531" spans="1:62" x14ac:dyDescent="0.3">
      <c r="A1531" s="3" t="s">
        <v>201</v>
      </c>
      <c r="B1531" s="4">
        <v>40070</v>
      </c>
      <c r="C1531" s="9"/>
      <c r="D1531" s="9"/>
      <c r="E1531" s="10" t="s">
        <v>202</v>
      </c>
      <c r="AY1531">
        <v>87</v>
      </c>
      <c r="BJ1531">
        <v>9.1666666666666696</v>
      </c>
    </row>
    <row r="1532" spans="1:62" x14ac:dyDescent="0.3">
      <c r="A1532" s="3" t="s">
        <v>201</v>
      </c>
      <c r="B1532" s="4">
        <v>40087</v>
      </c>
      <c r="C1532" s="9"/>
      <c r="D1532" s="9"/>
      <c r="E1532" s="10" t="s">
        <v>202</v>
      </c>
      <c r="AY1532">
        <v>91</v>
      </c>
    </row>
    <row r="1533" spans="1:62" x14ac:dyDescent="0.3">
      <c r="A1533" s="3" t="s">
        <v>203</v>
      </c>
      <c r="B1533" s="4">
        <v>40001</v>
      </c>
      <c r="C1533" s="9"/>
      <c r="D1533" s="9"/>
      <c r="E1533" s="10" t="s">
        <v>176</v>
      </c>
      <c r="R1533">
        <v>5.375</v>
      </c>
      <c r="AY1533">
        <v>25.375</v>
      </c>
      <c r="BJ1533">
        <v>4.3125</v>
      </c>
    </row>
    <row r="1534" spans="1:62" x14ac:dyDescent="0.3">
      <c r="A1534" s="3" t="s">
        <v>203</v>
      </c>
      <c r="B1534" s="4">
        <v>40018</v>
      </c>
      <c r="C1534" s="9"/>
      <c r="D1534" s="9"/>
      <c r="E1534" s="10" t="s">
        <v>176</v>
      </c>
      <c r="AY1534">
        <v>30.125</v>
      </c>
      <c r="BJ1534">
        <v>5.4375</v>
      </c>
    </row>
    <row r="1535" spans="1:62" x14ac:dyDescent="0.3">
      <c r="A1535" s="3" t="s">
        <v>203</v>
      </c>
      <c r="B1535" s="4">
        <v>40031</v>
      </c>
      <c r="C1535" s="9"/>
      <c r="D1535" s="9"/>
      <c r="E1535" s="10" t="s">
        <v>176</v>
      </c>
      <c r="AY1535">
        <v>31.875</v>
      </c>
      <c r="BJ1535">
        <v>7.2857142857142803</v>
      </c>
    </row>
    <row r="1536" spans="1:62" x14ac:dyDescent="0.3">
      <c r="A1536" s="3" t="s">
        <v>203</v>
      </c>
      <c r="B1536" s="4">
        <v>40049</v>
      </c>
      <c r="C1536" s="9"/>
      <c r="D1536" s="9"/>
      <c r="E1536" s="10" t="s">
        <v>176</v>
      </c>
      <c r="AY1536">
        <v>45.375</v>
      </c>
      <c r="BJ1536">
        <v>8.21428571428571</v>
      </c>
    </row>
    <row r="1537" spans="1:62" x14ac:dyDescent="0.3">
      <c r="A1537" s="3" t="s">
        <v>203</v>
      </c>
      <c r="B1537" s="4">
        <v>40071</v>
      </c>
      <c r="C1537" s="9"/>
      <c r="D1537" s="9"/>
      <c r="E1537" s="10" t="s">
        <v>176</v>
      </c>
      <c r="AY1537">
        <v>69.0625</v>
      </c>
      <c r="BJ1537">
        <v>8.4285714285714306</v>
      </c>
    </row>
    <row r="1538" spans="1:62" x14ac:dyDescent="0.3">
      <c r="A1538" s="3" t="s">
        <v>203</v>
      </c>
      <c r="B1538" s="4">
        <v>40087</v>
      </c>
      <c r="C1538" s="9"/>
      <c r="D1538" s="9"/>
      <c r="E1538" s="10" t="s">
        <v>176</v>
      </c>
      <c r="AY1538">
        <v>81.1875</v>
      </c>
    </row>
    <row r="1539" spans="1:62" x14ac:dyDescent="0.3">
      <c r="A1539" s="3" t="s">
        <v>203</v>
      </c>
      <c r="B1539" s="4">
        <v>40106</v>
      </c>
      <c r="C1539" s="9"/>
      <c r="D1539" s="9"/>
      <c r="E1539" s="10" t="s">
        <v>176</v>
      </c>
      <c r="AY1539">
        <v>92</v>
      </c>
    </row>
    <row r="1540" spans="1:62" x14ac:dyDescent="0.3">
      <c r="A1540" s="3" t="s">
        <v>204</v>
      </c>
      <c r="B1540" s="4">
        <v>40001</v>
      </c>
      <c r="C1540" s="9"/>
      <c r="D1540" s="9"/>
      <c r="E1540" s="10" t="s">
        <v>178</v>
      </c>
      <c r="R1540">
        <v>5.375</v>
      </c>
      <c r="AY1540">
        <v>25.375</v>
      </c>
      <c r="BJ1540">
        <v>4.7625000000000002</v>
      </c>
    </row>
    <row r="1541" spans="1:62" x14ac:dyDescent="0.3">
      <c r="A1541" s="3" t="s">
        <v>204</v>
      </c>
      <c r="B1541" s="4">
        <v>40018</v>
      </c>
      <c r="C1541" s="9"/>
      <c r="D1541" s="9"/>
      <c r="E1541" s="10" t="s">
        <v>178</v>
      </c>
      <c r="AY1541">
        <v>30.5</v>
      </c>
      <c r="BJ1541">
        <v>6.2125000000000004</v>
      </c>
    </row>
    <row r="1542" spans="1:62" x14ac:dyDescent="0.3">
      <c r="A1542" s="3" t="s">
        <v>204</v>
      </c>
      <c r="B1542" s="4">
        <v>40031</v>
      </c>
      <c r="C1542" s="9"/>
      <c r="D1542" s="9"/>
      <c r="E1542" s="10" t="s">
        <v>178</v>
      </c>
      <c r="AY1542">
        <v>32.375</v>
      </c>
      <c r="BJ1542">
        <v>7.7874999999999996</v>
      </c>
    </row>
    <row r="1543" spans="1:62" x14ac:dyDescent="0.3">
      <c r="A1543" s="3" t="s">
        <v>204</v>
      </c>
      <c r="B1543" s="4">
        <v>40049</v>
      </c>
      <c r="C1543" s="9"/>
      <c r="D1543" s="9"/>
      <c r="E1543" s="10" t="s">
        <v>178</v>
      </c>
      <c r="AY1543">
        <v>60.125</v>
      </c>
      <c r="BJ1543">
        <v>7.875</v>
      </c>
    </row>
    <row r="1544" spans="1:62" x14ac:dyDescent="0.3">
      <c r="A1544" s="3" t="s">
        <v>204</v>
      </c>
      <c r="B1544" s="4">
        <v>40071</v>
      </c>
      <c r="C1544" s="9"/>
      <c r="D1544" s="9"/>
      <c r="E1544" s="10" t="s">
        <v>178</v>
      </c>
      <c r="AY1544">
        <v>73.5</v>
      </c>
      <c r="BJ1544">
        <v>7.875</v>
      </c>
    </row>
    <row r="1545" spans="1:62" x14ac:dyDescent="0.3">
      <c r="A1545" s="3" t="s">
        <v>204</v>
      </c>
      <c r="B1545" s="4">
        <v>40087</v>
      </c>
      <c r="C1545" s="9"/>
      <c r="D1545" s="9"/>
      <c r="E1545" s="10" t="s">
        <v>178</v>
      </c>
      <c r="AY1545">
        <v>81.75</v>
      </c>
    </row>
    <row r="1546" spans="1:62" x14ac:dyDescent="0.3">
      <c r="A1546" s="3" t="s">
        <v>204</v>
      </c>
      <c r="B1546" s="4">
        <v>40106</v>
      </c>
      <c r="C1546" s="9"/>
      <c r="D1546" s="9"/>
      <c r="E1546" s="10" t="s">
        <v>178</v>
      </c>
      <c r="AY1546">
        <v>92</v>
      </c>
    </row>
    <row r="1547" spans="1:62" x14ac:dyDescent="0.3">
      <c r="A1547" s="3" t="s">
        <v>206</v>
      </c>
      <c r="B1547" s="4">
        <v>40001</v>
      </c>
      <c r="C1547" s="9"/>
      <c r="D1547" s="9"/>
      <c r="E1547" s="10" t="s">
        <v>182</v>
      </c>
      <c r="R1547">
        <v>4.875</v>
      </c>
      <c r="AY1547">
        <v>24.875</v>
      </c>
      <c r="BJ1547">
        <v>4.9124999999999996</v>
      </c>
    </row>
    <row r="1548" spans="1:62" x14ac:dyDescent="0.3">
      <c r="A1548" s="3" t="s">
        <v>206</v>
      </c>
      <c r="B1548" s="4">
        <v>40018</v>
      </c>
      <c r="C1548" s="9"/>
      <c r="D1548" s="9"/>
      <c r="E1548" s="10" t="s">
        <v>182</v>
      </c>
      <c r="AY1548">
        <v>30.875</v>
      </c>
      <c r="BJ1548">
        <v>5.9874999999999998</v>
      </c>
    </row>
    <row r="1549" spans="1:62" x14ac:dyDescent="0.3">
      <c r="A1549" s="3" t="s">
        <v>206</v>
      </c>
      <c r="B1549" s="4">
        <v>40031</v>
      </c>
      <c r="C1549" s="9"/>
      <c r="D1549" s="9"/>
      <c r="E1549" s="10" t="s">
        <v>182</v>
      </c>
      <c r="AY1549">
        <v>32.125</v>
      </c>
      <c r="BJ1549">
        <v>7.6875</v>
      </c>
    </row>
    <row r="1550" spans="1:62" x14ac:dyDescent="0.3">
      <c r="A1550" s="3" t="s">
        <v>206</v>
      </c>
      <c r="B1550" s="4">
        <v>40049</v>
      </c>
      <c r="C1550" s="9"/>
      <c r="D1550" s="9"/>
      <c r="E1550" s="10" t="s">
        <v>182</v>
      </c>
      <c r="AY1550">
        <v>54.5</v>
      </c>
      <c r="BJ1550">
        <v>8.25</v>
      </c>
    </row>
    <row r="1551" spans="1:62" x14ac:dyDescent="0.3">
      <c r="A1551" s="3" t="s">
        <v>206</v>
      </c>
      <c r="B1551" s="4">
        <v>40071</v>
      </c>
      <c r="C1551" s="9"/>
      <c r="D1551" s="9"/>
      <c r="E1551" s="10" t="s">
        <v>182</v>
      </c>
      <c r="AY1551">
        <v>72.375</v>
      </c>
      <c r="BJ1551">
        <v>8.375</v>
      </c>
    </row>
    <row r="1552" spans="1:62" x14ac:dyDescent="0.3">
      <c r="A1552" s="3" t="s">
        <v>206</v>
      </c>
      <c r="B1552" s="4">
        <v>40087</v>
      </c>
      <c r="C1552" s="9"/>
      <c r="D1552" s="9"/>
      <c r="E1552" s="10" t="s">
        <v>182</v>
      </c>
      <c r="AY1552">
        <v>84.5</v>
      </c>
    </row>
    <row r="1553" spans="1:62" x14ac:dyDescent="0.3">
      <c r="A1553" s="3" t="s">
        <v>206</v>
      </c>
      <c r="B1553" s="4">
        <v>40106</v>
      </c>
      <c r="C1553" s="9"/>
      <c r="D1553" s="9"/>
      <c r="E1553" s="10" t="s">
        <v>182</v>
      </c>
      <c r="AY1553">
        <v>92</v>
      </c>
    </row>
    <row r="1554" spans="1:62" x14ac:dyDescent="0.3">
      <c r="A1554" s="3" t="s">
        <v>205</v>
      </c>
      <c r="B1554" s="4">
        <v>40001</v>
      </c>
      <c r="C1554" s="9"/>
      <c r="D1554" s="9"/>
      <c r="E1554" s="10" t="s">
        <v>180</v>
      </c>
      <c r="R1554">
        <v>5.625</v>
      </c>
      <c r="AY1554">
        <v>25.625</v>
      </c>
      <c r="BJ1554">
        <v>3.9375</v>
      </c>
    </row>
    <row r="1555" spans="1:62" x14ac:dyDescent="0.3">
      <c r="A1555" s="3" t="s">
        <v>205</v>
      </c>
      <c r="B1555" s="4">
        <v>40018</v>
      </c>
      <c r="C1555" s="9"/>
      <c r="D1555" s="9"/>
      <c r="E1555" s="10" t="s">
        <v>180</v>
      </c>
      <c r="AY1555">
        <v>28.5</v>
      </c>
      <c r="BJ1555">
        <v>4.8875000000000002</v>
      </c>
    </row>
    <row r="1556" spans="1:62" x14ac:dyDescent="0.3">
      <c r="A1556" s="3" t="s">
        <v>205</v>
      </c>
      <c r="B1556" s="4">
        <v>40031</v>
      </c>
      <c r="C1556" s="9"/>
      <c r="D1556" s="9"/>
      <c r="E1556" s="10" t="s">
        <v>180</v>
      </c>
      <c r="AY1556">
        <v>31.125</v>
      </c>
      <c r="BJ1556">
        <v>6.5875000000000004</v>
      </c>
    </row>
    <row r="1557" spans="1:62" x14ac:dyDescent="0.3">
      <c r="A1557" s="3" t="s">
        <v>205</v>
      </c>
      <c r="B1557" s="4">
        <v>40049</v>
      </c>
      <c r="C1557" s="9"/>
      <c r="D1557" s="9"/>
      <c r="E1557" s="10" t="s">
        <v>180</v>
      </c>
      <c r="AY1557">
        <v>37.625</v>
      </c>
      <c r="BJ1557">
        <v>8.25</v>
      </c>
    </row>
    <row r="1558" spans="1:62" x14ac:dyDescent="0.3">
      <c r="A1558" s="3" t="s">
        <v>205</v>
      </c>
      <c r="B1558" s="4">
        <v>40071</v>
      </c>
      <c r="C1558" s="9"/>
      <c r="D1558" s="9"/>
      <c r="E1558" s="10" t="s">
        <v>180</v>
      </c>
      <c r="AY1558">
        <v>68.0625</v>
      </c>
      <c r="BJ1558">
        <v>8.4285714285714306</v>
      </c>
    </row>
    <row r="1559" spans="1:62" x14ac:dyDescent="0.3">
      <c r="A1559" s="3" t="s">
        <v>205</v>
      </c>
      <c r="B1559" s="4">
        <v>40087</v>
      </c>
      <c r="C1559" s="9"/>
      <c r="D1559" s="9"/>
      <c r="E1559" s="10" t="s">
        <v>180</v>
      </c>
      <c r="AY1559">
        <v>80.75</v>
      </c>
    </row>
    <row r="1560" spans="1:62" x14ac:dyDescent="0.3">
      <c r="A1560" s="3" t="s">
        <v>205</v>
      </c>
      <c r="B1560" s="4">
        <v>40106</v>
      </c>
      <c r="C1560" s="9"/>
      <c r="D1560" s="9"/>
      <c r="E1560" s="10" t="s">
        <v>180</v>
      </c>
      <c r="AY1560">
        <v>92</v>
      </c>
    </row>
    <row r="1561" spans="1:62" x14ac:dyDescent="0.3">
      <c r="A1561" s="3" t="s">
        <v>207</v>
      </c>
      <c r="B1561" s="4">
        <v>40001</v>
      </c>
      <c r="C1561" s="9"/>
      <c r="D1561" s="9"/>
      <c r="E1561" s="10" t="s">
        <v>184</v>
      </c>
      <c r="R1561">
        <v>4.875</v>
      </c>
      <c r="AY1561">
        <v>24.875</v>
      </c>
      <c r="BJ1561">
        <v>5.1875</v>
      </c>
    </row>
    <row r="1562" spans="1:62" x14ac:dyDescent="0.3">
      <c r="A1562" s="3" t="s">
        <v>207</v>
      </c>
      <c r="B1562" s="4">
        <v>40018</v>
      </c>
      <c r="C1562" s="9"/>
      <c r="D1562" s="9"/>
      <c r="E1562" s="10" t="s">
        <v>184</v>
      </c>
      <c r="AY1562">
        <v>31.375</v>
      </c>
      <c r="BJ1562">
        <v>6.0875000000000004</v>
      </c>
    </row>
    <row r="1563" spans="1:62" x14ac:dyDescent="0.3">
      <c r="A1563" s="3" t="s">
        <v>207</v>
      </c>
      <c r="B1563" s="4">
        <v>40031</v>
      </c>
      <c r="C1563" s="9"/>
      <c r="D1563" s="9"/>
      <c r="E1563" s="10" t="s">
        <v>184</v>
      </c>
      <c r="AY1563">
        <v>32</v>
      </c>
      <c r="BJ1563">
        <v>6.7714285714285696</v>
      </c>
    </row>
    <row r="1564" spans="1:62" x14ac:dyDescent="0.3">
      <c r="A1564" s="3" t="s">
        <v>207</v>
      </c>
      <c r="B1564" s="4">
        <v>40049</v>
      </c>
      <c r="C1564" s="9"/>
      <c r="D1564" s="9"/>
      <c r="E1564" s="10" t="s">
        <v>184</v>
      </c>
      <c r="AY1564">
        <v>62</v>
      </c>
      <c r="BJ1564">
        <v>7.8333333333333304</v>
      </c>
    </row>
    <row r="1565" spans="1:62" x14ac:dyDescent="0.3">
      <c r="A1565" s="3" t="s">
        <v>207</v>
      </c>
      <c r="B1565" s="4">
        <v>40071</v>
      </c>
      <c r="C1565" s="9"/>
      <c r="D1565" s="9"/>
      <c r="E1565" s="10" t="s">
        <v>184</v>
      </c>
      <c r="AY1565">
        <v>75.275000000000006</v>
      </c>
      <c r="BJ1565">
        <v>8.3333333333333304</v>
      </c>
    </row>
    <row r="1566" spans="1:62" x14ac:dyDescent="0.3">
      <c r="A1566" s="3" t="s">
        <v>207</v>
      </c>
      <c r="B1566" s="4">
        <v>40087</v>
      </c>
      <c r="C1566" s="9"/>
      <c r="D1566" s="9"/>
      <c r="E1566" s="10" t="s">
        <v>184</v>
      </c>
      <c r="AY1566">
        <v>85.5</v>
      </c>
    </row>
    <row r="1567" spans="1:62" x14ac:dyDescent="0.3">
      <c r="A1567" s="3" t="s">
        <v>207</v>
      </c>
      <c r="B1567" s="4">
        <v>40106</v>
      </c>
      <c r="C1567" s="9"/>
      <c r="D1567" s="9"/>
      <c r="E1567" s="10" t="s">
        <v>184</v>
      </c>
      <c r="AY1567">
        <v>92</v>
      </c>
    </row>
    <row r="1568" spans="1:62" x14ac:dyDescent="0.3">
      <c r="A1568" s="3" t="s">
        <v>208</v>
      </c>
      <c r="B1568" s="4">
        <v>40001</v>
      </c>
      <c r="C1568" s="9"/>
      <c r="D1568" s="9"/>
      <c r="E1568" s="10" t="s">
        <v>186</v>
      </c>
      <c r="R1568">
        <v>5.875</v>
      </c>
      <c r="AY1568">
        <v>25.875</v>
      </c>
      <c r="BJ1568">
        <v>4.3</v>
      </c>
    </row>
    <row r="1569" spans="1:62" x14ac:dyDescent="0.3">
      <c r="A1569" s="3" t="s">
        <v>208</v>
      </c>
      <c r="B1569" s="4">
        <v>40018</v>
      </c>
      <c r="C1569" s="9"/>
      <c r="D1569" s="9"/>
      <c r="E1569" s="10" t="s">
        <v>186</v>
      </c>
      <c r="AY1569">
        <v>30.5</v>
      </c>
      <c r="BJ1569">
        <v>6.1375000000000002</v>
      </c>
    </row>
    <row r="1570" spans="1:62" x14ac:dyDescent="0.3">
      <c r="A1570" s="3" t="s">
        <v>208</v>
      </c>
      <c r="B1570" s="4">
        <v>40031</v>
      </c>
      <c r="C1570" s="9"/>
      <c r="D1570" s="9"/>
      <c r="E1570" s="10" t="s">
        <v>186</v>
      </c>
      <c r="AY1570">
        <v>31.625</v>
      </c>
      <c r="BJ1570">
        <v>7.3624999999999998</v>
      </c>
    </row>
    <row r="1571" spans="1:62" x14ac:dyDescent="0.3">
      <c r="A1571" s="58" t="s">
        <v>208</v>
      </c>
      <c r="B1571" s="9">
        <v>40049</v>
      </c>
      <c r="C1571" s="9"/>
      <c r="D1571" s="9"/>
      <c r="E1571" s="10" t="s">
        <v>186</v>
      </c>
      <c r="AY1571">
        <v>39</v>
      </c>
      <c r="BJ1571">
        <v>8.5500000000000007</v>
      </c>
    </row>
    <row r="1572" spans="1:62" x14ac:dyDescent="0.3">
      <c r="A1572" s="3" t="s">
        <v>208</v>
      </c>
      <c r="B1572" s="4">
        <v>40071</v>
      </c>
      <c r="C1572" s="9"/>
      <c r="D1572" s="9"/>
      <c r="E1572" s="10" t="s">
        <v>186</v>
      </c>
      <c r="AY1572">
        <v>67.587500000000006</v>
      </c>
      <c r="BJ1572">
        <v>9.5</v>
      </c>
    </row>
    <row r="1573" spans="1:62" x14ac:dyDescent="0.3">
      <c r="A1573" s="3" t="s">
        <v>208</v>
      </c>
      <c r="B1573" s="4">
        <v>40087</v>
      </c>
      <c r="C1573" s="9"/>
      <c r="D1573" s="9"/>
      <c r="E1573" s="10" t="s">
        <v>186</v>
      </c>
      <c r="AY1573">
        <v>82.375</v>
      </c>
    </row>
    <row r="1574" spans="1:62" x14ac:dyDescent="0.3">
      <c r="A1574" s="3" t="s">
        <v>208</v>
      </c>
      <c r="B1574" s="4">
        <v>40106</v>
      </c>
      <c r="C1574" s="9"/>
      <c r="D1574" s="9"/>
      <c r="E1574" s="10" t="s">
        <v>186</v>
      </c>
      <c r="AY1574">
        <v>90.5</v>
      </c>
    </row>
    <row r="1575" spans="1:62" x14ac:dyDescent="0.3">
      <c r="A1575" s="3" t="s">
        <v>209</v>
      </c>
      <c r="B1575" s="4">
        <v>40001</v>
      </c>
      <c r="C1575" s="9"/>
      <c r="D1575" s="9"/>
      <c r="E1575" s="10" t="s">
        <v>118</v>
      </c>
      <c r="R1575">
        <v>5.25</v>
      </c>
      <c r="AY1575">
        <v>25.25</v>
      </c>
      <c r="BJ1575">
        <v>5.1749999999999998</v>
      </c>
    </row>
    <row r="1576" spans="1:62" x14ac:dyDescent="0.3">
      <c r="A1576" s="3" t="s">
        <v>209</v>
      </c>
      <c r="B1576" s="4">
        <v>40018</v>
      </c>
      <c r="C1576" s="9"/>
      <c r="D1576" s="9"/>
      <c r="E1576" s="10" t="s">
        <v>118</v>
      </c>
      <c r="AY1576">
        <v>30.714285714285701</v>
      </c>
      <c r="BJ1576">
        <v>7.3714285714285701</v>
      </c>
    </row>
    <row r="1577" spans="1:62" x14ac:dyDescent="0.3">
      <c r="A1577" s="3" t="s">
        <v>209</v>
      </c>
      <c r="B1577" s="4">
        <v>40031</v>
      </c>
      <c r="C1577" s="9"/>
      <c r="D1577" s="9"/>
      <c r="E1577" s="10" t="s">
        <v>118</v>
      </c>
      <c r="AY1577">
        <v>31.75</v>
      </c>
      <c r="BJ1577">
        <v>8.125</v>
      </c>
    </row>
    <row r="1578" spans="1:62" x14ac:dyDescent="0.3">
      <c r="A1578" s="3" t="s">
        <v>209</v>
      </c>
      <c r="B1578" s="4">
        <v>40049</v>
      </c>
      <c r="C1578" s="9"/>
      <c r="D1578" s="9"/>
      <c r="E1578" s="10" t="s">
        <v>118</v>
      </c>
      <c r="AY1578">
        <v>51.375</v>
      </c>
      <c r="BJ1578">
        <v>9.3125</v>
      </c>
    </row>
    <row r="1579" spans="1:62" x14ac:dyDescent="0.3">
      <c r="A1579" s="3" t="s">
        <v>209</v>
      </c>
      <c r="B1579" s="4">
        <v>40071</v>
      </c>
      <c r="C1579" s="9"/>
      <c r="D1579" s="9"/>
      <c r="E1579" s="10" t="s">
        <v>118</v>
      </c>
      <c r="AY1579">
        <v>71.962500000000006</v>
      </c>
      <c r="BJ1579">
        <v>9.5714285714285694</v>
      </c>
    </row>
    <row r="1580" spans="1:62" x14ac:dyDescent="0.3">
      <c r="A1580" s="3" t="s">
        <v>209</v>
      </c>
      <c r="B1580" s="4">
        <v>40087</v>
      </c>
      <c r="C1580" s="9"/>
      <c r="D1580" s="9"/>
      <c r="E1580" s="10" t="s">
        <v>118</v>
      </c>
      <c r="AY1580">
        <v>82.75</v>
      </c>
    </row>
    <row r="1581" spans="1:62" x14ac:dyDescent="0.3">
      <c r="A1581" s="3" t="s">
        <v>209</v>
      </c>
      <c r="B1581" s="4">
        <v>40106</v>
      </c>
      <c r="C1581" s="9"/>
      <c r="D1581" s="9"/>
      <c r="E1581" s="10" t="s">
        <v>118</v>
      </c>
      <c r="AY1581">
        <v>92</v>
      </c>
    </row>
    <row r="1582" spans="1:62" x14ac:dyDescent="0.3">
      <c r="A1582" s="3" t="s">
        <v>210</v>
      </c>
      <c r="B1582" s="4">
        <v>40001</v>
      </c>
      <c r="C1582" s="9"/>
      <c r="D1582" s="9"/>
      <c r="E1582" s="10" t="s">
        <v>189</v>
      </c>
      <c r="R1582">
        <v>4.625</v>
      </c>
      <c r="AY1582">
        <v>24.625</v>
      </c>
      <c r="BJ1582">
        <v>5.1624999999999996</v>
      </c>
    </row>
    <row r="1583" spans="1:62" x14ac:dyDescent="0.3">
      <c r="A1583" s="3" t="s">
        <v>210</v>
      </c>
      <c r="B1583" s="4">
        <v>40018</v>
      </c>
      <c r="C1583" s="9"/>
      <c r="D1583" s="9"/>
      <c r="E1583" s="10" t="s">
        <v>189</v>
      </c>
      <c r="AY1583">
        <v>30.375</v>
      </c>
      <c r="BJ1583">
        <v>6.2125000000000004</v>
      </c>
    </row>
    <row r="1584" spans="1:62" x14ac:dyDescent="0.3">
      <c r="A1584" s="3" t="s">
        <v>210</v>
      </c>
      <c r="B1584" s="4">
        <v>40031</v>
      </c>
      <c r="C1584" s="9"/>
      <c r="D1584" s="9"/>
      <c r="E1584" s="10" t="s">
        <v>189</v>
      </c>
      <c r="AY1584">
        <v>31.5</v>
      </c>
      <c r="BJ1584">
        <v>7.4749999999999996</v>
      </c>
    </row>
    <row r="1585" spans="1:62" x14ac:dyDescent="0.3">
      <c r="A1585" s="3" t="s">
        <v>210</v>
      </c>
      <c r="B1585" s="4">
        <v>40049</v>
      </c>
      <c r="C1585" s="9"/>
      <c r="D1585" s="9"/>
      <c r="E1585" s="10" t="s">
        <v>189</v>
      </c>
      <c r="AY1585">
        <v>33.875</v>
      </c>
      <c r="BJ1585">
        <v>9.3571428571428594</v>
      </c>
    </row>
    <row r="1586" spans="1:62" x14ac:dyDescent="0.3">
      <c r="A1586" s="3" t="s">
        <v>210</v>
      </c>
      <c r="B1586" s="4">
        <v>40071</v>
      </c>
      <c r="C1586" s="9"/>
      <c r="D1586" s="9"/>
      <c r="E1586" s="10" t="s">
        <v>189</v>
      </c>
      <c r="AY1586">
        <v>53.5</v>
      </c>
      <c r="BJ1586">
        <v>9.8571428571428594</v>
      </c>
    </row>
    <row r="1587" spans="1:62" x14ac:dyDescent="0.3">
      <c r="A1587" s="3" t="s">
        <v>210</v>
      </c>
      <c r="B1587" s="4">
        <v>40087</v>
      </c>
      <c r="C1587" s="9"/>
      <c r="D1587" s="9"/>
      <c r="E1587" s="10" t="s">
        <v>189</v>
      </c>
      <c r="AY1587">
        <v>71.742857142857105</v>
      </c>
    </row>
    <row r="1588" spans="1:62" x14ac:dyDescent="0.3">
      <c r="A1588" s="3" t="s">
        <v>210</v>
      </c>
      <c r="B1588" s="4">
        <v>40106</v>
      </c>
      <c r="C1588" s="9"/>
      <c r="D1588" s="9"/>
      <c r="E1588" s="10" t="s">
        <v>189</v>
      </c>
      <c r="AY1588">
        <v>84.6666666666667</v>
      </c>
    </row>
    <row r="1589" spans="1:62" x14ac:dyDescent="0.3">
      <c r="A1589" s="3" t="s">
        <v>211</v>
      </c>
      <c r="B1589" s="4">
        <v>40001</v>
      </c>
      <c r="C1589" s="9"/>
      <c r="D1589" s="9"/>
      <c r="E1589" s="10" t="s">
        <v>212</v>
      </c>
      <c r="R1589">
        <v>5.25</v>
      </c>
      <c r="AY1589">
        <v>25.25</v>
      </c>
      <c r="BJ1589">
        <v>4.5750000000000002</v>
      </c>
    </row>
    <row r="1590" spans="1:62" x14ac:dyDescent="0.3">
      <c r="A1590" s="3" t="s">
        <v>211</v>
      </c>
      <c r="B1590" s="4">
        <v>40018</v>
      </c>
      <c r="C1590" s="9"/>
      <c r="D1590" s="9"/>
      <c r="E1590" s="10" t="s">
        <v>212</v>
      </c>
      <c r="AY1590">
        <v>30.625</v>
      </c>
      <c r="BJ1590">
        <v>6.6749999999999998</v>
      </c>
    </row>
    <row r="1591" spans="1:62" x14ac:dyDescent="0.3">
      <c r="A1591" s="3" t="s">
        <v>211</v>
      </c>
      <c r="B1591" s="4">
        <v>40031</v>
      </c>
      <c r="C1591" s="9"/>
      <c r="D1591" s="9"/>
      <c r="E1591" s="10" t="s">
        <v>212</v>
      </c>
      <c r="AY1591">
        <v>32.375</v>
      </c>
      <c r="BJ1591">
        <v>7.875</v>
      </c>
    </row>
    <row r="1592" spans="1:62" x14ac:dyDescent="0.3">
      <c r="A1592" s="3" t="s">
        <v>211</v>
      </c>
      <c r="B1592" s="4">
        <v>40049</v>
      </c>
      <c r="C1592" s="9"/>
      <c r="D1592" s="9"/>
      <c r="E1592" s="10" t="s">
        <v>212</v>
      </c>
      <c r="AY1592">
        <v>56.375</v>
      </c>
      <c r="BJ1592">
        <v>8.3333333333333304</v>
      </c>
    </row>
    <row r="1593" spans="1:62" x14ac:dyDescent="0.3">
      <c r="A1593" s="3" t="s">
        <v>211</v>
      </c>
      <c r="B1593" s="4">
        <v>40071</v>
      </c>
      <c r="C1593" s="9"/>
      <c r="D1593" s="9"/>
      <c r="E1593" s="10" t="s">
        <v>212</v>
      </c>
      <c r="AY1593">
        <v>75.25</v>
      </c>
      <c r="BJ1593">
        <v>8.6</v>
      </c>
    </row>
    <row r="1594" spans="1:62" x14ac:dyDescent="0.3">
      <c r="A1594" s="3" t="s">
        <v>211</v>
      </c>
      <c r="B1594" s="4">
        <v>40087</v>
      </c>
      <c r="C1594" s="9"/>
      <c r="D1594" s="9"/>
      <c r="E1594" s="10" t="s">
        <v>212</v>
      </c>
      <c r="AY1594">
        <v>80.25</v>
      </c>
    </row>
    <row r="1595" spans="1:62" x14ac:dyDescent="0.3">
      <c r="A1595" s="3" t="s">
        <v>211</v>
      </c>
      <c r="B1595" s="4">
        <v>40106</v>
      </c>
      <c r="C1595" s="9"/>
      <c r="D1595" s="9"/>
      <c r="E1595" s="10" t="s">
        <v>212</v>
      </c>
      <c r="AY1595">
        <v>92</v>
      </c>
    </row>
    <row r="1596" spans="1:62" x14ac:dyDescent="0.3">
      <c r="A1596" s="3" t="s">
        <v>213</v>
      </c>
      <c r="B1596" s="4">
        <v>40001</v>
      </c>
      <c r="C1596" s="9"/>
      <c r="D1596" s="9"/>
      <c r="E1596" s="10" t="s">
        <v>191</v>
      </c>
      <c r="R1596">
        <v>6.375</v>
      </c>
      <c r="AY1596">
        <v>26.375</v>
      </c>
      <c r="BJ1596">
        <v>4.9124999999999996</v>
      </c>
    </row>
    <row r="1597" spans="1:62" x14ac:dyDescent="0.3">
      <c r="A1597" s="3" t="s">
        <v>213</v>
      </c>
      <c r="B1597" s="4">
        <v>40018</v>
      </c>
      <c r="C1597" s="9"/>
      <c r="D1597" s="9"/>
      <c r="E1597" s="10" t="s">
        <v>191</v>
      </c>
      <c r="AY1597">
        <v>28.75</v>
      </c>
      <c r="BJ1597">
        <v>5.6875</v>
      </c>
    </row>
    <row r="1598" spans="1:62" x14ac:dyDescent="0.3">
      <c r="A1598" s="3" t="s">
        <v>213</v>
      </c>
      <c r="B1598" s="4">
        <v>40031</v>
      </c>
      <c r="C1598" s="9"/>
      <c r="D1598" s="9"/>
      <c r="E1598" s="10" t="s">
        <v>191</v>
      </c>
      <c r="AY1598">
        <v>29.75</v>
      </c>
      <c r="BJ1598">
        <v>6.6142857142857103</v>
      </c>
    </row>
    <row r="1599" spans="1:62" x14ac:dyDescent="0.3">
      <c r="A1599" s="3" t="s">
        <v>213</v>
      </c>
      <c r="B1599" s="4">
        <v>40049</v>
      </c>
      <c r="C1599" s="9"/>
      <c r="D1599" s="9"/>
      <c r="E1599" s="10" t="s">
        <v>191</v>
      </c>
      <c r="AY1599">
        <v>30.75</v>
      </c>
      <c r="BJ1599">
        <v>9</v>
      </c>
    </row>
    <row r="1600" spans="1:62" x14ac:dyDescent="0.3">
      <c r="A1600" s="3" t="s">
        <v>213</v>
      </c>
      <c r="B1600" s="4">
        <v>40071</v>
      </c>
      <c r="C1600" s="9"/>
      <c r="D1600" s="9"/>
      <c r="E1600" s="10" t="s">
        <v>191</v>
      </c>
      <c r="AY1600">
        <v>31.5</v>
      </c>
      <c r="BJ1600">
        <v>10.8333333333333</v>
      </c>
    </row>
    <row r="1601" spans="1:62" x14ac:dyDescent="0.3">
      <c r="A1601" s="3" t="s">
        <v>213</v>
      </c>
      <c r="B1601" s="4">
        <v>40087</v>
      </c>
      <c r="C1601" s="9"/>
      <c r="D1601" s="9"/>
      <c r="E1601" s="10" t="s">
        <v>191</v>
      </c>
      <c r="AY1601">
        <v>36.625</v>
      </c>
    </row>
    <row r="1602" spans="1:62" x14ac:dyDescent="0.3">
      <c r="A1602" s="3" t="s">
        <v>213</v>
      </c>
      <c r="B1602" s="4">
        <v>40106</v>
      </c>
      <c r="C1602" s="9"/>
      <c r="D1602" s="9"/>
      <c r="E1602" s="10" t="s">
        <v>191</v>
      </c>
      <c r="AY1602">
        <v>53.4</v>
      </c>
    </row>
    <row r="1603" spans="1:62" x14ac:dyDescent="0.3">
      <c r="A1603" s="3" t="s">
        <v>214</v>
      </c>
      <c r="B1603" s="4">
        <v>40001</v>
      </c>
      <c r="C1603" s="9"/>
      <c r="D1603" s="9"/>
      <c r="E1603" s="10" t="s">
        <v>193</v>
      </c>
      <c r="R1603">
        <v>5</v>
      </c>
      <c r="AY1603">
        <v>25</v>
      </c>
      <c r="BJ1603">
        <v>5</v>
      </c>
    </row>
    <row r="1604" spans="1:62" x14ac:dyDescent="0.3">
      <c r="A1604" s="3" t="s">
        <v>214</v>
      </c>
      <c r="B1604" s="4">
        <v>40018</v>
      </c>
      <c r="C1604" s="9"/>
      <c r="D1604" s="9"/>
      <c r="E1604" s="10" t="s">
        <v>193</v>
      </c>
      <c r="AY1604">
        <v>30.25</v>
      </c>
      <c r="BJ1604">
        <v>6.5750000000000002</v>
      </c>
    </row>
    <row r="1605" spans="1:62" x14ac:dyDescent="0.3">
      <c r="A1605" s="3" t="s">
        <v>214</v>
      </c>
      <c r="B1605" s="4">
        <v>40031</v>
      </c>
      <c r="C1605" s="9"/>
      <c r="D1605" s="9"/>
      <c r="E1605" s="10" t="s">
        <v>193</v>
      </c>
      <c r="AY1605">
        <v>32</v>
      </c>
      <c r="BJ1605">
        <v>7.5250000000000004</v>
      </c>
    </row>
    <row r="1606" spans="1:62" x14ac:dyDescent="0.3">
      <c r="A1606" s="3" t="s">
        <v>214</v>
      </c>
      <c r="B1606" s="4">
        <v>40049</v>
      </c>
      <c r="C1606" s="9"/>
      <c r="D1606" s="9"/>
      <c r="E1606" s="10" t="s">
        <v>193</v>
      </c>
      <c r="AY1606">
        <v>57</v>
      </c>
      <c r="BJ1606">
        <v>8.25</v>
      </c>
    </row>
    <row r="1607" spans="1:62" x14ac:dyDescent="0.3">
      <c r="A1607" s="3" t="s">
        <v>214</v>
      </c>
      <c r="B1607" s="4">
        <v>40071</v>
      </c>
      <c r="C1607" s="9"/>
      <c r="D1607" s="9"/>
      <c r="E1607" s="10" t="s">
        <v>193</v>
      </c>
      <c r="AY1607">
        <v>77.75</v>
      </c>
      <c r="BJ1607">
        <v>8.25</v>
      </c>
    </row>
    <row r="1608" spans="1:62" x14ac:dyDescent="0.3">
      <c r="A1608" s="3" t="s">
        <v>214</v>
      </c>
      <c r="B1608" s="4">
        <v>40087</v>
      </c>
      <c r="C1608" s="9"/>
      <c r="D1608" s="9"/>
      <c r="E1608" s="10" t="s">
        <v>193</v>
      </c>
      <c r="AY1608">
        <v>85.75</v>
      </c>
    </row>
    <row r="1609" spans="1:62" x14ac:dyDescent="0.3">
      <c r="A1609" s="3" t="s">
        <v>214</v>
      </c>
      <c r="B1609" s="4">
        <v>40106</v>
      </c>
      <c r="C1609" s="9"/>
      <c r="D1609" s="9"/>
      <c r="E1609" s="10" t="s">
        <v>193</v>
      </c>
      <c r="AY1609">
        <v>92</v>
      </c>
    </row>
    <row r="1610" spans="1:62" x14ac:dyDescent="0.3">
      <c r="A1610" s="3" t="s">
        <v>215</v>
      </c>
      <c r="B1610" s="4">
        <v>40001</v>
      </c>
      <c r="C1610" s="9"/>
      <c r="D1610" s="9"/>
      <c r="E1610" s="10" t="s">
        <v>195</v>
      </c>
      <c r="R1610">
        <v>4.75</v>
      </c>
      <c r="AY1610">
        <v>24.75</v>
      </c>
      <c r="BJ1610">
        <v>4.4375</v>
      </c>
    </row>
    <row r="1611" spans="1:62" x14ac:dyDescent="0.3">
      <c r="A1611" s="3" t="s">
        <v>215</v>
      </c>
      <c r="B1611" s="4">
        <v>40018</v>
      </c>
      <c r="C1611" s="9"/>
      <c r="D1611" s="9"/>
      <c r="E1611" s="10" t="s">
        <v>195</v>
      </c>
      <c r="AY1611">
        <v>31.375</v>
      </c>
      <c r="BJ1611">
        <v>6.2374999999999998</v>
      </c>
    </row>
    <row r="1612" spans="1:62" x14ac:dyDescent="0.3">
      <c r="A1612" s="3" t="s">
        <v>215</v>
      </c>
      <c r="B1612" s="4">
        <v>40031</v>
      </c>
      <c r="C1612" s="9"/>
      <c r="D1612" s="9"/>
      <c r="E1612" s="10" t="s">
        <v>195</v>
      </c>
      <c r="AY1612">
        <v>32.375</v>
      </c>
      <c r="BJ1612">
        <v>7.2625000000000002</v>
      </c>
    </row>
    <row r="1613" spans="1:62" x14ac:dyDescent="0.3">
      <c r="A1613" s="3" t="s">
        <v>215</v>
      </c>
      <c r="B1613" s="4">
        <v>40049</v>
      </c>
      <c r="C1613" s="9"/>
      <c r="D1613" s="9"/>
      <c r="E1613" s="10" t="s">
        <v>195</v>
      </c>
      <c r="AY1613">
        <v>54.875</v>
      </c>
      <c r="BJ1613">
        <v>7.75</v>
      </c>
    </row>
    <row r="1614" spans="1:62" x14ac:dyDescent="0.3">
      <c r="A1614" s="3" t="s">
        <v>215</v>
      </c>
      <c r="B1614" s="4">
        <v>40071</v>
      </c>
      <c r="C1614" s="9"/>
      <c r="D1614" s="9"/>
      <c r="E1614" s="10" t="s">
        <v>195</v>
      </c>
      <c r="AY1614">
        <v>74.25</v>
      </c>
      <c r="BJ1614">
        <v>7.75</v>
      </c>
    </row>
    <row r="1615" spans="1:62" x14ac:dyDescent="0.3">
      <c r="A1615" s="3" t="s">
        <v>215</v>
      </c>
      <c r="B1615" s="4">
        <v>40087</v>
      </c>
      <c r="C1615" s="9"/>
      <c r="D1615" s="9"/>
      <c r="E1615" s="10" t="s">
        <v>195</v>
      </c>
      <c r="AY1615">
        <v>82.3125</v>
      </c>
    </row>
    <row r="1616" spans="1:62" x14ac:dyDescent="0.3">
      <c r="A1616" s="3" t="s">
        <v>215</v>
      </c>
      <c r="B1616" s="4">
        <v>40106</v>
      </c>
      <c r="C1616" s="9"/>
      <c r="D1616" s="9"/>
      <c r="E1616" s="10" t="s">
        <v>195</v>
      </c>
      <c r="AY1616">
        <v>92.142857142857096</v>
      </c>
    </row>
    <row r="1617" spans="1:62" x14ac:dyDescent="0.3">
      <c r="A1617" s="3" t="s">
        <v>216</v>
      </c>
      <c r="B1617" s="4">
        <v>40001</v>
      </c>
      <c r="C1617" s="9"/>
      <c r="D1617" s="9"/>
      <c r="E1617" s="10" t="s">
        <v>197</v>
      </c>
      <c r="R1617">
        <v>6.125</v>
      </c>
      <c r="AY1617">
        <v>26.125</v>
      </c>
      <c r="BJ1617">
        <v>4.5125000000000002</v>
      </c>
    </row>
    <row r="1618" spans="1:62" x14ac:dyDescent="0.3">
      <c r="A1618" s="3" t="s">
        <v>216</v>
      </c>
      <c r="B1618" s="4">
        <v>40018</v>
      </c>
      <c r="C1618" s="9"/>
      <c r="D1618" s="9"/>
      <c r="E1618" s="10" t="s">
        <v>197</v>
      </c>
      <c r="AY1618">
        <v>28.75</v>
      </c>
      <c r="BJ1618">
        <v>5.5625</v>
      </c>
    </row>
    <row r="1619" spans="1:62" x14ac:dyDescent="0.3">
      <c r="A1619" s="3" t="s">
        <v>216</v>
      </c>
      <c r="B1619" s="4">
        <v>40031</v>
      </c>
      <c r="C1619" s="9"/>
      <c r="D1619" s="9"/>
      <c r="E1619" s="10" t="s">
        <v>197</v>
      </c>
      <c r="AY1619">
        <v>30.125</v>
      </c>
      <c r="BJ1619">
        <v>7.1</v>
      </c>
    </row>
    <row r="1620" spans="1:62" x14ac:dyDescent="0.3">
      <c r="A1620" s="3" t="s">
        <v>216</v>
      </c>
      <c r="B1620" s="4">
        <v>40049</v>
      </c>
      <c r="C1620" s="9"/>
      <c r="D1620" s="9"/>
      <c r="E1620" s="10" t="s">
        <v>197</v>
      </c>
      <c r="AY1620">
        <v>31.5</v>
      </c>
      <c r="BJ1620">
        <v>9.0142857142857107</v>
      </c>
    </row>
    <row r="1621" spans="1:62" x14ac:dyDescent="0.3">
      <c r="A1621" s="3" t="s">
        <v>216</v>
      </c>
      <c r="B1621" s="4">
        <v>40071</v>
      </c>
      <c r="C1621" s="9"/>
      <c r="D1621" s="9"/>
      <c r="E1621" s="10" t="s">
        <v>197</v>
      </c>
      <c r="AY1621">
        <v>39.625</v>
      </c>
      <c r="BJ1621">
        <v>11.4166666666667</v>
      </c>
    </row>
    <row r="1622" spans="1:62" x14ac:dyDescent="0.3">
      <c r="A1622" s="3" t="s">
        <v>216</v>
      </c>
      <c r="B1622" s="4">
        <v>40087</v>
      </c>
      <c r="C1622" s="9"/>
      <c r="D1622" s="9"/>
      <c r="E1622" s="10" t="s">
        <v>197</v>
      </c>
      <c r="AY1622">
        <v>80.75</v>
      </c>
    </row>
    <row r="1623" spans="1:62" x14ac:dyDescent="0.3">
      <c r="A1623" s="3" t="s">
        <v>216</v>
      </c>
      <c r="B1623" s="4">
        <v>40106</v>
      </c>
      <c r="C1623" s="9"/>
      <c r="D1623" s="9"/>
      <c r="E1623" s="10" t="s">
        <v>197</v>
      </c>
      <c r="AY1623">
        <v>85</v>
      </c>
    </row>
    <row r="1624" spans="1:62" x14ac:dyDescent="0.3">
      <c r="A1624" s="3" t="s">
        <v>217</v>
      </c>
      <c r="B1624" s="4">
        <v>40001</v>
      </c>
      <c r="C1624" s="9"/>
      <c r="D1624" s="9"/>
      <c r="E1624" s="10" t="s">
        <v>199</v>
      </c>
      <c r="R1624">
        <v>5.5</v>
      </c>
      <c r="AY1624">
        <v>25.5</v>
      </c>
      <c r="BJ1624">
        <v>5</v>
      </c>
    </row>
    <row r="1625" spans="1:62" x14ac:dyDescent="0.3">
      <c r="A1625" s="3" t="s">
        <v>217</v>
      </c>
      <c r="B1625" s="4">
        <v>40018</v>
      </c>
      <c r="C1625" s="9"/>
      <c r="D1625" s="9"/>
      <c r="E1625" s="10" t="s">
        <v>199</v>
      </c>
      <c r="AY1625">
        <v>30.571428571428601</v>
      </c>
      <c r="BJ1625">
        <v>5.9625000000000004</v>
      </c>
    </row>
    <row r="1626" spans="1:62" x14ac:dyDescent="0.3">
      <c r="A1626" s="3" t="s">
        <v>217</v>
      </c>
      <c r="B1626" s="4">
        <v>40031</v>
      </c>
      <c r="C1626" s="9"/>
      <c r="D1626" s="9"/>
      <c r="E1626" s="10" t="s">
        <v>199</v>
      </c>
      <c r="AY1626">
        <v>33.5</v>
      </c>
      <c r="BJ1626">
        <v>7.1</v>
      </c>
    </row>
    <row r="1627" spans="1:62" x14ac:dyDescent="0.3">
      <c r="A1627" s="3" t="s">
        <v>217</v>
      </c>
      <c r="B1627" s="4">
        <v>40049</v>
      </c>
      <c r="C1627" s="9"/>
      <c r="D1627" s="9"/>
      <c r="E1627" s="10" t="s">
        <v>199</v>
      </c>
      <c r="AY1627">
        <v>55.75</v>
      </c>
      <c r="BJ1627">
        <v>8</v>
      </c>
    </row>
    <row r="1628" spans="1:62" x14ac:dyDescent="0.3">
      <c r="A1628" s="3" t="s">
        <v>217</v>
      </c>
      <c r="B1628" s="4">
        <v>40071</v>
      </c>
      <c r="C1628" s="9"/>
      <c r="D1628" s="9"/>
      <c r="E1628" s="10" t="s">
        <v>199</v>
      </c>
      <c r="AY1628">
        <v>71.75</v>
      </c>
      <c r="BJ1628">
        <v>8</v>
      </c>
    </row>
    <row r="1629" spans="1:62" x14ac:dyDescent="0.3">
      <c r="A1629" s="3" t="s">
        <v>217</v>
      </c>
      <c r="B1629" s="4">
        <v>40087</v>
      </c>
      <c r="C1629" s="9"/>
      <c r="D1629" s="9"/>
      <c r="E1629" s="10" t="s">
        <v>199</v>
      </c>
      <c r="AY1629">
        <v>81.5</v>
      </c>
    </row>
    <row r="1630" spans="1:62" x14ac:dyDescent="0.3">
      <c r="A1630" s="3" t="s">
        <v>217</v>
      </c>
      <c r="B1630" s="4">
        <v>40106</v>
      </c>
      <c r="C1630" s="9"/>
      <c r="D1630" s="9"/>
      <c r="E1630" s="10" t="s">
        <v>199</v>
      </c>
      <c r="AY1630">
        <v>92</v>
      </c>
    </row>
    <row r="1631" spans="1:62" x14ac:dyDescent="0.3">
      <c r="A1631" s="3" t="s">
        <v>218</v>
      </c>
      <c r="B1631" s="4">
        <v>40001</v>
      </c>
      <c r="C1631" s="9"/>
      <c r="D1631" s="9"/>
      <c r="E1631" s="10" t="s">
        <v>140</v>
      </c>
      <c r="R1631">
        <v>4.625</v>
      </c>
      <c r="AY1631">
        <v>24.625</v>
      </c>
      <c r="BJ1631">
        <v>4.4124999999999996</v>
      </c>
    </row>
    <row r="1632" spans="1:62" x14ac:dyDescent="0.3">
      <c r="A1632" s="3" t="s">
        <v>218</v>
      </c>
      <c r="B1632" s="4">
        <v>40018</v>
      </c>
      <c r="C1632" s="9"/>
      <c r="D1632" s="9"/>
      <c r="E1632" s="10" t="s">
        <v>140</v>
      </c>
      <c r="AY1632">
        <v>30.5</v>
      </c>
      <c r="BJ1632">
        <v>5.7125000000000004</v>
      </c>
    </row>
    <row r="1633" spans="1:62" x14ac:dyDescent="0.3">
      <c r="A1633" s="3" t="s">
        <v>218</v>
      </c>
      <c r="B1633" s="4">
        <v>40031</v>
      </c>
      <c r="C1633" s="9"/>
      <c r="D1633" s="9"/>
      <c r="E1633" s="10" t="s">
        <v>140</v>
      </c>
      <c r="AY1633">
        <v>31.5</v>
      </c>
      <c r="BJ1633">
        <v>7.2249999999999996</v>
      </c>
    </row>
    <row r="1634" spans="1:62" x14ac:dyDescent="0.3">
      <c r="A1634" s="3" t="s">
        <v>218</v>
      </c>
      <c r="B1634" s="4">
        <v>40049</v>
      </c>
      <c r="C1634" s="9"/>
      <c r="D1634" s="9"/>
      <c r="E1634" s="10" t="s">
        <v>140</v>
      </c>
      <c r="AY1634">
        <v>36.75</v>
      </c>
      <c r="BJ1634">
        <v>9.25</v>
      </c>
    </row>
    <row r="1635" spans="1:62" x14ac:dyDescent="0.3">
      <c r="A1635" s="3" t="s">
        <v>218</v>
      </c>
      <c r="B1635" s="4">
        <v>40071</v>
      </c>
      <c r="C1635" s="9"/>
      <c r="D1635" s="9"/>
      <c r="E1635" s="10" t="s">
        <v>140</v>
      </c>
      <c r="AY1635">
        <v>69.375</v>
      </c>
      <c r="BJ1635">
        <v>9.5</v>
      </c>
    </row>
    <row r="1636" spans="1:62" x14ac:dyDescent="0.3">
      <c r="A1636" s="3" t="s">
        <v>218</v>
      </c>
      <c r="B1636" s="4">
        <v>40087</v>
      </c>
      <c r="C1636" s="9"/>
      <c r="D1636" s="9"/>
      <c r="E1636" s="10" t="s">
        <v>140</v>
      </c>
      <c r="AY1636">
        <v>80.5</v>
      </c>
    </row>
    <row r="1637" spans="1:62" x14ac:dyDescent="0.3">
      <c r="A1637" s="3" t="s">
        <v>218</v>
      </c>
      <c r="B1637" s="4">
        <v>40106</v>
      </c>
      <c r="C1637" s="9"/>
      <c r="D1637" s="9"/>
      <c r="E1637" s="10" t="s">
        <v>140</v>
      </c>
      <c r="AY1637">
        <v>90.571428571428598</v>
      </c>
    </row>
    <row r="1638" spans="1:62" x14ac:dyDescent="0.3">
      <c r="A1638" s="3" t="s">
        <v>219</v>
      </c>
      <c r="B1638" s="4">
        <v>40001</v>
      </c>
      <c r="C1638" s="9"/>
      <c r="D1638" s="9"/>
      <c r="E1638" s="10" t="s">
        <v>202</v>
      </c>
      <c r="R1638">
        <v>5.5</v>
      </c>
      <c r="AY1638">
        <v>25.5</v>
      </c>
      <c r="BJ1638">
        <v>5.2374999999999998</v>
      </c>
    </row>
    <row r="1639" spans="1:62" x14ac:dyDescent="0.3">
      <c r="A1639" s="58" t="s">
        <v>219</v>
      </c>
      <c r="B1639" s="9">
        <v>40018</v>
      </c>
      <c r="C1639" s="9"/>
      <c r="D1639" s="9"/>
      <c r="E1639" s="10" t="s">
        <v>202</v>
      </c>
      <c r="AY1639">
        <v>30.875</v>
      </c>
      <c r="BJ1639">
        <v>6.9749999999999996</v>
      </c>
    </row>
    <row r="1640" spans="1:62" x14ac:dyDescent="0.3">
      <c r="A1640" s="3" t="s">
        <v>219</v>
      </c>
      <c r="B1640" s="4">
        <v>40031</v>
      </c>
      <c r="C1640" s="9"/>
      <c r="D1640" s="9"/>
      <c r="E1640" s="10" t="s">
        <v>202</v>
      </c>
      <c r="AY1640">
        <v>32.5</v>
      </c>
      <c r="BJ1640">
        <v>7.85</v>
      </c>
    </row>
    <row r="1641" spans="1:62" x14ac:dyDescent="0.3">
      <c r="A1641" s="3" t="s">
        <v>219</v>
      </c>
      <c r="B1641" s="4">
        <v>40049</v>
      </c>
      <c r="C1641" s="9"/>
      <c r="D1641" s="9"/>
      <c r="E1641" s="10" t="s">
        <v>202</v>
      </c>
      <c r="AY1641">
        <v>61.75</v>
      </c>
      <c r="BJ1641">
        <v>8</v>
      </c>
    </row>
    <row r="1642" spans="1:62" x14ac:dyDescent="0.3">
      <c r="A1642" s="3" t="s">
        <v>219</v>
      </c>
      <c r="B1642" s="4">
        <v>40071</v>
      </c>
      <c r="C1642" s="9"/>
      <c r="D1642" s="9"/>
      <c r="E1642" s="10" t="s">
        <v>202</v>
      </c>
      <c r="AY1642">
        <v>75.4375</v>
      </c>
      <c r="BJ1642">
        <v>8.1666666666666696</v>
      </c>
    </row>
    <row r="1643" spans="1:62" x14ac:dyDescent="0.3">
      <c r="A1643" s="3" t="s">
        <v>219</v>
      </c>
      <c r="B1643" s="4">
        <v>40087</v>
      </c>
      <c r="C1643" s="9"/>
      <c r="D1643" s="9"/>
      <c r="E1643" s="10" t="s">
        <v>202</v>
      </c>
      <c r="AY1643">
        <v>83</v>
      </c>
    </row>
    <row r="1644" spans="1:62" x14ac:dyDescent="0.3">
      <c r="A1644" s="3" t="s">
        <v>219</v>
      </c>
      <c r="B1644" s="4">
        <v>40106</v>
      </c>
      <c r="C1644" s="9"/>
      <c r="D1644" s="9"/>
      <c r="E1644" s="10" t="s">
        <v>202</v>
      </c>
      <c r="AY1644">
        <v>92.625</v>
      </c>
    </row>
    <row r="1645" spans="1:62" x14ac:dyDescent="0.3">
      <c r="A1645" s="3" t="s">
        <v>220</v>
      </c>
      <c r="B1645" s="4">
        <v>40070</v>
      </c>
      <c r="C1645" s="9"/>
      <c r="D1645" s="9"/>
      <c r="E1645" s="10" t="s">
        <v>176</v>
      </c>
      <c r="AY1645">
        <v>30.125</v>
      </c>
      <c r="BJ1645">
        <v>6.4124999999999996</v>
      </c>
    </row>
    <row r="1646" spans="1:62" x14ac:dyDescent="0.3">
      <c r="A1646" s="3" t="s">
        <v>220</v>
      </c>
      <c r="B1646" s="4">
        <v>40087</v>
      </c>
      <c r="C1646" s="9"/>
      <c r="D1646" s="9"/>
      <c r="E1646" s="10" t="s">
        <v>176</v>
      </c>
      <c r="AY1646">
        <v>41.75</v>
      </c>
      <c r="BJ1646">
        <v>8</v>
      </c>
    </row>
    <row r="1647" spans="1:62" x14ac:dyDescent="0.3">
      <c r="A1647" s="3" t="s">
        <v>220</v>
      </c>
      <c r="B1647" s="4">
        <v>40107</v>
      </c>
      <c r="C1647" s="9"/>
      <c r="D1647" s="9"/>
      <c r="E1647" s="10" t="s">
        <v>176</v>
      </c>
      <c r="AY1647">
        <v>77.285714285714306</v>
      </c>
      <c r="BJ1647">
        <v>8</v>
      </c>
    </row>
    <row r="1648" spans="1:62" x14ac:dyDescent="0.3">
      <c r="A1648" s="3" t="s">
        <v>220</v>
      </c>
      <c r="B1648" s="4">
        <v>40133</v>
      </c>
      <c r="C1648" s="9"/>
      <c r="D1648" s="9"/>
      <c r="E1648" s="10" t="s">
        <v>176</v>
      </c>
    </row>
    <row r="1649" spans="1:62" x14ac:dyDescent="0.3">
      <c r="A1649" s="3" t="s">
        <v>221</v>
      </c>
      <c r="B1649" s="4">
        <v>40070</v>
      </c>
      <c r="C1649" s="9"/>
      <c r="D1649" s="9"/>
      <c r="E1649" s="10" t="s">
        <v>178</v>
      </c>
      <c r="AY1649">
        <v>31.25</v>
      </c>
      <c r="BJ1649">
        <v>6.1124999999999998</v>
      </c>
    </row>
    <row r="1650" spans="1:62" x14ac:dyDescent="0.3">
      <c r="A1650" s="3" t="s">
        <v>221</v>
      </c>
      <c r="B1650" s="4">
        <v>40087</v>
      </c>
      <c r="C1650" s="9"/>
      <c r="D1650" s="9"/>
      <c r="E1650" s="10" t="s">
        <v>178</v>
      </c>
      <c r="AY1650">
        <v>57.428571428571402</v>
      </c>
      <c r="BJ1650">
        <v>7</v>
      </c>
    </row>
    <row r="1651" spans="1:62" x14ac:dyDescent="0.3">
      <c r="A1651" s="3" t="s">
        <v>221</v>
      </c>
      <c r="B1651" s="4">
        <v>40107</v>
      </c>
      <c r="C1651" s="9"/>
      <c r="D1651" s="9"/>
      <c r="E1651" s="10" t="s">
        <v>178</v>
      </c>
      <c r="AY1651">
        <v>79.25</v>
      </c>
      <c r="BJ1651">
        <v>7</v>
      </c>
    </row>
    <row r="1652" spans="1:62" x14ac:dyDescent="0.3">
      <c r="A1652" s="3" t="s">
        <v>221</v>
      </c>
      <c r="B1652" s="4">
        <v>40133</v>
      </c>
      <c r="C1652" s="9"/>
      <c r="D1652" s="9"/>
      <c r="E1652" s="10" t="s">
        <v>178</v>
      </c>
    </row>
    <row r="1653" spans="1:62" x14ac:dyDescent="0.3">
      <c r="A1653" s="3" t="s">
        <v>223</v>
      </c>
      <c r="B1653" s="4">
        <v>40070</v>
      </c>
      <c r="C1653" s="9"/>
      <c r="D1653" s="9"/>
      <c r="E1653" s="10" t="s">
        <v>182</v>
      </c>
      <c r="AY1653">
        <v>31.5</v>
      </c>
      <c r="BJ1653">
        <v>6.3624999999999998</v>
      </c>
    </row>
    <row r="1654" spans="1:62" x14ac:dyDescent="0.3">
      <c r="A1654" s="3" t="s">
        <v>223</v>
      </c>
      <c r="B1654" s="4">
        <v>40087</v>
      </c>
      <c r="C1654" s="9"/>
      <c r="D1654" s="9"/>
      <c r="E1654" s="10" t="s">
        <v>182</v>
      </c>
      <c r="AY1654">
        <v>57.375</v>
      </c>
      <c r="BJ1654">
        <v>7.125</v>
      </c>
    </row>
    <row r="1655" spans="1:62" x14ac:dyDescent="0.3">
      <c r="A1655" s="3" t="s">
        <v>223</v>
      </c>
      <c r="B1655" s="4">
        <v>40107</v>
      </c>
      <c r="C1655" s="9"/>
      <c r="D1655" s="9"/>
      <c r="E1655" s="10" t="s">
        <v>182</v>
      </c>
      <c r="AY1655">
        <v>81.75</v>
      </c>
      <c r="BJ1655">
        <v>7.125</v>
      </c>
    </row>
    <row r="1656" spans="1:62" x14ac:dyDescent="0.3">
      <c r="A1656" s="3" t="s">
        <v>223</v>
      </c>
      <c r="B1656" s="4">
        <v>40133</v>
      </c>
      <c r="C1656" s="9"/>
      <c r="D1656" s="9"/>
      <c r="E1656" s="10" t="s">
        <v>182</v>
      </c>
      <c r="BJ1656">
        <v>9</v>
      </c>
    </row>
    <row r="1657" spans="1:62" x14ac:dyDescent="0.3">
      <c r="A1657" s="3" t="s">
        <v>222</v>
      </c>
      <c r="B1657" s="4">
        <v>40070</v>
      </c>
      <c r="C1657" s="9"/>
      <c r="D1657" s="9"/>
      <c r="E1657" s="10" t="s">
        <v>180</v>
      </c>
      <c r="AY1657">
        <v>30.875</v>
      </c>
      <c r="BJ1657">
        <v>6.2750000000000004</v>
      </c>
    </row>
    <row r="1658" spans="1:62" x14ac:dyDescent="0.3">
      <c r="A1658" s="3" t="s">
        <v>222</v>
      </c>
      <c r="B1658" s="4">
        <v>40087</v>
      </c>
      <c r="C1658" s="9"/>
      <c r="D1658" s="9"/>
      <c r="E1658" s="10" t="s">
        <v>180</v>
      </c>
      <c r="AY1658">
        <v>44.125</v>
      </c>
      <c r="BJ1658">
        <v>7.75</v>
      </c>
    </row>
    <row r="1659" spans="1:62" x14ac:dyDescent="0.3">
      <c r="A1659" s="3" t="s">
        <v>222</v>
      </c>
      <c r="B1659" s="4">
        <v>40107</v>
      </c>
      <c r="C1659" s="9"/>
      <c r="D1659" s="9"/>
      <c r="E1659" s="10" t="s">
        <v>180</v>
      </c>
      <c r="AY1659">
        <v>80.75</v>
      </c>
      <c r="BJ1659">
        <v>7.75</v>
      </c>
    </row>
    <row r="1660" spans="1:62" x14ac:dyDescent="0.3">
      <c r="A1660" s="3" t="s">
        <v>222</v>
      </c>
      <c r="B1660" s="4">
        <v>40133</v>
      </c>
      <c r="C1660" s="9"/>
      <c r="D1660" s="9"/>
      <c r="E1660" s="10" t="s">
        <v>180</v>
      </c>
    </row>
    <row r="1661" spans="1:62" x14ac:dyDescent="0.3">
      <c r="A1661" s="3" t="s">
        <v>224</v>
      </c>
      <c r="B1661" s="4">
        <v>40070</v>
      </c>
      <c r="C1661" s="9"/>
      <c r="D1661" s="9"/>
      <c r="E1661" s="10" t="s">
        <v>184</v>
      </c>
      <c r="AY1661">
        <v>31.875</v>
      </c>
      <c r="BJ1661">
        <v>6.25</v>
      </c>
    </row>
    <row r="1662" spans="1:62" x14ac:dyDescent="0.3">
      <c r="A1662" s="3" t="s">
        <v>224</v>
      </c>
      <c r="B1662" s="4">
        <v>40087</v>
      </c>
      <c r="C1662" s="9"/>
      <c r="D1662" s="9"/>
      <c r="E1662" s="10" t="s">
        <v>184</v>
      </c>
      <c r="AY1662">
        <v>63.875</v>
      </c>
      <c r="BJ1662">
        <v>6.75</v>
      </c>
    </row>
    <row r="1663" spans="1:62" x14ac:dyDescent="0.3">
      <c r="A1663" s="3" t="s">
        <v>224</v>
      </c>
      <c r="B1663" s="4">
        <v>40107</v>
      </c>
      <c r="C1663" s="9"/>
      <c r="D1663" s="9"/>
      <c r="E1663" s="10" t="s">
        <v>184</v>
      </c>
      <c r="AY1663">
        <v>84.5</v>
      </c>
      <c r="BJ1663">
        <v>6.75</v>
      </c>
    </row>
    <row r="1664" spans="1:62" x14ac:dyDescent="0.3">
      <c r="A1664" s="3" t="s">
        <v>224</v>
      </c>
      <c r="B1664" s="4">
        <v>40133</v>
      </c>
      <c r="C1664" s="9"/>
      <c r="D1664" s="9"/>
      <c r="E1664" s="10" t="s">
        <v>184</v>
      </c>
    </row>
    <row r="1665" spans="1:62" x14ac:dyDescent="0.3">
      <c r="A1665" s="3" t="s">
        <v>225</v>
      </c>
      <c r="B1665" s="4">
        <v>40070</v>
      </c>
      <c r="C1665" s="9"/>
      <c r="D1665" s="9"/>
      <c r="E1665" s="10" t="s">
        <v>186</v>
      </c>
      <c r="AY1665">
        <v>31</v>
      </c>
      <c r="BJ1665">
        <v>6.3624999999999998</v>
      </c>
    </row>
    <row r="1666" spans="1:62" x14ac:dyDescent="0.3">
      <c r="A1666" s="3" t="s">
        <v>225</v>
      </c>
      <c r="B1666" s="4">
        <v>40087</v>
      </c>
      <c r="C1666" s="9"/>
      <c r="D1666" s="9"/>
      <c r="E1666" s="10" t="s">
        <v>186</v>
      </c>
      <c r="AY1666">
        <v>56.625</v>
      </c>
      <c r="BJ1666">
        <v>7.5</v>
      </c>
    </row>
    <row r="1667" spans="1:62" x14ac:dyDescent="0.3">
      <c r="A1667" s="3" t="s">
        <v>225</v>
      </c>
      <c r="B1667" s="4">
        <v>40107</v>
      </c>
      <c r="C1667" s="9"/>
      <c r="D1667" s="9"/>
      <c r="E1667" s="10" t="s">
        <v>186</v>
      </c>
      <c r="AY1667">
        <v>83.75</v>
      </c>
      <c r="BJ1667">
        <v>7.5</v>
      </c>
    </row>
    <row r="1668" spans="1:62" x14ac:dyDescent="0.3">
      <c r="A1668" s="3" t="s">
        <v>225</v>
      </c>
      <c r="B1668" s="4">
        <v>40133</v>
      </c>
      <c r="C1668" s="9"/>
      <c r="D1668" s="9"/>
      <c r="E1668" s="10" t="s">
        <v>186</v>
      </c>
    </row>
    <row r="1669" spans="1:62" x14ac:dyDescent="0.3">
      <c r="A1669" s="3" t="s">
        <v>226</v>
      </c>
      <c r="B1669" s="4">
        <v>40070</v>
      </c>
      <c r="C1669" s="9"/>
      <c r="D1669" s="9"/>
      <c r="E1669" s="10" t="s">
        <v>118</v>
      </c>
      <c r="AY1669">
        <v>30.75</v>
      </c>
      <c r="BJ1669">
        <v>6.2</v>
      </c>
    </row>
    <row r="1670" spans="1:62" x14ac:dyDescent="0.3">
      <c r="A1670" s="3" t="s">
        <v>226</v>
      </c>
      <c r="B1670" s="4">
        <v>40087</v>
      </c>
      <c r="C1670" s="9"/>
      <c r="D1670" s="9"/>
      <c r="E1670" s="10" t="s">
        <v>118</v>
      </c>
      <c r="AY1670">
        <v>48.5</v>
      </c>
      <c r="BJ1670">
        <v>8</v>
      </c>
    </row>
    <row r="1671" spans="1:62" x14ac:dyDescent="0.3">
      <c r="A1671" s="3" t="s">
        <v>226</v>
      </c>
      <c r="B1671" s="4">
        <v>40107</v>
      </c>
      <c r="C1671" s="9"/>
      <c r="D1671" s="9"/>
      <c r="E1671" s="10" t="s">
        <v>118</v>
      </c>
      <c r="AY1671">
        <v>79.75</v>
      </c>
      <c r="BJ1671">
        <v>8</v>
      </c>
    </row>
    <row r="1672" spans="1:62" x14ac:dyDescent="0.3">
      <c r="A1672" s="3" t="s">
        <v>226</v>
      </c>
      <c r="B1672" s="4">
        <v>40133</v>
      </c>
      <c r="C1672" s="9"/>
      <c r="D1672" s="9"/>
      <c r="E1672" s="10" t="s">
        <v>118</v>
      </c>
    </row>
    <row r="1673" spans="1:62" x14ac:dyDescent="0.3">
      <c r="A1673" s="3" t="s">
        <v>227</v>
      </c>
      <c r="B1673" s="4">
        <v>40070</v>
      </c>
      <c r="C1673" s="9"/>
      <c r="D1673" s="9"/>
      <c r="E1673" s="10" t="s">
        <v>189</v>
      </c>
      <c r="AY1673">
        <v>31.25</v>
      </c>
      <c r="BJ1673">
        <v>6.3125</v>
      </c>
    </row>
    <row r="1674" spans="1:62" x14ac:dyDescent="0.3">
      <c r="A1674" s="3" t="s">
        <v>227</v>
      </c>
      <c r="B1674" s="4">
        <v>40087</v>
      </c>
      <c r="C1674" s="9"/>
      <c r="D1674" s="9"/>
      <c r="E1674" s="10" t="s">
        <v>189</v>
      </c>
      <c r="AY1674">
        <v>34.375</v>
      </c>
      <c r="BJ1674">
        <v>8</v>
      </c>
    </row>
    <row r="1675" spans="1:62" x14ac:dyDescent="0.3">
      <c r="A1675" s="3" t="s">
        <v>227</v>
      </c>
      <c r="B1675" s="4">
        <v>40107</v>
      </c>
      <c r="C1675" s="9"/>
      <c r="D1675" s="9"/>
      <c r="E1675" s="10" t="s">
        <v>189</v>
      </c>
      <c r="AY1675">
        <v>71.75</v>
      </c>
      <c r="BJ1675">
        <v>8.125</v>
      </c>
    </row>
    <row r="1676" spans="1:62" x14ac:dyDescent="0.3">
      <c r="A1676" s="3" t="s">
        <v>227</v>
      </c>
      <c r="B1676" s="4">
        <v>40133</v>
      </c>
      <c r="C1676" s="9"/>
      <c r="D1676" s="9"/>
      <c r="E1676" s="10" t="s">
        <v>189</v>
      </c>
    </row>
    <row r="1677" spans="1:62" x14ac:dyDescent="0.3">
      <c r="A1677" s="3" t="s">
        <v>228</v>
      </c>
      <c r="B1677" s="4">
        <v>40070</v>
      </c>
      <c r="C1677" s="9"/>
      <c r="D1677" s="9"/>
      <c r="E1677" s="10" t="s">
        <v>212</v>
      </c>
      <c r="AY1677">
        <v>31</v>
      </c>
      <c r="BJ1677">
        <v>6.4375</v>
      </c>
    </row>
    <row r="1678" spans="1:62" x14ac:dyDescent="0.3">
      <c r="A1678" s="3" t="s">
        <v>228</v>
      </c>
      <c r="B1678" s="4">
        <v>40087</v>
      </c>
      <c r="C1678" s="9"/>
      <c r="D1678" s="9"/>
      <c r="E1678" s="10" t="s">
        <v>212</v>
      </c>
      <c r="AY1678">
        <v>54.625</v>
      </c>
      <c r="BJ1678">
        <v>7.375</v>
      </c>
    </row>
    <row r="1679" spans="1:62" x14ac:dyDescent="0.3">
      <c r="A1679" s="3" t="s">
        <v>228</v>
      </c>
      <c r="B1679" s="4">
        <v>40107</v>
      </c>
      <c r="C1679" s="9"/>
      <c r="D1679" s="9"/>
      <c r="E1679" s="10" t="s">
        <v>212</v>
      </c>
      <c r="AY1679">
        <v>81.857142857142904</v>
      </c>
      <c r="BJ1679">
        <v>7.375</v>
      </c>
    </row>
    <row r="1680" spans="1:62" x14ac:dyDescent="0.3">
      <c r="A1680" s="3" t="s">
        <v>228</v>
      </c>
      <c r="B1680" s="4">
        <v>40133</v>
      </c>
      <c r="C1680" s="9"/>
      <c r="D1680" s="9"/>
      <c r="E1680" s="10" t="s">
        <v>212</v>
      </c>
    </row>
    <row r="1681" spans="1:62" x14ac:dyDescent="0.3">
      <c r="A1681" s="3" t="s">
        <v>229</v>
      </c>
      <c r="B1681" s="4">
        <v>40070</v>
      </c>
      <c r="C1681" s="9"/>
      <c r="D1681" s="9"/>
      <c r="E1681" s="10" t="s">
        <v>191</v>
      </c>
      <c r="AY1681">
        <v>30</v>
      </c>
      <c r="BJ1681">
        <v>5.4749999999999996</v>
      </c>
    </row>
    <row r="1682" spans="1:62" x14ac:dyDescent="0.3">
      <c r="A1682" s="3" t="s">
        <v>229</v>
      </c>
      <c r="B1682" s="4">
        <v>40087</v>
      </c>
      <c r="C1682" s="9"/>
      <c r="D1682" s="9"/>
      <c r="E1682" s="10" t="s">
        <v>191</v>
      </c>
      <c r="AY1682">
        <v>30</v>
      </c>
      <c r="BJ1682">
        <v>7.625</v>
      </c>
    </row>
    <row r="1683" spans="1:62" x14ac:dyDescent="0.3">
      <c r="A1683" s="3" t="s">
        <v>229</v>
      </c>
      <c r="B1683" s="4">
        <v>40107</v>
      </c>
      <c r="C1683" s="9"/>
      <c r="D1683" s="9"/>
      <c r="E1683" s="10" t="s">
        <v>191</v>
      </c>
      <c r="AY1683">
        <v>30.375</v>
      </c>
      <c r="BJ1683">
        <v>8.75</v>
      </c>
    </row>
    <row r="1684" spans="1:62" x14ac:dyDescent="0.3">
      <c r="A1684" s="3" t="s">
        <v>229</v>
      </c>
      <c r="B1684" s="4">
        <v>40133</v>
      </c>
      <c r="C1684" s="9"/>
      <c r="D1684" s="9"/>
      <c r="E1684" s="10" t="s">
        <v>191</v>
      </c>
    </row>
    <row r="1685" spans="1:62" x14ac:dyDescent="0.3">
      <c r="A1685" s="3" t="s">
        <v>230</v>
      </c>
      <c r="B1685" s="4">
        <v>40070</v>
      </c>
      <c r="C1685" s="9"/>
      <c r="D1685" s="9"/>
      <c r="E1685" s="10" t="s">
        <v>193</v>
      </c>
      <c r="AY1685">
        <v>31.875</v>
      </c>
      <c r="BJ1685">
        <v>6.6749999999999998</v>
      </c>
    </row>
    <row r="1686" spans="1:62" x14ac:dyDescent="0.3">
      <c r="A1686" s="3" t="s">
        <v>230</v>
      </c>
      <c r="B1686" s="4">
        <v>40087</v>
      </c>
      <c r="C1686" s="9"/>
      <c r="D1686" s="9"/>
      <c r="E1686" s="10" t="s">
        <v>193</v>
      </c>
      <c r="AY1686">
        <v>59.875</v>
      </c>
      <c r="BJ1686">
        <v>7.5</v>
      </c>
    </row>
    <row r="1687" spans="1:62" x14ac:dyDescent="0.3">
      <c r="A1687" s="3" t="s">
        <v>230</v>
      </c>
      <c r="B1687" s="4">
        <v>40107</v>
      </c>
      <c r="C1687" s="9"/>
      <c r="D1687" s="9"/>
      <c r="E1687" s="10" t="s">
        <v>193</v>
      </c>
      <c r="AY1687">
        <v>83.25</v>
      </c>
      <c r="BJ1687">
        <v>7.5</v>
      </c>
    </row>
    <row r="1688" spans="1:62" x14ac:dyDescent="0.3">
      <c r="A1688" s="3" t="s">
        <v>230</v>
      </c>
      <c r="B1688" s="4">
        <v>40133</v>
      </c>
      <c r="C1688" s="9"/>
      <c r="D1688" s="9"/>
      <c r="E1688" s="10" t="s">
        <v>193</v>
      </c>
    </row>
    <row r="1689" spans="1:62" x14ac:dyDescent="0.3">
      <c r="A1689" s="3" t="s">
        <v>231</v>
      </c>
      <c r="B1689" s="4">
        <v>40070</v>
      </c>
      <c r="C1689" s="9"/>
      <c r="D1689" s="9"/>
      <c r="E1689" s="10" t="s">
        <v>195</v>
      </c>
      <c r="AY1689">
        <v>31.75</v>
      </c>
      <c r="BJ1689">
        <v>6.75</v>
      </c>
    </row>
    <row r="1690" spans="1:62" x14ac:dyDescent="0.3">
      <c r="A1690" s="3" t="s">
        <v>231</v>
      </c>
      <c r="B1690" s="4">
        <v>40087</v>
      </c>
      <c r="C1690" s="9"/>
      <c r="D1690" s="9"/>
      <c r="E1690" s="10" t="s">
        <v>195</v>
      </c>
      <c r="AY1690">
        <v>58.5</v>
      </c>
      <c r="BJ1690">
        <v>7.5</v>
      </c>
    </row>
    <row r="1691" spans="1:62" x14ac:dyDescent="0.3">
      <c r="A1691" s="3" t="s">
        <v>231</v>
      </c>
      <c r="B1691" s="4">
        <v>40107</v>
      </c>
      <c r="C1691" s="9"/>
      <c r="D1691" s="9"/>
      <c r="E1691" s="10" t="s">
        <v>195</v>
      </c>
      <c r="AY1691">
        <v>81</v>
      </c>
      <c r="BJ1691">
        <v>7.5</v>
      </c>
    </row>
    <row r="1692" spans="1:62" x14ac:dyDescent="0.3">
      <c r="A1692" s="3" t="s">
        <v>231</v>
      </c>
      <c r="B1692" s="4">
        <v>40133</v>
      </c>
      <c r="C1692" s="9"/>
      <c r="D1692" s="9"/>
      <c r="E1692" s="10" t="s">
        <v>195</v>
      </c>
    </row>
    <row r="1693" spans="1:62" x14ac:dyDescent="0.3">
      <c r="A1693" s="3" t="s">
        <v>232</v>
      </c>
      <c r="B1693" s="4">
        <v>40070</v>
      </c>
      <c r="C1693" s="9"/>
      <c r="D1693" s="9"/>
      <c r="E1693" s="10" t="s">
        <v>197</v>
      </c>
      <c r="AY1693">
        <v>30</v>
      </c>
      <c r="BJ1693">
        <v>5.7</v>
      </c>
    </row>
    <row r="1694" spans="1:62" x14ac:dyDescent="0.3">
      <c r="A1694" s="3" t="s">
        <v>232</v>
      </c>
      <c r="B1694" s="4">
        <v>40087</v>
      </c>
      <c r="C1694" s="9"/>
      <c r="D1694" s="9"/>
      <c r="E1694" s="10" t="s">
        <v>197</v>
      </c>
      <c r="AY1694">
        <v>30.375</v>
      </c>
      <c r="BJ1694">
        <v>7.4</v>
      </c>
    </row>
    <row r="1695" spans="1:62" x14ac:dyDescent="0.3">
      <c r="A1695" s="3" t="s">
        <v>232</v>
      </c>
      <c r="B1695" s="4">
        <v>40107</v>
      </c>
      <c r="C1695" s="9"/>
      <c r="D1695" s="9"/>
      <c r="E1695" s="10" t="s">
        <v>197</v>
      </c>
      <c r="AY1695">
        <v>31.125</v>
      </c>
      <c r="BJ1695">
        <v>8.375</v>
      </c>
    </row>
    <row r="1696" spans="1:62" x14ac:dyDescent="0.3">
      <c r="A1696" s="3" t="s">
        <v>232</v>
      </c>
      <c r="B1696" s="4">
        <v>40133</v>
      </c>
      <c r="C1696" s="9"/>
      <c r="D1696" s="9"/>
      <c r="E1696" s="10" t="s">
        <v>197</v>
      </c>
    </row>
    <row r="1697" spans="1:62" x14ac:dyDescent="0.3">
      <c r="A1697" s="3" t="s">
        <v>233</v>
      </c>
      <c r="B1697" s="4">
        <v>40070</v>
      </c>
      <c r="C1697" s="9"/>
      <c r="D1697" s="9"/>
      <c r="E1697" s="10" t="s">
        <v>199</v>
      </c>
      <c r="AY1697">
        <v>30.875</v>
      </c>
      <c r="BJ1697">
        <v>6.75</v>
      </c>
    </row>
    <row r="1698" spans="1:62" x14ac:dyDescent="0.3">
      <c r="A1698" s="3" t="s">
        <v>233</v>
      </c>
      <c r="B1698" s="4">
        <v>40087</v>
      </c>
      <c r="C1698" s="9"/>
      <c r="D1698" s="9"/>
      <c r="E1698" s="10" t="s">
        <v>199</v>
      </c>
      <c r="AY1698">
        <v>57.875</v>
      </c>
      <c r="BJ1698">
        <v>7.75</v>
      </c>
    </row>
    <row r="1699" spans="1:62" x14ac:dyDescent="0.3">
      <c r="A1699" s="3" t="s">
        <v>233</v>
      </c>
      <c r="B1699" s="4">
        <v>40107</v>
      </c>
      <c r="C1699" s="9"/>
      <c r="D1699" s="9"/>
      <c r="E1699" s="10" t="s">
        <v>199</v>
      </c>
      <c r="AY1699">
        <v>79.5</v>
      </c>
      <c r="BJ1699">
        <v>7.75</v>
      </c>
    </row>
    <row r="1700" spans="1:62" x14ac:dyDescent="0.3">
      <c r="A1700" s="3" t="s">
        <v>233</v>
      </c>
      <c r="B1700" s="4">
        <v>40133</v>
      </c>
      <c r="C1700" s="9"/>
      <c r="D1700" s="9"/>
      <c r="E1700" s="10" t="s">
        <v>199</v>
      </c>
    </row>
    <row r="1701" spans="1:62" x14ac:dyDescent="0.3">
      <c r="A1701" s="3" t="s">
        <v>234</v>
      </c>
      <c r="B1701" s="4">
        <v>40070</v>
      </c>
      <c r="C1701" s="9"/>
      <c r="D1701" s="9"/>
      <c r="E1701" s="10" t="s">
        <v>140</v>
      </c>
      <c r="AY1701">
        <v>31.125</v>
      </c>
      <c r="BJ1701">
        <v>5.8</v>
      </c>
    </row>
    <row r="1702" spans="1:62" x14ac:dyDescent="0.3">
      <c r="A1702" s="3" t="s">
        <v>234</v>
      </c>
      <c r="B1702" s="4">
        <v>40087</v>
      </c>
      <c r="C1702" s="9"/>
      <c r="D1702" s="9"/>
      <c r="E1702" s="10" t="s">
        <v>140</v>
      </c>
      <c r="AY1702">
        <v>46</v>
      </c>
      <c r="BJ1702">
        <v>8</v>
      </c>
    </row>
    <row r="1703" spans="1:62" x14ac:dyDescent="0.3">
      <c r="A1703" s="3" t="s">
        <v>234</v>
      </c>
      <c r="B1703" s="4">
        <v>40107</v>
      </c>
      <c r="C1703" s="9"/>
      <c r="D1703" s="9"/>
      <c r="E1703" s="10" t="s">
        <v>140</v>
      </c>
      <c r="AY1703">
        <v>76.75</v>
      </c>
      <c r="BJ1703">
        <v>8</v>
      </c>
    </row>
    <row r="1704" spans="1:62" x14ac:dyDescent="0.3">
      <c r="A1704" s="3" t="s">
        <v>234</v>
      </c>
      <c r="B1704" s="4">
        <v>40133</v>
      </c>
      <c r="C1704" s="9"/>
      <c r="D1704" s="9"/>
      <c r="E1704" s="10" t="s">
        <v>140</v>
      </c>
    </row>
    <row r="1705" spans="1:62" x14ac:dyDescent="0.3">
      <c r="A1705" s="3" t="s">
        <v>235</v>
      </c>
      <c r="B1705" s="4">
        <v>40070</v>
      </c>
      <c r="C1705" s="9"/>
      <c r="D1705" s="9"/>
      <c r="E1705" s="10" t="s">
        <v>202</v>
      </c>
      <c r="AY1705">
        <v>31.625</v>
      </c>
      <c r="BJ1705">
        <v>6.5</v>
      </c>
    </row>
    <row r="1706" spans="1:62" x14ac:dyDescent="0.3">
      <c r="A1706" s="3" t="s">
        <v>235</v>
      </c>
      <c r="B1706" s="4">
        <v>40087</v>
      </c>
      <c r="C1706" s="9"/>
      <c r="D1706" s="9"/>
      <c r="E1706" s="10" t="s">
        <v>202</v>
      </c>
      <c r="AY1706">
        <v>59.428571428571402</v>
      </c>
      <c r="BJ1706">
        <v>7.125</v>
      </c>
    </row>
    <row r="1707" spans="1:62" x14ac:dyDescent="0.3">
      <c r="A1707" s="58" t="s">
        <v>235</v>
      </c>
      <c r="B1707" s="9">
        <v>40107</v>
      </c>
      <c r="C1707" s="9"/>
      <c r="D1707" s="9"/>
      <c r="E1707" s="10" t="s">
        <v>202</v>
      </c>
      <c r="AY1707">
        <v>84.5</v>
      </c>
      <c r="BJ1707">
        <v>7.125</v>
      </c>
    </row>
    <row r="1708" spans="1:62" x14ac:dyDescent="0.3">
      <c r="A1708" s="3" t="s">
        <v>235</v>
      </c>
      <c r="B1708" s="4">
        <v>40133</v>
      </c>
      <c r="C1708" s="9"/>
      <c r="D1708" s="9"/>
      <c r="E1708" s="10" t="s">
        <v>202</v>
      </c>
    </row>
    <row r="1709" spans="1:62" x14ac:dyDescent="0.3">
      <c r="A1709" s="67" t="s">
        <v>504</v>
      </c>
      <c r="B1709" s="70">
        <v>40710</v>
      </c>
      <c r="C1709" s="47"/>
      <c r="D1709" s="47"/>
      <c r="E1709" t="s">
        <v>505</v>
      </c>
      <c r="G1709" s="46"/>
      <c r="H1709" s="46"/>
      <c r="I1709" s="46"/>
      <c r="J1709" s="46"/>
      <c r="K1709" s="46"/>
      <c r="L1709" s="46"/>
      <c r="M1709" s="46"/>
      <c r="N1709" s="46"/>
      <c r="O1709" s="46"/>
      <c r="AY1709">
        <v>14</v>
      </c>
      <c r="BJ1709">
        <v>4.2</v>
      </c>
    </row>
    <row r="1710" spans="1:62" x14ac:dyDescent="0.3">
      <c r="A1710" s="67" t="s">
        <v>504</v>
      </c>
      <c r="B1710" s="70">
        <v>40723</v>
      </c>
      <c r="C1710" s="47"/>
      <c r="D1710" s="47"/>
      <c r="E1710" t="s">
        <v>505</v>
      </c>
      <c r="G1710" s="46"/>
      <c r="H1710" s="46"/>
      <c r="I1710" s="46"/>
      <c r="J1710" s="46"/>
      <c r="K1710" s="46"/>
      <c r="L1710" s="46"/>
      <c r="M1710" s="46"/>
      <c r="N1710" s="46"/>
      <c r="O1710" s="46"/>
      <c r="AY1710">
        <v>31</v>
      </c>
      <c r="BJ1710">
        <v>5.9</v>
      </c>
    </row>
    <row r="1711" spans="1:62" x14ac:dyDescent="0.3">
      <c r="A1711" s="67" t="s">
        <v>504</v>
      </c>
      <c r="B1711" s="70">
        <v>40730</v>
      </c>
      <c r="C1711" s="47"/>
      <c r="D1711" s="47"/>
      <c r="E1711" t="s">
        <v>505</v>
      </c>
      <c r="G1711" s="46"/>
      <c r="H1711" s="46"/>
      <c r="I1711" s="46"/>
      <c r="J1711" s="46"/>
      <c r="K1711" s="46"/>
      <c r="L1711" s="46"/>
      <c r="M1711" s="46"/>
      <c r="N1711" s="46"/>
      <c r="O1711" s="46"/>
      <c r="AY1711">
        <v>32</v>
      </c>
      <c r="BJ1711">
        <v>6.8</v>
      </c>
    </row>
    <row r="1712" spans="1:62" x14ac:dyDescent="0.3">
      <c r="A1712" s="67" t="s">
        <v>504</v>
      </c>
      <c r="B1712" s="70">
        <v>40737</v>
      </c>
      <c r="C1712" s="47"/>
      <c r="D1712" s="47"/>
      <c r="E1712" t="s">
        <v>505</v>
      </c>
      <c r="G1712" s="46"/>
      <c r="H1712" s="46"/>
      <c r="I1712" s="46"/>
      <c r="J1712" s="46"/>
      <c r="K1712" s="46"/>
      <c r="L1712" s="46"/>
      <c r="M1712" s="46"/>
      <c r="N1712" s="46"/>
      <c r="O1712" s="46"/>
      <c r="AY1712">
        <v>32</v>
      </c>
      <c r="BJ1712">
        <v>7.7</v>
      </c>
    </row>
    <row r="1713" spans="1:82" x14ac:dyDescent="0.3">
      <c r="A1713" s="67" t="s">
        <v>504</v>
      </c>
      <c r="B1713" s="70">
        <v>40752</v>
      </c>
      <c r="C1713" s="47"/>
      <c r="D1713" s="47"/>
      <c r="E1713" t="s">
        <v>505</v>
      </c>
      <c r="G1713" s="46"/>
      <c r="H1713" s="46"/>
      <c r="I1713" s="46"/>
      <c r="J1713" s="46"/>
      <c r="K1713" s="46"/>
      <c r="L1713" s="46"/>
      <c r="M1713" s="46"/>
      <c r="N1713" s="46"/>
      <c r="O1713" s="46"/>
      <c r="AY1713">
        <v>49</v>
      </c>
      <c r="BJ1713">
        <v>8.8000000000000007</v>
      </c>
    </row>
    <row r="1714" spans="1:82" x14ac:dyDescent="0.3">
      <c r="A1714" s="67" t="s">
        <v>504</v>
      </c>
      <c r="B1714" s="70">
        <v>40759</v>
      </c>
      <c r="C1714" s="47"/>
      <c r="D1714" s="47"/>
      <c r="E1714" t="s">
        <v>505</v>
      </c>
      <c r="G1714" s="46"/>
      <c r="H1714" s="46"/>
      <c r="I1714" s="46"/>
      <c r="J1714" s="46"/>
      <c r="K1714" s="46"/>
      <c r="L1714" s="46"/>
      <c r="M1714" s="46"/>
      <c r="N1714" s="46"/>
      <c r="O1714" s="46"/>
      <c r="AY1714">
        <v>47</v>
      </c>
    </row>
    <row r="1715" spans="1:82" x14ac:dyDescent="0.3">
      <c r="A1715" s="67" t="s">
        <v>504</v>
      </c>
      <c r="B1715" s="70">
        <v>40765</v>
      </c>
      <c r="C1715" s="47"/>
      <c r="D1715" s="47"/>
      <c r="E1715" t="s">
        <v>505</v>
      </c>
      <c r="AY1715">
        <v>60</v>
      </c>
      <c r="BJ1715">
        <v>8.6999999999999993</v>
      </c>
    </row>
    <row r="1716" spans="1:82" x14ac:dyDescent="0.3">
      <c r="A1716" s="67" t="s">
        <v>504</v>
      </c>
      <c r="B1716" s="70">
        <v>40772</v>
      </c>
      <c r="C1716" s="47"/>
      <c r="D1716" s="47"/>
      <c r="E1716" t="s">
        <v>505</v>
      </c>
      <c r="G1716" s="46"/>
      <c r="H1716" s="46"/>
      <c r="I1716" s="46"/>
      <c r="J1716" s="46"/>
      <c r="K1716" s="46"/>
      <c r="L1716" s="46"/>
      <c r="M1716" s="46"/>
      <c r="N1716" s="46"/>
      <c r="O1716" s="46"/>
      <c r="AY1716">
        <v>69</v>
      </c>
    </row>
    <row r="1717" spans="1:82" x14ac:dyDescent="0.3">
      <c r="A1717" s="67" t="s">
        <v>504</v>
      </c>
      <c r="B1717" s="70">
        <v>40781</v>
      </c>
      <c r="C1717" s="47"/>
      <c r="D1717" s="47"/>
      <c r="E1717" t="s">
        <v>505</v>
      </c>
      <c r="AY1717">
        <v>70</v>
      </c>
    </row>
    <row r="1718" spans="1:82" x14ac:dyDescent="0.3">
      <c r="A1718" s="67" t="s">
        <v>504</v>
      </c>
      <c r="B1718" s="70">
        <v>40792</v>
      </c>
      <c r="C1718" s="47"/>
      <c r="D1718" s="47"/>
      <c r="E1718" t="s">
        <v>505</v>
      </c>
      <c r="G1718" s="46"/>
      <c r="H1718" s="46"/>
      <c r="I1718" s="46"/>
      <c r="J1718" s="46"/>
      <c r="K1718" s="46"/>
      <c r="L1718" s="46"/>
      <c r="M1718" s="46"/>
      <c r="N1718" s="46"/>
      <c r="O1718" s="46"/>
      <c r="AY1718">
        <v>79</v>
      </c>
    </row>
    <row r="1719" spans="1:82" x14ac:dyDescent="0.3">
      <c r="A1719" s="67" t="s">
        <v>504</v>
      </c>
      <c r="B1719" s="70">
        <v>40806</v>
      </c>
      <c r="C1719" s="47"/>
      <c r="D1719" s="47"/>
      <c r="E1719" t="s">
        <v>505</v>
      </c>
      <c r="G1719" s="46"/>
      <c r="H1719" s="46"/>
      <c r="I1719" s="46"/>
      <c r="J1719" s="46"/>
      <c r="K1719" s="46"/>
      <c r="L1719" s="46"/>
      <c r="M1719" s="46"/>
      <c r="N1719" s="46"/>
      <c r="O1719" s="46"/>
      <c r="AY1719">
        <v>81</v>
      </c>
    </row>
    <row r="1720" spans="1:82" x14ac:dyDescent="0.3">
      <c r="A1720" s="67" t="s">
        <v>504</v>
      </c>
      <c r="B1720" s="70">
        <v>40819</v>
      </c>
      <c r="C1720" s="47"/>
      <c r="D1720" s="47"/>
      <c r="E1720" t="s">
        <v>505</v>
      </c>
      <c r="G1720" s="46"/>
      <c r="H1720" s="46"/>
      <c r="I1720" s="46"/>
      <c r="J1720" s="46"/>
      <c r="K1720" s="46"/>
      <c r="L1720" s="46"/>
      <c r="M1720" s="46"/>
      <c r="N1720" s="46"/>
      <c r="O1720" s="46"/>
      <c r="AY1720">
        <v>85</v>
      </c>
    </row>
    <row r="1721" spans="1:82" x14ac:dyDescent="0.3">
      <c r="A1721" s="67" t="s">
        <v>504</v>
      </c>
      <c r="B1721" s="70">
        <v>40828</v>
      </c>
      <c r="C1721" s="47"/>
      <c r="D1721" s="47"/>
      <c r="E1721" t="s">
        <v>505</v>
      </c>
      <c r="G1721" s="46"/>
      <c r="H1721" s="46"/>
      <c r="I1721" s="46"/>
      <c r="J1721" s="46"/>
      <c r="K1721" s="46"/>
      <c r="L1721" s="46"/>
      <c r="M1721" s="46"/>
      <c r="N1721" s="46"/>
      <c r="O1721" s="46"/>
      <c r="AY1721">
        <v>87</v>
      </c>
    </row>
    <row r="1722" spans="1:82" x14ac:dyDescent="0.3">
      <c r="A1722" s="67" t="s">
        <v>504</v>
      </c>
      <c r="B1722" s="70">
        <v>40834</v>
      </c>
      <c r="C1722" s="47"/>
      <c r="D1722" s="47"/>
      <c r="E1722" t="s">
        <v>505</v>
      </c>
      <c r="G1722" s="46"/>
      <c r="H1722" s="46"/>
      <c r="I1722" s="46"/>
      <c r="J1722" s="46"/>
      <c r="K1722" s="46"/>
      <c r="L1722" s="46"/>
      <c r="M1722" s="46"/>
      <c r="N1722" s="46"/>
      <c r="O1722" s="46"/>
      <c r="AY1722">
        <v>90</v>
      </c>
    </row>
    <row r="1723" spans="1:82" x14ac:dyDescent="0.3">
      <c r="A1723" s="67" t="s">
        <v>504</v>
      </c>
      <c r="B1723" s="70">
        <v>40841</v>
      </c>
      <c r="C1723" s="47"/>
      <c r="D1723" s="47"/>
      <c r="E1723" t="s">
        <v>505</v>
      </c>
      <c r="G1723" s="46"/>
      <c r="H1723" s="46"/>
      <c r="I1723" s="46"/>
      <c r="J1723" s="46"/>
      <c r="K1723" s="46"/>
      <c r="L1723" s="46"/>
      <c r="M1723" s="46"/>
      <c r="N1723" s="46"/>
      <c r="O1723" s="46"/>
      <c r="AY1723">
        <v>90</v>
      </c>
    </row>
    <row r="1724" spans="1:82" x14ac:dyDescent="0.3">
      <c r="A1724" s="67" t="s">
        <v>504</v>
      </c>
      <c r="B1724" s="70">
        <v>40848</v>
      </c>
      <c r="C1724" s="47"/>
      <c r="D1724" s="47"/>
      <c r="E1724" t="s">
        <v>505</v>
      </c>
      <c r="G1724" s="46"/>
      <c r="H1724" s="46"/>
      <c r="I1724" s="46"/>
      <c r="J1724" s="46"/>
      <c r="K1724" s="46"/>
      <c r="L1724" s="46"/>
      <c r="M1724" s="46"/>
      <c r="N1724" s="46"/>
      <c r="O1724" s="46"/>
      <c r="AY1724">
        <v>90</v>
      </c>
    </row>
    <row r="1725" spans="1:82" x14ac:dyDescent="0.3">
      <c r="A1725" s="67" t="s">
        <v>504</v>
      </c>
      <c r="B1725" s="70">
        <v>40855</v>
      </c>
      <c r="C1725" s="47"/>
      <c r="D1725" s="47"/>
      <c r="E1725" t="s">
        <v>505</v>
      </c>
      <c r="G1725" s="46"/>
      <c r="H1725" s="46"/>
      <c r="I1725" s="46"/>
      <c r="J1725" s="46"/>
      <c r="K1725" s="46"/>
      <c r="L1725" s="46"/>
      <c r="M1725" s="46"/>
      <c r="N1725" s="46"/>
      <c r="O1725" s="46"/>
      <c r="AY1725">
        <v>90</v>
      </c>
    </row>
    <row r="1726" spans="1:82" x14ac:dyDescent="0.3">
      <c r="A1726" s="68" t="s">
        <v>504</v>
      </c>
      <c r="B1726" s="71"/>
      <c r="C1726" s="52"/>
      <c r="D1726" s="52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53"/>
      <c r="Y1726" s="15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S1726" s="54" t="s">
        <v>69</v>
      </c>
      <c r="AT1726" s="15"/>
      <c r="AX1726" s="15"/>
      <c r="AY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/>
      <c r="BN1726" s="15"/>
      <c r="BO1726" s="15"/>
      <c r="BP1726" s="15"/>
      <c r="BQ1726" s="15"/>
      <c r="BR1726" s="15"/>
      <c r="BS1726" s="15"/>
      <c r="BT1726" s="15"/>
      <c r="BU1726" s="15"/>
      <c r="BV1726" s="15"/>
      <c r="BW1726" s="15"/>
      <c r="BX1726" s="15"/>
      <c r="BY1726" s="15"/>
      <c r="BZ1726" s="15"/>
      <c r="CA1726" s="15"/>
      <c r="CB1726" s="15"/>
      <c r="CC1726" s="15"/>
      <c r="CD1726" s="15">
        <v>8.8000000000000007</v>
      </c>
    </row>
    <row r="1727" spans="1:82" x14ac:dyDescent="0.3">
      <c r="A1727" s="67" t="s">
        <v>506</v>
      </c>
      <c r="B1727" s="70">
        <v>40710</v>
      </c>
      <c r="C1727" s="47"/>
      <c r="D1727" s="47"/>
      <c r="E1727" t="s">
        <v>176</v>
      </c>
      <c r="G1727" s="46"/>
      <c r="H1727" s="46"/>
      <c r="I1727" s="46"/>
      <c r="J1727" s="46"/>
      <c r="K1727" s="46"/>
      <c r="L1727" s="46"/>
      <c r="M1727" s="46"/>
      <c r="N1727" s="46"/>
      <c r="O1727" s="46"/>
      <c r="AY1727">
        <v>14</v>
      </c>
      <c r="BJ1727">
        <v>4.5</v>
      </c>
    </row>
    <row r="1728" spans="1:82" x14ac:dyDescent="0.3">
      <c r="A1728" s="67" t="s">
        <v>506</v>
      </c>
      <c r="B1728" s="70">
        <v>40723</v>
      </c>
      <c r="C1728" s="47"/>
      <c r="D1728" s="47"/>
      <c r="E1728" t="s">
        <v>176</v>
      </c>
      <c r="G1728" s="46"/>
      <c r="H1728" s="46"/>
      <c r="I1728" s="46"/>
      <c r="J1728" s="46"/>
      <c r="K1728" s="46"/>
      <c r="L1728" s="46"/>
      <c r="M1728" s="46"/>
      <c r="N1728" s="46"/>
      <c r="O1728" s="46"/>
      <c r="AY1728">
        <v>16</v>
      </c>
      <c r="BJ1728">
        <v>5.4</v>
      </c>
    </row>
    <row r="1729" spans="1:82" x14ac:dyDescent="0.3">
      <c r="A1729" s="67" t="s">
        <v>506</v>
      </c>
      <c r="B1729" s="70">
        <v>40730</v>
      </c>
      <c r="C1729" s="47"/>
      <c r="D1729" s="47"/>
      <c r="E1729" t="s">
        <v>176</v>
      </c>
      <c r="G1729" s="46"/>
      <c r="H1729" s="46"/>
      <c r="I1729" s="46"/>
      <c r="J1729" s="46"/>
      <c r="K1729" s="46"/>
      <c r="L1729" s="46"/>
      <c r="M1729" s="46"/>
      <c r="N1729" s="46"/>
      <c r="O1729" s="46"/>
      <c r="AY1729">
        <v>30</v>
      </c>
      <c r="BJ1729">
        <v>7.1</v>
      </c>
    </row>
    <row r="1730" spans="1:82" x14ac:dyDescent="0.3">
      <c r="A1730" s="67" t="s">
        <v>506</v>
      </c>
      <c r="B1730" s="70">
        <v>40737</v>
      </c>
      <c r="C1730" s="47"/>
      <c r="D1730" s="47"/>
      <c r="E1730" t="s">
        <v>176</v>
      </c>
      <c r="G1730" s="46"/>
      <c r="H1730" s="46"/>
      <c r="I1730" s="46"/>
      <c r="J1730" s="46"/>
      <c r="K1730" s="46"/>
      <c r="L1730" s="46"/>
      <c r="M1730" s="46"/>
      <c r="N1730" s="46"/>
      <c r="O1730" s="46"/>
      <c r="AY1730">
        <v>31</v>
      </c>
      <c r="BJ1730">
        <v>7.4</v>
      </c>
    </row>
    <row r="1731" spans="1:82" x14ac:dyDescent="0.3">
      <c r="A1731" s="67" t="s">
        <v>506</v>
      </c>
      <c r="B1731" s="70">
        <v>40752</v>
      </c>
      <c r="C1731" s="47"/>
      <c r="D1731" s="47"/>
      <c r="E1731" t="s">
        <v>176</v>
      </c>
      <c r="G1731" s="46"/>
      <c r="H1731" s="46"/>
      <c r="I1731" s="46"/>
      <c r="J1731" s="46"/>
      <c r="K1731" s="46"/>
      <c r="L1731" s="46"/>
      <c r="M1731" s="46"/>
      <c r="N1731" s="46"/>
      <c r="O1731" s="46"/>
      <c r="AY1731">
        <v>33</v>
      </c>
      <c r="BJ1731">
        <v>9</v>
      </c>
    </row>
    <row r="1732" spans="1:82" x14ac:dyDescent="0.3">
      <c r="A1732" s="67" t="s">
        <v>506</v>
      </c>
      <c r="B1732" s="70">
        <v>40759</v>
      </c>
      <c r="C1732" s="47"/>
      <c r="D1732" s="47"/>
      <c r="E1732" t="s">
        <v>176</v>
      </c>
      <c r="G1732" s="46"/>
      <c r="H1732" s="46"/>
      <c r="I1732" s="46"/>
      <c r="J1732" s="46"/>
      <c r="K1732" s="46"/>
      <c r="L1732" s="46"/>
      <c r="M1732" s="46"/>
      <c r="N1732" s="46"/>
      <c r="O1732" s="46"/>
      <c r="AY1732">
        <v>30</v>
      </c>
    </row>
    <row r="1733" spans="1:82" x14ac:dyDescent="0.3">
      <c r="A1733" s="67" t="s">
        <v>506</v>
      </c>
      <c r="B1733" s="70">
        <v>40765</v>
      </c>
      <c r="C1733" s="47"/>
      <c r="D1733" s="47"/>
      <c r="E1733" t="s">
        <v>176</v>
      </c>
      <c r="G1733" s="46"/>
      <c r="H1733" s="46"/>
      <c r="I1733" s="46"/>
      <c r="J1733" s="46"/>
      <c r="K1733" s="46"/>
      <c r="L1733" s="46"/>
      <c r="M1733" s="46"/>
      <c r="N1733" s="46"/>
      <c r="O1733" s="46"/>
      <c r="AY1733">
        <v>37</v>
      </c>
      <c r="BJ1733">
        <v>9.9</v>
      </c>
    </row>
    <row r="1734" spans="1:82" x14ac:dyDescent="0.3">
      <c r="A1734" s="67" t="s">
        <v>506</v>
      </c>
      <c r="B1734" s="70">
        <v>40772</v>
      </c>
      <c r="C1734" s="47"/>
      <c r="D1734" s="47"/>
      <c r="E1734" t="s">
        <v>176</v>
      </c>
      <c r="G1734" s="46"/>
      <c r="H1734" s="46"/>
      <c r="I1734" s="46"/>
      <c r="J1734" s="46"/>
      <c r="K1734" s="46"/>
      <c r="L1734" s="46"/>
      <c r="M1734" s="46"/>
      <c r="N1734" s="46"/>
      <c r="O1734" s="46"/>
      <c r="AL1734" s="46"/>
      <c r="AY1734">
        <v>60</v>
      </c>
    </row>
    <row r="1735" spans="1:82" x14ac:dyDescent="0.3">
      <c r="A1735" s="67" t="s">
        <v>506</v>
      </c>
      <c r="B1735" s="70">
        <v>40781</v>
      </c>
      <c r="C1735" s="47"/>
      <c r="D1735" s="47"/>
      <c r="E1735" t="s">
        <v>176</v>
      </c>
      <c r="G1735" s="46"/>
      <c r="H1735" s="46"/>
      <c r="I1735" s="46"/>
      <c r="J1735" s="46"/>
      <c r="K1735" s="46"/>
      <c r="L1735" s="46"/>
      <c r="M1735" s="46"/>
      <c r="N1735" s="46"/>
      <c r="O1735" s="46"/>
      <c r="AY1735">
        <v>62</v>
      </c>
    </row>
    <row r="1736" spans="1:82" x14ac:dyDescent="0.3">
      <c r="A1736" s="67" t="s">
        <v>506</v>
      </c>
      <c r="B1736" s="70">
        <v>40792</v>
      </c>
      <c r="C1736" s="47"/>
      <c r="D1736" s="47"/>
      <c r="E1736" t="s">
        <v>176</v>
      </c>
      <c r="G1736" s="46"/>
      <c r="H1736" s="46"/>
      <c r="I1736" s="46"/>
      <c r="J1736" s="46"/>
      <c r="K1736" s="46"/>
      <c r="L1736" s="46"/>
      <c r="M1736" s="46"/>
      <c r="N1736" s="46"/>
      <c r="O1736" s="46"/>
      <c r="AY1736">
        <v>70</v>
      </c>
    </row>
    <row r="1737" spans="1:82" x14ac:dyDescent="0.3">
      <c r="A1737" s="67" t="s">
        <v>506</v>
      </c>
      <c r="B1737" s="70">
        <v>40806</v>
      </c>
      <c r="C1737" s="47"/>
      <c r="D1737" s="47"/>
      <c r="E1737" t="s">
        <v>176</v>
      </c>
      <c r="G1737" s="46"/>
      <c r="H1737" s="46"/>
      <c r="I1737" s="46"/>
      <c r="J1737" s="46"/>
      <c r="K1737" s="46"/>
      <c r="L1737" s="46"/>
      <c r="M1737" s="46"/>
      <c r="N1737" s="46"/>
      <c r="O1737" s="46"/>
      <c r="AY1737">
        <v>81</v>
      </c>
    </row>
    <row r="1738" spans="1:82" x14ac:dyDescent="0.3">
      <c r="A1738" s="67" t="s">
        <v>506</v>
      </c>
      <c r="B1738" s="70">
        <v>40819</v>
      </c>
      <c r="C1738" s="47"/>
      <c r="D1738" s="47"/>
      <c r="E1738" t="s">
        <v>176</v>
      </c>
      <c r="G1738" s="46"/>
      <c r="H1738" s="46"/>
      <c r="I1738" s="46"/>
      <c r="J1738" s="46"/>
      <c r="K1738" s="46"/>
      <c r="L1738" s="46"/>
      <c r="M1738" s="46"/>
      <c r="N1738" s="46"/>
      <c r="O1738" s="46"/>
      <c r="AY1738">
        <v>83</v>
      </c>
    </row>
    <row r="1739" spans="1:82" x14ac:dyDescent="0.3">
      <c r="A1739" s="67" t="s">
        <v>506</v>
      </c>
      <c r="B1739" s="70">
        <v>40828</v>
      </c>
      <c r="C1739" s="47"/>
      <c r="D1739" s="47"/>
      <c r="E1739" t="s">
        <v>176</v>
      </c>
      <c r="G1739" s="46"/>
      <c r="H1739" s="46"/>
      <c r="I1739" s="46"/>
      <c r="J1739" s="46"/>
      <c r="K1739" s="46"/>
      <c r="L1739" s="46"/>
      <c r="M1739" s="46"/>
      <c r="N1739" s="46"/>
      <c r="O1739" s="46"/>
      <c r="AY1739">
        <v>83</v>
      </c>
    </row>
    <row r="1740" spans="1:82" x14ac:dyDescent="0.3">
      <c r="A1740" s="67" t="s">
        <v>506</v>
      </c>
      <c r="B1740" s="70">
        <v>40834</v>
      </c>
      <c r="C1740" s="47"/>
      <c r="D1740" s="47"/>
      <c r="E1740" t="s">
        <v>176</v>
      </c>
      <c r="G1740" s="46"/>
      <c r="H1740" s="46"/>
      <c r="I1740" s="46"/>
      <c r="J1740" s="46"/>
      <c r="K1740" s="46"/>
      <c r="L1740" s="46"/>
      <c r="M1740" s="46"/>
      <c r="N1740" s="46"/>
      <c r="O1740" s="46"/>
      <c r="AY1740">
        <v>85</v>
      </c>
    </row>
    <row r="1741" spans="1:82" x14ac:dyDescent="0.3">
      <c r="A1741" s="67" t="s">
        <v>506</v>
      </c>
      <c r="B1741" s="70">
        <v>40841</v>
      </c>
      <c r="C1741" s="47"/>
      <c r="D1741" s="47"/>
      <c r="E1741" t="s">
        <v>176</v>
      </c>
      <c r="G1741" s="46"/>
      <c r="H1741" s="46"/>
      <c r="I1741" s="46"/>
      <c r="J1741" s="46"/>
      <c r="K1741" s="46"/>
      <c r="L1741" s="46"/>
      <c r="M1741" s="46"/>
      <c r="N1741" s="46"/>
      <c r="O1741" s="46"/>
      <c r="AY1741">
        <v>87</v>
      </c>
    </row>
    <row r="1742" spans="1:82" x14ac:dyDescent="0.3">
      <c r="A1742" s="67" t="s">
        <v>506</v>
      </c>
      <c r="B1742" s="70">
        <v>40848</v>
      </c>
      <c r="C1742" s="47"/>
      <c r="D1742" s="47"/>
      <c r="E1742" t="s">
        <v>176</v>
      </c>
      <c r="G1742" s="46"/>
      <c r="H1742" s="46"/>
      <c r="I1742" s="46"/>
      <c r="J1742" s="46"/>
      <c r="K1742" s="46"/>
      <c r="L1742" s="46"/>
      <c r="M1742" s="46"/>
      <c r="N1742" s="46"/>
      <c r="O1742" s="46"/>
      <c r="AY1742">
        <v>90</v>
      </c>
    </row>
    <row r="1743" spans="1:82" x14ac:dyDescent="0.3">
      <c r="A1743" s="67" t="s">
        <v>506</v>
      </c>
      <c r="B1743" s="70">
        <v>40855</v>
      </c>
      <c r="C1743" s="47"/>
      <c r="D1743" s="47"/>
      <c r="E1743" t="s">
        <v>176</v>
      </c>
      <c r="G1743" s="46"/>
      <c r="H1743" s="46"/>
      <c r="I1743" s="46"/>
      <c r="J1743" s="46"/>
      <c r="K1743" s="46"/>
      <c r="L1743" s="46"/>
      <c r="M1743" s="46"/>
      <c r="N1743" s="46"/>
      <c r="O1743" s="46"/>
      <c r="AY1743">
        <v>90</v>
      </c>
    </row>
    <row r="1744" spans="1:82" x14ac:dyDescent="0.3">
      <c r="A1744" s="68" t="s">
        <v>506</v>
      </c>
      <c r="B1744" s="71"/>
      <c r="C1744" s="52"/>
      <c r="D1744" s="52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53"/>
      <c r="Y1744" s="15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S1744" s="54" t="s">
        <v>69</v>
      </c>
      <c r="AT1744" s="15"/>
      <c r="AX1744" s="15"/>
      <c r="AY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/>
      <c r="BN1744" s="15"/>
      <c r="BO1744" s="15"/>
      <c r="BP1744" s="15"/>
      <c r="BQ1744" s="15"/>
      <c r="BR1744" s="15"/>
      <c r="BS1744" s="15"/>
      <c r="BT1744" s="15"/>
      <c r="BU1744" s="15"/>
      <c r="BV1744" s="15"/>
      <c r="BW1744" s="15"/>
      <c r="BX1744" s="15"/>
      <c r="BY1744" s="15"/>
      <c r="BZ1744" s="15"/>
      <c r="CA1744" s="15"/>
      <c r="CB1744" s="15"/>
      <c r="CC1744" s="15"/>
      <c r="CD1744" s="15">
        <v>10.199999999999999</v>
      </c>
    </row>
    <row r="1745" spans="1:62" x14ac:dyDescent="0.3">
      <c r="A1745" s="67" t="s">
        <v>507</v>
      </c>
      <c r="B1745" s="70">
        <v>40710</v>
      </c>
      <c r="C1745" s="47"/>
      <c r="D1745" s="47"/>
      <c r="E1745" t="s">
        <v>178</v>
      </c>
      <c r="G1745" s="46"/>
      <c r="H1745" s="46"/>
      <c r="I1745" s="46"/>
      <c r="J1745" s="46"/>
      <c r="K1745" s="46"/>
      <c r="L1745" s="46"/>
      <c r="M1745" s="46"/>
      <c r="N1745" s="46"/>
      <c r="O1745" s="46"/>
      <c r="AY1745">
        <v>14</v>
      </c>
      <c r="BJ1745">
        <v>4.2</v>
      </c>
    </row>
    <row r="1746" spans="1:62" x14ac:dyDescent="0.3">
      <c r="A1746" s="67" t="s">
        <v>507</v>
      </c>
      <c r="B1746" s="70">
        <v>40723</v>
      </c>
      <c r="C1746" s="47"/>
      <c r="D1746" s="47"/>
      <c r="E1746" t="s">
        <v>178</v>
      </c>
      <c r="G1746" s="46"/>
      <c r="H1746" s="46"/>
      <c r="I1746" s="46"/>
      <c r="J1746" s="46"/>
      <c r="K1746" s="46"/>
      <c r="L1746" s="46"/>
      <c r="M1746" s="46"/>
      <c r="N1746" s="46"/>
      <c r="O1746" s="46"/>
      <c r="AY1746">
        <v>30</v>
      </c>
      <c r="BJ1746">
        <v>5.6</v>
      </c>
    </row>
    <row r="1747" spans="1:62" x14ac:dyDescent="0.3">
      <c r="A1747" s="67" t="s">
        <v>507</v>
      </c>
      <c r="B1747" s="70">
        <v>40730</v>
      </c>
      <c r="C1747" s="47"/>
      <c r="D1747" s="47"/>
      <c r="E1747" t="s">
        <v>178</v>
      </c>
      <c r="G1747" s="46"/>
      <c r="H1747" s="46"/>
      <c r="I1747" s="46"/>
      <c r="J1747" s="46"/>
      <c r="K1747" s="46"/>
      <c r="L1747" s="46"/>
      <c r="M1747" s="46"/>
      <c r="N1747" s="46"/>
      <c r="O1747" s="46"/>
      <c r="AY1747">
        <v>31</v>
      </c>
      <c r="BJ1747">
        <v>6.9</v>
      </c>
    </row>
    <row r="1748" spans="1:62" x14ac:dyDescent="0.3">
      <c r="A1748" s="67" t="s">
        <v>507</v>
      </c>
      <c r="B1748" s="70">
        <v>40737</v>
      </c>
      <c r="C1748" s="47"/>
      <c r="D1748" s="47"/>
      <c r="E1748" t="s">
        <v>178</v>
      </c>
      <c r="G1748" s="46"/>
      <c r="H1748" s="46"/>
      <c r="I1748" s="46"/>
      <c r="J1748" s="46"/>
      <c r="K1748" s="46"/>
      <c r="L1748" s="46"/>
      <c r="M1748" s="46"/>
      <c r="N1748" s="46"/>
      <c r="O1748" s="46"/>
      <c r="AY1748">
        <v>32</v>
      </c>
      <c r="BJ1748">
        <v>8</v>
      </c>
    </row>
    <row r="1749" spans="1:62" x14ac:dyDescent="0.3">
      <c r="A1749" s="67" t="s">
        <v>507</v>
      </c>
      <c r="B1749" s="70">
        <v>40752</v>
      </c>
      <c r="C1749" s="47"/>
      <c r="D1749" s="47"/>
      <c r="E1749" t="s">
        <v>178</v>
      </c>
      <c r="G1749" s="46"/>
      <c r="H1749" s="46"/>
      <c r="I1749" s="46"/>
      <c r="J1749" s="46"/>
      <c r="K1749" s="46"/>
      <c r="L1749" s="46"/>
      <c r="M1749" s="46"/>
      <c r="N1749" s="46"/>
      <c r="O1749" s="46"/>
      <c r="AY1749">
        <v>32</v>
      </c>
      <c r="BJ1749">
        <v>8.3000000000000007</v>
      </c>
    </row>
    <row r="1750" spans="1:62" x14ac:dyDescent="0.3">
      <c r="A1750" s="67" t="s">
        <v>507</v>
      </c>
      <c r="B1750" s="70">
        <v>40759</v>
      </c>
      <c r="C1750" s="47"/>
      <c r="D1750" s="47"/>
      <c r="E1750" t="s">
        <v>178</v>
      </c>
      <c r="G1750" s="46"/>
      <c r="H1750" s="46"/>
      <c r="I1750" s="46"/>
      <c r="J1750" s="46"/>
      <c r="K1750" s="46"/>
      <c r="L1750" s="46"/>
      <c r="M1750" s="46"/>
      <c r="N1750" s="46"/>
      <c r="O1750" s="46"/>
      <c r="AY1750">
        <v>31</v>
      </c>
    </row>
    <row r="1751" spans="1:62" x14ac:dyDescent="0.3">
      <c r="A1751" s="67" t="s">
        <v>507</v>
      </c>
      <c r="B1751" s="70">
        <v>40765</v>
      </c>
      <c r="C1751" s="47"/>
      <c r="D1751" s="47"/>
      <c r="E1751" t="s">
        <v>178</v>
      </c>
      <c r="G1751" s="46"/>
      <c r="H1751" s="46"/>
      <c r="I1751" s="46"/>
      <c r="J1751" s="46"/>
      <c r="K1751" s="46"/>
      <c r="L1751" s="46"/>
      <c r="M1751" s="46"/>
      <c r="N1751" s="46"/>
      <c r="O1751" s="46"/>
      <c r="AY1751">
        <v>41</v>
      </c>
      <c r="BJ1751">
        <v>9.6999999999999993</v>
      </c>
    </row>
    <row r="1752" spans="1:62" x14ac:dyDescent="0.3">
      <c r="A1752" s="67" t="s">
        <v>507</v>
      </c>
      <c r="B1752" s="70">
        <v>40772</v>
      </c>
      <c r="C1752" s="47"/>
      <c r="D1752" s="47"/>
      <c r="E1752" t="s">
        <v>178</v>
      </c>
      <c r="G1752" s="46"/>
      <c r="H1752" s="46"/>
      <c r="I1752" s="46"/>
      <c r="J1752" s="46"/>
      <c r="K1752" s="46"/>
      <c r="L1752" s="46"/>
      <c r="M1752" s="46"/>
      <c r="N1752" s="46"/>
      <c r="O1752" s="46"/>
      <c r="AY1752">
        <v>60</v>
      </c>
    </row>
    <row r="1753" spans="1:62" x14ac:dyDescent="0.3">
      <c r="A1753" s="67" t="s">
        <v>507</v>
      </c>
      <c r="B1753" s="70">
        <v>40781</v>
      </c>
      <c r="C1753" s="47"/>
      <c r="D1753" s="47"/>
      <c r="E1753" t="s">
        <v>178</v>
      </c>
      <c r="G1753" s="46"/>
      <c r="H1753" s="46"/>
      <c r="I1753" s="46"/>
      <c r="J1753" s="46"/>
      <c r="K1753" s="46"/>
      <c r="L1753" s="46"/>
      <c r="M1753" s="46"/>
      <c r="N1753" s="46"/>
      <c r="O1753" s="46"/>
      <c r="AY1753">
        <v>70</v>
      </c>
    </row>
    <row r="1754" spans="1:62" x14ac:dyDescent="0.3">
      <c r="A1754" s="67" t="s">
        <v>507</v>
      </c>
      <c r="B1754" s="70">
        <v>40792</v>
      </c>
      <c r="C1754" s="47"/>
      <c r="D1754" s="47"/>
      <c r="E1754" t="s">
        <v>178</v>
      </c>
      <c r="G1754" s="46"/>
      <c r="H1754" s="46"/>
      <c r="I1754" s="46"/>
      <c r="J1754" s="46"/>
      <c r="K1754" s="46"/>
      <c r="L1754" s="46"/>
      <c r="M1754" s="46"/>
      <c r="N1754" s="46"/>
      <c r="O1754" s="46"/>
      <c r="AY1754">
        <v>75</v>
      </c>
    </row>
    <row r="1755" spans="1:62" x14ac:dyDescent="0.3">
      <c r="A1755" s="67" t="s">
        <v>507</v>
      </c>
      <c r="B1755" s="70">
        <v>40806</v>
      </c>
      <c r="C1755" s="47"/>
      <c r="D1755" s="47"/>
      <c r="E1755" t="s">
        <v>178</v>
      </c>
      <c r="G1755" s="46"/>
      <c r="H1755" s="46"/>
      <c r="I1755" s="46"/>
      <c r="J1755" s="46"/>
      <c r="K1755" s="46"/>
      <c r="L1755" s="46"/>
      <c r="M1755" s="46"/>
      <c r="N1755" s="46"/>
      <c r="O1755" s="46"/>
      <c r="AY1755">
        <v>81</v>
      </c>
    </row>
    <row r="1756" spans="1:62" x14ac:dyDescent="0.3">
      <c r="A1756" s="67" t="s">
        <v>507</v>
      </c>
      <c r="B1756" s="70">
        <v>40819</v>
      </c>
      <c r="C1756" s="47"/>
      <c r="D1756" s="47"/>
      <c r="E1756" t="s">
        <v>178</v>
      </c>
      <c r="G1756" s="46"/>
      <c r="H1756" s="46"/>
      <c r="I1756" s="46"/>
      <c r="J1756" s="46"/>
      <c r="K1756" s="46"/>
      <c r="L1756" s="46"/>
      <c r="M1756" s="46"/>
      <c r="N1756" s="46"/>
      <c r="O1756" s="46"/>
      <c r="AL1756" s="46"/>
      <c r="AY1756">
        <v>83</v>
      </c>
    </row>
    <row r="1757" spans="1:62" x14ac:dyDescent="0.3">
      <c r="A1757" s="67" t="s">
        <v>507</v>
      </c>
      <c r="B1757" s="70">
        <v>40828</v>
      </c>
      <c r="C1757" s="47"/>
      <c r="D1757" s="47"/>
      <c r="E1757" t="s">
        <v>178</v>
      </c>
      <c r="G1757" s="46"/>
      <c r="H1757" s="46"/>
      <c r="I1757" s="46"/>
      <c r="J1757" s="46"/>
      <c r="K1757" s="46"/>
      <c r="L1757" s="46"/>
      <c r="M1757" s="46"/>
      <c r="N1757" s="46"/>
      <c r="O1757" s="46"/>
      <c r="AY1757">
        <v>87</v>
      </c>
    </row>
    <row r="1758" spans="1:62" x14ac:dyDescent="0.3">
      <c r="A1758" s="67" t="s">
        <v>507</v>
      </c>
      <c r="B1758" s="70">
        <v>40834</v>
      </c>
      <c r="C1758" s="47"/>
      <c r="D1758" s="47"/>
      <c r="E1758" t="s">
        <v>178</v>
      </c>
      <c r="G1758" s="46"/>
      <c r="H1758" s="46"/>
      <c r="I1758" s="46"/>
      <c r="J1758" s="46"/>
      <c r="K1758" s="46"/>
      <c r="L1758" s="46"/>
      <c r="M1758" s="46"/>
      <c r="N1758" s="46"/>
      <c r="O1758" s="46"/>
      <c r="AY1758">
        <v>87</v>
      </c>
    </row>
    <row r="1759" spans="1:62" x14ac:dyDescent="0.3">
      <c r="A1759" s="67" t="s">
        <v>507</v>
      </c>
      <c r="B1759" s="70">
        <v>40841</v>
      </c>
      <c r="C1759" s="47"/>
      <c r="D1759" s="47"/>
      <c r="E1759" t="s">
        <v>178</v>
      </c>
      <c r="G1759" s="46"/>
      <c r="H1759" s="46"/>
      <c r="I1759" s="46"/>
      <c r="J1759" s="46"/>
      <c r="K1759" s="46"/>
      <c r="L1759" s="46"/>
      <c r="M1759" s="46"/>
      <c r="N1759" s="46"/>
      <c r="O1759" s="46"/>
      <c r="AY1759">
        <v>90</v>
      </c>
    </row>
    <row r="1760" spans="1:62" x14ac:dyDescent="0.3">
      <c r="A1760" s="67" t="s">
        <v>507</v>
      </c>
      <c r="B1760" s="70">
        <v>40848</v>
      </c>
      <c r="C1760" s="47"/>
      <c r="D1760" s="47"/>
      <c r="E1760" t="s">
        <v>178</v>
      </c>
      <c r="G1760" s="46"/>
      <c r="H1760" s="46"/>
      <c r="I1760" s="46"/>
      <c r="J1760" s="46"/>
      <c r="K1760" s="46"/>
      <c r="L1760" s="46"/>
      <c r="M1760" s="46"/>
      <c r="N1760" s="46"/>
      <c r="O1760" s="46"/>
      <c r="AY1760">
        <v>90</v>
      </c>
    </row>
    <row r="1761" spans="1:82" x14ac:dyDescent="0.3">
      <c r="A1761" s="67" t="s">
        <v>507</v>
      </c>
      <c r="B1761" s="70">
        <v>40855</v>
      </c>
      <c r="C1761" s="47"/>
      <c r="D1761" s="47"/>
      <c r="E1761" t="s">
        <v>178</v>
      </c>
      <c r="G1761" s="46"/>
      <c r="H1761" s="46"/>
      <c r="I1761" s="46"/>
      <c r="J1761" s="46"/>
      <c r="K1761" s="46"/>
      <c r="L1761" s="46"/>
      <c r="M1761" s="46"/>
      <c r="N1761" s="46"/>
      <c r="O1761" s="46"/>
      <c r="AY1761">
        <v>90</v>
      </c>
    </row>
    <row r="1762" spans="1:82" x14ac:dyDescent="0.3">
      <c r="A1762" s="68" t="s">
        <v>507</v>
      </c>
      <c r="B1762" s="71"/>
      <c r="C1762" s="52"/>
      <c r="D1762" s="52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53"/>
      <c r="Y1762" s="15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S1762" s="54" t="s">
        <v>69</v>
      </c>
      <c r="AT1762" s="15"/>
      <c r="AX1762" s="15"/>
      <c r="AY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/>
      <c r="BN1762" s="15"/>
      <c r="BO1762" s="15"/>
      <c r="BP1762" s="15"/>
      <c r="BQ1762" s="15"/>
      <c r="BR1762" s="15"/>
      <c r="BS1762" s="15"/>
      <c r="BT1762" s="15"/>
      <c r="BU1762" s="15"/>
      <c r="BV1762" s="15"/>
      <c r="BW1762" s="15"/>
      <c r="BX1762" s="15"/>
      <c r="BY1762" s="15"/>
      <c r="BZ1762" s="15"/>
      <c r="CA1762" s="15"/>
      <c r="CB1762" s="15"/>
      <c r="CC1762" s="15"/>
      <c r="CD1762" s="15">
        <v>9.6999999999999993</v>
      </c>
    </row>
    <row r="1763" spans="1:82" x14ac:dyDescent="0.3">
      <c r="A1763" s="67" t="s">
        <v>508</v>
      </c>
      <c r="B1763" s="70">
        <v>40710</v>
      </c>
      <c r="C1763" s="47"/>
      <c r="D1763" s="47"/>
      <c r="E1763" t="s">
        <v>509</v>
      </c>
      <c r="G1763" s="46"/>
      <c r="H1763" s="46"/>
      <c r="I1763" s="46"/>
      <c r="J1763" s="46"/>
      <c r="K1763" s="46"/>
      <c r="L1763" s="46"/>
      <c r="M1763" s="46"/>
      <c r="N1763" s="46"/>
      <c r="O1763" s="46"/>
      <c r="AY1763">
        <v>14</v>
      </c>
      <c r="BJ1763">
        <v>4.2</v>
      </c>
    </row>
    <row r="1764" spans="1:82" x14ac:dyDescent="0.3">
      <c r="A1764" s="67" t="s">
        <v>508</v>
      </c>
      <c r="B1764" s="70">
        <v>40723</v>
      </c>
      <c r="C1764" s="47"/>
      <c r="D1764" s="47"/>
      <c r="E1764" t="s">
        <v>509</v>
      </c>
      <c r="G1764" s="46"/>
      <c r="H1764" s="46"/>
      <c r="I1764" s="46"/>
      <c r="J1764" s="46"/>
      <c r="K1764" s="46"/>
      <c r="L1764" s="46"/>
      <c r="M1764" s="46"/>
      <c r="N1764" s="46"/>
      <c r="O1764" s="46"/>
      <c r="AY1764">
        <v>30</v>
      </c>
      <c r="BJ1764">
        <v>5.8</v>
      </c>
    </row>
    <row r="1765" spans="1:82" x14ac:dyDescent="0.3">
      <c r="A1765" s="67" t="s">
        <v>508</v>
      </c>
      <c r="B1765" s="70">
        <v>40730</v>
      </c>
      <c r="C1765" s="47"/>
      <c r="D1765" s="47"/>
      <c r="E1765" t="s">
        <v>509</v>
      </c>
      <c r="G1765" s="46"/>
      <c r="H1765" s="46"/>
      <c r="I1765" s="46"/>
      <c r="J1765" s="46"/>
      <c r="K1765" s="46"/>
      <c r="L1765" s="46"/>
      <c r="M1765" s="46"/>
      <c r="N1765" s="46"/>
      <c r="O1765" s="46"/>
      <c r="AY1765">
        <v>30</v>
      </c>
      <c r="BJ1765">
        <v>6.9</v>
      </c>
    </row>
    <row r="1766" spans="1:82" x14ac:dyDescent="0.3">
      <c r="A1766" s="67" t="s">
        <v>508</v>
      </c>
      <c r="B1766" s="70">
        <v>40737</v>
      </c>
      <c r="C1766" s="47"/>
      <c r="D1766" s="47"/>
      <c r="E1766" t="s">
        <v>509</v>
      </c>
      <c r="G1766" s="46"/>
      <c r="H1766" s="46"/>
      <c r="I1766" s="46"/>
      <c r="J1766" s="46"/>
      <c r="K1766" s="46"/>
      <c r="L1766" s="46"/>
      <c r="M1766" s="46"/>
      <c r="N1766" s="46"/>
      <c r="O1766" s="46"/>
      <c r="AY1766">
        <v>30</v>
      </c>
      <c r="BJ1766">
        <v>7.3</v>
      </c>
    </row>
    <row r="1767" spans="1:82" x14ac:dyDescent="0.3">
      <c r="A1767" s="67" t="s">
        <v>508</v>
      </c>
      <c r="B1767" s="70">
        <v>40752</v>
      </c>
      <c r="C1767" s="47"/>
      <c r="D1767" s="47"/>
      <c r="E1767" t="s">
        <v>509</v>
      </c>
      <c r="G1767" s="46"/>
      <c r="H1767" s="46"/>
      <c r="I1767" s="46"/>
      <c r="J1767" s="46"/>
      <c r="K1767" s="46"/>
      <c r="L1767" s="46"/>
      <c r="M1767" s="46"/>
      <c r="N1767" s="46"/>
      <c r="O1767" s="46"/>
      <c r="AY1767">
        <v>32</v>
      </c>
      <c r="BJ1767">
        <v>8.6999999999999993</v>
      </c>
    </row>
    <row r="1768" spans="1:82" x14ac:dyDescent="0.3">
      <c r="A1768" s="67" t="s">
        <v>508</v>
      </c>
      <c r="B1768" s="70">
        <v>40759</v>
      </c>
      <c r="C1768" s="47"/>
      <c r="D1768" s="47"/>
      <c r="E1768" t="s">
        <v>509</v>
      </c>
      <c r="G1768" s="46"/>
      <c r="H1768" s="46"/>
      <c r="I1768" s="46"/>
      <c r="J1768" s="46"/>
      <c r="K1768" s="46"/>
      <c r="L1768" s="46"/>
      <c r="M1768" s="46"/>
      <c r="N1768" s="46"/>
      <c r="O1768" s="46"/>
      <c r="AY1768">
        <v>30</v>
      </c>
    </row>
    <row r="1769" spans="1:82" x14ac:dyDescent="0.3">
      <c r="A1769" s="67" t="s">
        <v>508</v>
      </c>
      <c r="B1769" s="70">
        <v>40765</v>
      </c>
      <c r="C1769" s="47"/>
      <c r="D1769" s="47"/>
      <c r="E1769" t="s">
        <v>509</v>
      </c>
      <c r="G1769" s="46"/>
      <c r="H1769" s="46"/>
      <c r="I1769" s="46"/>
      <c r="J1769" s="46"/>
      <c r="K1769" s="46"/>
      <c r="L1769" s="46"/>
      <c r="M1769" s="46"/>
      <c r="N1769" s="46"/>
      <c r="O1769" s="46"/>
      <c r="AY1769">
        <v>37</v>
      </c>
      <c r="BJ1769">
        <v>10.1</v>
      </c>
    </row>
    <row r="1770" spans="1:82" x14ac:dyDescent="0.3">
      <c r="A1770" s="67" t="s">
        <v>508</v>
      </c>
      <c r="B1770" s="70">
        <v>40772</v>
      </c>
      <c r="C1770" s="47"/>
      <c r="D1770" s="47"/>
      <c r="E1770" t="s">
        <v>509</v>
      </c>
      <c r="G1770" s="46"/>
      <c r="H1770" s="46"/>
      <c r="I1770" s="46"/>
      <c r="J1770" s="46"/>
      <c r="K1770" s="46"/>
      <c r="L1770" s="46"/>
      <c r="M1770" s="46"/>
      <c r="N1770" s="46"/>
      <c r="O1770" s="46"/>
      <c r="AY1770">
        <v>60</v>
      </c>
    </row>
    <row r="1771" spans="1:82" x14ac:dyDescent="0.3">
      <c r="A1771" s="67" t="s">
        <v>508</v>
      </c>
      <c r="B1771" s="70">
        <v>40781</v>
      </c>
      <c r="C1771" s="47"/>
      <c r="D1771" s="47"/>
      <c r="E1771" t="s">
        <v>509</v>
      </c>
      <c r="G1771" s="46"/>
      <c r="H1771" s="46"/>
      <c r="I1771" s="46"/>
      <c r="J1771" s="46"/>
      <c r="K1771" s="46"/>
      <c r="L1771" s="46"/>
      <c r="M1771" s="46"/>
      <c r="N1771" s="46"/>
      <c r="O1771" s="46"/>
      <c r="AL1771" s="46"/>
      <c r="AY1771">
        <v>39</v>
      </c>
    </row>
    <row r="1772" spans="1:82" x14ac:dyDescent="0.3">
      <c r="A1772" s="67" t="s">
        <v>508</v>
      </c>
      <c r="B1772" s="70">
        <v>40792</v>
      </c>
      <c r="C1772" s="47"/>
      <c r="D1772" s="47"/>
      <c r="E1772" t="s">
        <v>509</v>
      </c>
      <c r="G1772" s="46"/>
      <c r="H1772" s="46"/>
      <c r="I1772" s="46"/>
      <c r="J1772" s="46"/>
      <c r="K1772" s="46"/>
      <c r="L1772" s="46"/>
      <c r="M1772" s="46"/>
      <c r="N1772" s="46"/>
      <c r="O1772" s="46"/>
      <c r="AY1772">
        <v>60</v>
      </c>
    </row>
    <row r="1773" spans="1:82" x14ac:dyDescent="0.3">
      <c r="A1773" s="67" t="s">
        <v>508</v>
      </c>
      <c r="B1773" s="70">
        <v>40806</v>
      </c>
      <c r="C1773" s="47"/>
      <c r="D1773" s="47"/>
      <c r="E1773" t="s">
        <v>509</v>
      </c>
      <c r="G1773" s="46"/>
      <c r="H1773" s="46"/>
      <c r="I1773" s="46"/>
      <c r="J1773" s="46"/>
      <c r="K1773" s="46"/>
      <c r="L1773" s="46"/>
      <c r="M1773" s="46"/>
      <c r="N1773" s="46"/>
      <c r="O1773" s="46"/>
      <c r="AY1773">
        <v>70</v>
      </c>
    </row>
    <row r="1774" spans="1:82" x14ac:dyDescent="0.3">
      <c r="A1774" s="67" t="s">
        <v>508</v>
      </c>
      <c r="B1774" s="70">
        <v>40819</v>
      </c>
      <c r="C1774" s="47"/>
      <c r="D1774" s="47"/>
      <c r="E1774" t="s">
        <v>509</v>
      </c>
      <c r="G1774" s="46"/>
      <c r="H1774" s="46"/>
      <c r="I1774" s="46"/>
      <c r="J1774" s="46"/>
      <c r="K1774" s="46"/>
      <c r="L1774" s="46"/>
      <c r="M1774" s="46"/>
      <c r="N1774" s="46"/>
      <c r="O1774" s="46"/>
      <c r="AY1774">
        <v>81</v>
      </c>
    </row>
    <row r="1775" spans="1:82" x14ac:dyDescent="0.3">
      <c r="A1775" s="46" t="s">
        <v>508</v>
      </c>
      <c r="B1775" s="47">
        <v>40828</v>
      </c>
      <c r="C1775" s="47"/>
      <c r="D1775" s="47"/>
      <c r="E1775" t="s">
        <v>509</v>
      </c>
      <c r="G1775" s="46"/>
      <c r="H1775" s="46"/>
      <c r="I1775" s="46"/>
      <c r="J1775" s="46"/>
      <c r="K1775" s="46"/>
      <c r="L1775" s="46"/>
      <c r="M1775" s="46"/>
      <c r="N1775" s="46"/>
      <c r="O1775" s="46"/>
      <c r="AY1775">
        <v>83</v>
      </c>
    </row>
    <row r="1776" spans="1:82" x14ac:dyDescent="0.3">
      <c r="A1776" s="67" t="s">
        <v>508</v>
      </c>
      <c r="B1776" s="70">
        <v>40834</v>
      </c>
      <c r="C1776" s="47"/>
      <c r="D1776" s="47"/>
      <c r="E1776" t="s">
        <v>509</v>
      </c>
      <c r="G1776" s="46"/>
      <c r="H1776" s="46"/>
      <c r="I1776" s="46"/>
      <c r="J1776" s="46"/>
      <c r="K1776" s="46"/>
      <c r="L1776" s="46"/>
      <c r="M1776" s="46"/>
      <c r="N1776" s="46"/>
      <c r="O1776" s="46"/>
      <c r="AY1776">
        <v>83</v>
      </c>
    </row>
    <row r="1777" spans="1:82" x14ac:dyDescent="0.3">
      <c r="A1777" s="67" t="s">
        <v>508</v>
      </c>
      <c r="B1777" s="70">
        <v>40841</v>
      </c>
      <c r="C1777" s="47"/>
      <c r="D1777" s="47"/>
      <c r="E1777" t="s">
        <v>509</v>
      </c>
      <c r="G1777" s="46"/>
      <c r="H1777" s="46"/>
      <c r="I1777" s="46"/>
      <c r="J1777" s="46"/>
      <c r="K1777" s="46"/>
      <c r="L1777" s="46"/>
      <c r="M1777" s="46"/>
      <c r="N1777" s="46"/>
      <c r="O1777" s="46"/>
      <c r="AY1777">
        <v>83</v>
      </c>
    </row>
    <row r="1778" spans="1:82" x14ac:dyDescent="0.3">
      <c r="A1778" s="67" t="s">
        <v>508</v>
      </c>
      <c r="B1778" s="70">
        <v>40848</v>
      </c>
      <c r="C1778" s="47"/>
      <c r="D1778" s="47"/>
      <c r="E1778" t="s">
        <v>509</v>
      </c>
      <c r="G1778" s="46"/>
      <c r="H1778" s="46"/>
      <c r="I1778" s="46"/>
      <c r="J1778" s="46"/>
      <c r="K1778" s="46"/>
      <c r="L1778" s="46"/>
      <c r="M1778" s="46"/>
      <c r="N1778" s="46"/>
      <c r="O1778" s="46"/>
      <c r="AY1778">
        <v>87</v>
      </c>
    </row>
    <row r="1779" spans="1:82" x14ac:dyDescent="0.3">
      <c r="A1779" s="67" t="s">
        <v>508</v>
      </c>
      <c r="B1779" s="70">
        <v>40855</v>
      </c>
      <c r="C1779" s="47"/>
      <c r="D1779" s="47"/>
      <c r="E1779" t="s">
        <v>509</v>
      </c>
      <c r="G1779" s="46"/>
      <c r="H1779" s="46"/>
      <c r="I1779" s="46"/>
      <c r="J1779" s="46"/>
      <c r="K1779" s="46"/>
      <c r="L1779" s="46"/>
      <c r="M1779" s="46"/>
      <c r="N1779" s="46"/>
      <c r="O1779" s="46"/>
      <c r="AY1779">
        <v>90</v>
      </c>
    </row>
    <row r="1780" spans="1:82" x14ac:dyDescent="0.3">
      <c r="A1780" s="68" t="s">
        <v>508</v>
      </c>
      <c r="B1780" s="71"/>
      <c r="C1780" s="52"/>
      <c r="D1780" s="52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53"/>
      <c r="Y1780" s="15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S1780" s="54" t="s">
        <v>69</v>
      </c>
      <c r="AT1780" s="15"/>
      <c r="AX1780" s="15"/>
      <c r="AY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/>
      <c r="BN1780" s="15"/>
      <c r="BO1780" s="15"/>
      <c r="BP1780" s="15"/>
      <c r="BQ1780" s="15"/>
      <c r="BR1780" s="15"/>
      <c r="BS1780" s="15"/>
      <c r="BT1780" s="15"/>
      <c r="BU1780" s="15"/>
      <c r="BV1780" s="15"/>
      <c r="BW1780" s="15"/>
      <c r="BX1780" s="15"/>
      <c r="BY1780" s="15"/>
      <c r="BZ1780" s="15"/>
      <c r="CA1780" s="15"/>
      <c r="CB1780" s="15"/>
      <c r="CC1780" s="15"/>
      <c r="CD1780" s="15">
        <v>10.5</v>
      </c>
    </row>
    <row r="1781" spans="1:82" x14ac:dyDescent="0.3">
      <c r="A1781" s="67" t="s">
        <v>510</v>
      </c>
      <c r="B1781" s="70">
        <v>40710</v>
      </c>
      <c r="C1781" s="47"/>
      <c r="D1781" s="47"/>
      <c r="E1781" t="s">
        <v>180</v>
      </c>
      <c r="G1781" s="46"/>
      <c r="H1781" s="46"/>
      <c r="I1781" s="46"/>
      <c r="J1781" s="46"/>
      <c r="K1781" s="46"/>
      <c r="L1781" s="46"/>
      <c r="M1781" s="46"/>
      <c r="N1781" s="46"/>
      <c r="O1781" s="46"/>
      <c r="AY1781">
        <v>15</v>
      </c>
      <c r="BJ1781">
        <v>4.5999999999999996</v>
      </c>
    </row>
    <row r="1782" spans="1:82" x14ac:dyDescent="0.3">
      <c r="A1782" s="67" t="s">
        <v>510</v>
      </c>
      <c r="B1782" s="70">
        <v>40723</v>
      </c>
      <c r="C1782" s="47"/>
      <c r="D1782" s="47"/>
      <c r="E1782" t="s">
        <v>180</v>
      </c>
      <c r="G1782" s="46"/>
      <c r="H1782" s="46"/>
      <c r="I1782" s="46"/>
      <c r="J1782" s="46"/>
      <c r="K1782" s="46"/>
      <c r="L1782" s="46"/>
      <c r="M1782" s="46"/>
      <c r="N1782" s="46"/>
      <c r="O1782" s="46"/>
      <c r="AY1782">
        <v>30</v>
      </c>
      <c r="BJ1782">
        <v>5.7</v>
      </c>
    </row>
    <row r="1783" spans="1:82" x14ac:dyDescent="0.3">
      <c r="A1783" s="67" t="s">
        <v>510</v>
      </c>
      <c r="B1783" s="70">
        <v>40730</v>
      </c>
      <c r="C1783" s="47"/>
      <c r="D1783" s="47"/>
      <c r="E1783" t="s">
        <v>180</v>
      </c>
      <c r="G1783" s="46"/>
      <c r="H1783" s="46"/>
      <c r="I1783" s="46"/>
      <c r="J1783" s="46"/>
      <c r="K1783" s="46"/>
      <c r="L1783" s="46"/>
      <c r="M1783" s="46"/>
      <c r="N1783" s="46"/>
      <c r="O1783" s="46"/>
      <c r="AY1783">
        <v>31</v>
      </c>
      <c r="BJ1783">
        <v>7.1</v>
      </c>
    </row>
    <row r="1784" spans="1:82" x14ac:dyDescent="0.3">
      <c r="A1784" s="67" t="s">
        <v>510</v>
      </c>
      <c r="B1784" s="70">
        <v>40737</v>
      </c>
      <c r="C1784" s="47"/>
      <c r="D1784" s="47"/>
      <c r="E1784" t="s">
        <v>180</v>
      </c>
      <c r="G1784" s="46"/>
      <c r="H1784" s="46"/>
      <c r="I1784" s="46"/>
      <c r="J1784" s="46"/>
      <c r="K1784" s="46"/>
      <c r="L1784" s="46"/>
      <c r="M1784" s="46"/>
      <c r="N1784" s="46"/>
      <c r="O1784" s="46"/>
      <c r="AL1784" s="46"/>
      <c r="AY1784">
        <v>32</v>
      </c>
      <c r="BJ1784">
        <v>7.8</v>
      </c>
    </row>
    <row r="1785" spans="1:82" x14ac:dyDescent="0.3">
      <c r="A1785" s="67" t="s">
        <v>510</v>
      </c>
      <c r="B1785" s="70">
        <v>40752</v>
      </c>
      <c r="C1785" s="47"/>
      <c r="D1785" s="47"/>
      <c r="E1785" t="s">
        <v>180</v>
      </c>
      <c r="G1785" s="46"/>
      <c r="H1785" s="46"/>
      <c r="I1785" s="46"/>
      <c r="J1785" s="46"/>
      <c r="K1785" s="46"/>
      <c r="L1785" s="46"/>
      <c r="M1785" s="46"/>
      <c r="N1785" s="46"/>
      <c r="O1785" s="46"/>
      <c r="AY1785">
        <v>37</v>
      </c>
      <c r="BJ1785">
        <v>9.4</v>
      </c>
    </row>
    <row r="1786" spans="1:82" x14ac:dyDescent="0.3">
      <c r="A1786" s="67" t="s">
        <v>510</v>
      </c>
      <c r="B1786" s="70">
        <v>40759</v>
      </c>
      <c r="C1786" s="47"/>
      <c r="D1786" s="47"/>
      <c r="E1786" t="s">
        <v>180</v>
      </c>
      <c r="G1786" s="46"/>
      <c r="H1786" s="46"/>
      <c r="I1786" s="46"/>
      <c r="J1786" s="46"/>
      <c r="K1786" s="46"/>
      <c r="L1786" s="46"/>
      <c r="M1786" s="46"/>
      <c r="N1786" s="46"/>
      <c r="O1786" s="46"/>
      <c r="AY1786">
        <v>39</v>
      </c>
    </row>
    <row r="1787" spans="1:82" x14ac:dyDescent="0.3">
      <c r="A1787" s="67" t="s">
        <v>510</v>
      </c>
      <c r="B1787" s="70">
        <v>40765</v>
      </c>
      <c r="C1787" s="47"/>
      <c r="D1787" s="47"/>
      <c r="E1787" t="s">
        <v>180</v>
      </c>
      <c r="G1787" s="46"/>
      <c r="H1787" s="46"/>
      <c r="I1787" s="46"/>
      <c r="J1787" s="46"/>
      <c r="K1787" s="46"/>
      <c r="L1787" s="46"/>
      <c r="M1787" s="46"/>
      <c r="N1787" s="46"/>
      <c r="O1787" s="46"/>
      <c r="AY1787">
        <v>49</v>
      </c>
      <c r="BJ1787">
        <v>10.3</v>
      </c>
    </row>
    <row r="1788" spans="1:82" x14ac:dyDescent="0.3">
      <c r="A1788" s="67" t="s">
        <v>510</v>
      </c>
      <c r="B1788" s="70">
        <v>40772</v>
      </c>
      <c r="C1788" s="47"/>
      <c r="D1788" s="47"/>
      <c r="E1788" t="s">
        <v>180</v>
      </c>
      <c r="G1788" s="46"/>
      <c r="H1788" s="46"/>
      <c r="I1788" s="46"/>
      <c r="J1788" s="46"/>
      <c r="K1788" s="46"/>
      <c r="L1788" s="46"/>
      <c r="M1788" s="46"/>
      <c r="N1788" s="46"/>
      <c r="O1788" s="46"/>
      <c r="AY1788">
        <v>60</v>
      </c>
    </row>
    <row r="1789" spans="1:82" x14ac:dyDescent="0.3">
      <c r="A1789" s="67" t="s">
        <v>510</v>
      </c>
      <c r="B1789" s="70">
        <v>40781</v>
      </c>
      <c r="C1789" s="47"/>
      <c r="D1789" s="47"/>
      <c r="E1789" t="s">
        <v>180</v>
      </c>
      <c r="G1789" s="46"/>
      <c r="H1789" s="46"/>
      <c r="I1789" s="46"/>
      <c r="J1789" s="46"/>
      <c r="K1789" s="46"/>
      <c r="L1789" s="46"/>
      <c r="M1789" s="46"/>
      <c r="N1789" s="46"/>
      <c r="O1789" s="46"/>
      <c r="AY1789">
        <v>70</v>
      </c>
    </row>
    <row r="1790" spans="1:82" x14ac:dyDescent="0.3">
      <c r="A1790" s="67" t="s">
        <v>510</v>
      </c>
      <c r="B1790" s="70">
        <v>40792</v>
      </c>
      <c r="C1790" s="47"/>
      <c r="D1790" s="47"/>
      <c r="E1790" t="s">
        <v>180</v>
      </c>
      <c r="G1790" s="46"/>
      <c r="H1790" s="46"/>
      <c r="I1790" s="46"/>
      <c r="J1790" s="46"/>
      <c r="K1790" s="46"/>
      <c r="L1790" s="46"/>
      <c r="M1790" s="46"/>
      <c r="N1790" s="46"/>
      <c r="O1790" s="46"/>
      <c r="AY1790">
        <v>79</v>
      </c>
    </row>
    <row r="1791" spans="1:82" x14ac:dyDescent="0.3">
      <c r="A1791" s="67" t="s">
        <v>510</v>
      </c>
      <c r="B1791" s="70">
        <v>40806</v>
      </c>
      <c r="C1791" s="47"/>
      <c r="D1791" s="47"/>
      <c r="E1791" t="s">
        <v>180</v>
      </c>
      <c r="G1791" s="46"/>
      <c r="H1791" s="46"/>
      <c r="I1791" s="46"/>
      <c r="J1791" s="46"/>
      <c r="K1791" s="46"/>
      <c r="L1791" s="46"/>
      <c r="M1791" s="46"/>
      <c r="N1791" s="46"/>
      <c r="O1791" s="46"/>
      <c r="AY1791">
        <v>81</v>
      </c>
    </row>
    <row r="1792" spans="1:82" x14ac:dyDescent="0.3">
      <c r="A1792" s="67" t="s">
        <v>510</v>
      </c>
      <c r="B1792" s="70">
        <v>40819</v>
      </c>
      <c r="C1792" s="47"/>
      <c r="D1792" s="47"/>
      <c r="E1792" t="s">
        <v>180</v>
      </c>
      <c r="G1792" s="46"/>
      <c r="H1792" s="46"/>
      <c r="I1792" s="46"/>
      <c r="J1792" s="46"/>
      <c r="K1792" s="46"/>
      <c r="L1792" s="46"/>
      <c r="M1792" s="46"/>
      <c r="N1792" s="46"/>
      <c r="O1792" s="46"/>
      <c r="AY1792">
        <v>83</v>
      </c>
    </row>
    <row r="1793" spans="1:82" x14ac:dyDescent="0.3">
      <c r="A1793" s="67" t="s">
        <v>510</v>
      </c>
      <c r="B1793" s="70">
        <v>40828</v>
      </c>
      <c r="C1793" s="47"/>
      <c r="D1793" s="47"/>
      <c r="E1793" t="s">
        <v>180</v>
      </c>
      <c r="G1793" s="46"/>
      <c r="H1793" s="46"/>
      <c r="I1793" s="46"/>
      <c r="J1793" s="46"/>
      <c r="K1793" s="46"/>
      <c r="L1793" s="46"/>
      <c r="M1793" s="46"/>
      <c r="N1793" s="46"/>
      <c r="O1793" s="46"/>
      <c r="AY1793">
        <v>87</v>
      </c>
    </row>
    <row r="1794" spans="1:82" x14ac:dyDescent="0.3">
      <c r="A1794" s="67" t="s">
        <v>510</v>
      </c>
      <c r="B1794" s="70">
        <v>40834</v>
      </c>
      <c r="C1794" s="47"/>
      <c r="D1794" s="47"/>
      <c r="E1794" t="s">
        <v>180</v>
      </c>
      <c r="G1794" s="46"/>
      <c r="H1794" s="46"/>
      <c r="I1794" s="46"/>
      <c r="J1794" s="46"/>
      <c r="K1794" s="46"/>
      <c r="L1794" s="46"/>
      <c r="M1794" s="46"/>
      <c r="N1794" s="46"/>
      <c r="O1794" s="46"/>
      <c r="AY1794">
        <v>90</v>
      </c>
    </row>
    <row r="1795" spans="1:82" x14ac:dyDescent="0.3">
      <c r="A1795" s="67" t="s">
        <v>510</v>
      </c>
      <c r="B1795" s="70">
        <v>40841</v>
      </c>
      <c r="C1795" s="47"/>
      <c r="D1795" s="47"/>
      <c r="E1795" t="s">
        <v>180</v>
      </c>
      <c r="G1795" s="46"/>
      <c r="H1795" s="46"/>
      <c r="I1795" s="46"/>
      <c r="J1795" s="46"/>
      <c r="K1795" s="46"/>
      <c r="L1795" s="46"/>
      <c r="M1795" s="46"/>
      <c r="N1795" s="46"/>
      <c r="O1795" s="46"/>
      <c r="AY1795">
        <v>90</v>
      </c>
    </row>
    <row r="1796" spans="1:82" x14ac:dyDescent="0.3">
      <c r="A1796" s="67" t="s">
        <v>510</v>
      </c>
      <c r="B1796" s="70">
        <v>40848</v>
      </c>
      <c r="C1796" s="47"/>
      <c r="D1796" s="47"/>
      <c r="E1796" t="s">
        <v>180</v>
      </c>
      <c r="G1796" s="46"/>
      <c r="H1796" s="46"/>
      <c r="I1796" s="46"/>
      <c r="J1796" s="46"/>
      <c r="K1796" s="46"/>
      <c r="L1796" s="46"/>
      <c r="M1796" s="46"/>
      <c r="N1796" s="46"/>
      <c r="O1796" s="46"/>
      <c r="AY1796">
        <v>90</v>
      </c>
    </row>
    <row r="1797" spans="1:82" x14ac:dyDescent="0.3">
      <c r="A1797" s="67" t="s">
        <v>510</v>
      </c>
      <c r="B1797" s="70">
        <v>40855</v>
      </c>
      <c r="C1797" s="47"/>
      <c r="D1797" s="47"/>
      <c r="E1797" t="s">
        <v>180</v>
      </c>
      <c r="G1797" s="46"/>
      <c r="H1797" s="46"/>
      <c r="I1797" s="46"/>
      <c r="J1797" s="46"/>
      <c r="K1797" s="46"/>
      <c r="L1797" s="46"/>
      <c r="M1797" s="46"/>
      <c r="N1797" s="46"/>
      <c r="O1797" s="46"/>
      <c r="AY1797">
        <v>90</v>
      </c>
    </row>
    <row r="1798" spans="1:82" x14ac:dyDescent="0.3">
      <c r="A1798" s="68" t="s">
        <v>510</v>
      </c>
      <c r="B1798" s="71"/>
      <c r="C1798" s="52"/>
      <c r="D1798" s="52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53"/>
      <c r="Y1798" s="15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S1798" s="54" t="s">
        <v>69</v>
      </c>
      <c r="AT1798" s="15"/>
      <c r="AX1798" s="15"/>
      <c r="AY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/>
      <c r="BN1798" s="15"/>
      <c r="BO1798" s="15"/>
      <c r="BP1798" s="15"/>
      <c r="BQ1798" s="15"/>
      <c r="BR1798" s="15"/>
      <c r="BS1798" s="15"/>
      <c r="BT1798" s="15"/>
      <c r="BU1798" s="15"/>
      <c r="BV1798" s="15"/>
      <c r="BW1798" s="15"/>
      <c r="BX1798" s="15"/>
      <c r="BY1798" s="15"/>
      <c r="BZ1798" s="15"/>
      <c r="CA1798" s="15"/>
      <c r="CB1798" s="15"/>
      <c r="CC1798" s="15"/>
      <c r="CD1798" s="15">
        <v>10.3</v>
      </c>
    </row>
    <row r="1799" spans="1:82" x14ac:dyDescent="0.3">
      <c r="A1799" s="67" t="s">
        <v>511</v>
      </c>
      <c r="B1799" s="70">
        <v>40710</v>
      </c>
      <c r="C1799" s="47"/>
      <c r="D1799" s="47"/>
      <c r="E1799" t="s">
        <v>512</v>
      </c>
      <c r="G1799" s="46"/>
      <c r="H1799" s="46"/>
      <c r="I1799" s="46"/>
      <c r="J1799" s="46"/>
      <c r="K1799" s="46"/>
      <c r="L1799" s="46"/>
      <c r="M1799" s="46"/>
      <c r="N1799" s="46"/>
      <c r="O1799" s="46"/>
      <c r="AY1799">
        <v>14</v>
      </c>
      <c r="BJ1799">
        <v>4.2</v>
      </c>
    </row>
    <row r="1800" spans="1:82" x14ac:dyDescent="0.3">
      <c r="A1800" s="67" t="s">
        <v>511</v>
      </c>
      <c r="B1800" s="70">
        <v>40723</v>
      </c>
      <c r="C1800" s="47"/>
      <c r="D1800" s="47"/>
      <c r="E1800" t="s">
        <v>512</v>
      </c>
      <c r="G1800" s="46"/>
      <c r="H1800" s="46"/>
      <c r="I1800" s="46"/>
      <c r="J1800" s="46"/>
      <c r="K1800" s="46"/>
      <c r="L1800" s="46"/>
      <c r="M1800" s="46"/>
      <c r="N1800" s="46"/>
      <c r="O1800" s="46"/>
      <c r="AY1800">
        <v>30</v>
      </c>
      <c r="BJ1800">
        <v>5.6</v>
      </c>
    </row>
    <row r="1801" spans="1:82" x14ac:dyDescent="0.3">
      <c r="A1801" s="67" t="s">
        <v>511</v>
      </c>
      <c r="B1801" s="70">
        <v>40730</v>
      </c>
      <c r="C1801" s="47"/>
      <c r="D1801" s="47"/>
      <c r="E1801" t="s">
        <v>512</v>
      </c>
      <c r="G1801" s="46"/>
      <c r="H1801" s="46"/>
      <c r="I1801" s="46"/>
      <c r="J1801" s="46"/>
      <c r="K1801" s="46"/>
      <c r="L1801" s="46"/>
      <c r="M1801" s="46"/>
      <c r="N1801" s="46"/>
      <c r="O1801" s="46"/>
      <c r="AY1801">
        <v>31</v>
      </c>
      <c r="BJ1801">
        <v>7.1</v>
      </c>
    </row>
    <row r="1802" spans="1:82" x14ac:dyDescent="0.3">
      <c r="A1802" s="67" t="s">
        <v>511</v>
      </c>
      <c r="B1802" s="70">
        <v>40737</v>
      </c>
      <c r="C1802" s="47"/>
      <c r="D1802" s="47"/>
      <c r="E1802" t="s">
        <v>512</v>
      </c>
      <c r="G1802" s="46"/>
      <c r="H1802" s="46"/>
      <c r="I1802" s="46"/>
      <c r="J1802" s="46"/>
      <c r="K1802" s="46"/>
      <c r="L1802" s="46"/>
      <c r="M1802" s="46"/>
      <c r="N1802" s="46"/>
      <c r="O1802" s="46"/>
      <c r="AY1802">
        <v>32</v>
      </c>
      <c r="BJ1802">
        <v>7.8</v>
      </c>
    </row>
    <row r="1803" spans="1:82" x14ac:dyDescent="0.3">
      <c r="A1803" s="67" t="s">
        <v>511</v>
      </c>
      <c r="B1803" s="70">
        <v>40752</v>
      </c>
      <c r="C1803" s="47"/>
      <c r="D1803" s="47"/>
      <c r="E1803" t="s">
        <v>512</v>
      </c>
      <c r="G1803" s="46"/>
      <c r="H1803" s="46"/>
      <c r="I1803" s="46"/>
      <c r="J1803" s="46"/>
      <c r="K1803" s="46"/>
      <c r="L1803" s="46"/>
      <c r="M1803" s="46"/>
      <c r="N1803" s="46"/>
      <c r="O1803" s="46"/>
      <c r="AY1803">
        <v>33</v>
      </c>
      <c r="BJ1803">
        <v>9</v>
      </c>
    </row>
    <row r="1804" spans="1:82" x14ac:dyDescent="0.3">
      <c r="A1804" s="67" t="s">
        <v>511</v>
      </c>
      <c r="B1804" s="70">
        <v>40759</v>
      </c>
      <c r="C1804" s="47"/>
      <c r="D1804" s="47"/>
      <c r="E1804" t="s">
        <v>512</v>
      </c>
      <c r="G1804" s="46"/>
      <c r="H1804" s="46"/>
      <c r="I1804" s="46"/>
      <c r="J1804" s="46"/>
      <c r="K1804" s="46"/>
      <c r="L1804" s="46"/>
      <c r="M1804" s="46"/>
      <c r="N1804" s="46"/>
      <c r="O1804" s="46"/>
      <c r="AY1804">
        <v>41</v>
      </c>
    </row>
    <row r="1805" spans="1:82" x14ac:dyDescent="0.3">
      <c r="A1805" s="67" t="s">
        <v>511</v>
      </c>
      <c r="B1805" s="70">
        <v>40765</v>
      </c>
      <c r="C1805" s="47"/>
      <c r="D1805" s="47"/>
      <c r="E1805" t="s">
        <v>512</v>
      </c>
      <c r="G1805" s="46"/>
      <c r="H1805" s="46"/>
      <c r="I1805" s="46"/>
      <c r="J1805" s="46"/>
      <c r="K1805" s="46"/>
      <c r="L1805" s="46"/>
      <c r="M1805" s="46"/>
      <c r="N1805" s="46"/>
      <c r="O1805" s="46"/>
      <c r="AY1805">
        <v>55</v>
      </c>
      <c r="BJ1805">
        <v>8.9</v>
      </c>
    </row>
    <row r="1806" spans="1:82" x14ac:dyDescent="0.3">
      <c r="A1806" s="67" t="s">
        <v>511</v>
      </c>
      <c r="B1806" s="70">
        <v>40772</v>
      </c>
      <c r="C1806" s="47"/>
      <c r="D1806" s="47"/>
      <c r="E1806" t="s">
        <v>512</v>
      </c>
      <c r="G1806" s="46"/>
      <c r="H1806" s="46"/>
      <c r="I1806" s="46"/>
      <c r="J1806" s="46"/>
      <c r="K1806" s="46"/>
      <c r="L1806" s="46"/>
      <c r="M1806" s="46"/>
      <c r="N1806" s="46"/>
      <c r="O1806" s="46"/>
      <c r="AY1806">
        <v>65</v>
      </c>
    </row>
    <row r="1807" spans="1:82" x14ac:dyDescent="0.3">
      <c r="A1807" s="67" t="s">
        <v>511</v>
      </c>
      <c r="B1807" s="70">
        <v>40781</v>
      </c>
      <c r="C1807" s="47"/>
      <c r="D1807" s="47"/>
      <c r="E1807" t="s">
        <v>512</v>
      </c>
      <c r="G1807" s="46"/>
      <c r="H1807" s="46"/>
      <c r="I1807" s="46"/>
      <c r="J1807" s="46"/>
      <c r="K1807" s="46"/>
      <c r="L1807" s="46"/>
      <c r="M1807" s="46"/>
      <c r="N1807" s="46"/>
      <c r="O1807" s="46"/>
      <c r="AL1807" s="46"/>
      <c r="AY1807">
        <v>70</v>
      </c>
    </row>
    <row r="1808" spans="1:82" x14ac:dyDescent="0.3">
      <c r="A1808" s="67" t="s">
        <v>511</v>
      </c>
      <c r="B1808" s="70">
        <v>40792</v>
      </c>
      <c r="C1808" s="47"/>
      <c r="D1808" s="47"/>
      <c r="E1808" t="s">
        <v>512</v>
      </c>
      <c r="G1808" s="46"/>
      <c r="H1808" s="46"/>
      <c r="I1808" s="46"/>
      <c r="J1808" s="46"/>
      <c r="K1808" s="46"/>
      <c r="L1808" s="46"/>
      <c r="M1808" s="46"/>
      <c r="N1808" s="46"/>
      <c r="O1808" s="46"/>
      <c r="AY1808">
        <v>79</v>
      </c>
    </row>
    <row r="1809" spans="1:82" x14ac:dyDescent="0.3">
      <c r="A1809" s="67" t="s">
        <v>511</v>
      </c>
      <c r="B1809" s="70">
        <v>40806</v>
      </c>
      <c r="C1809" s="47"/>
      <c r="D1809" s="47"/>
      <c r="E1809" t="s">
        <v>512</v>
      </c>
      <c r="G1809" s="46"/>
      <c r="H1809" s="46"/>
      <c r="I1809" s="46"/>
      <c r="J1809" s="46"/>
      <c r="K1809" s="46"/>
      <c r="L1809" s="46"/>
      <c r="M1809" s="46"/>
      <c r="N1809" s="46"/>
      <c r="O1809" s="46"/>
      <c r="AY1809">
        <v>81</v>
      </c>
    </row>
    <row r="1810" spans="1:82" x14ac:dyDescent="0.3">
      <c r="A1810" s="67" t="s">
        <v>511</v>
      </c>
      <c r="B1810" s="70">
        <v>40819</v>
      </c>
      <c r="C1810" s="47"/>
      <c r="D1810" s="47"/>
      <c r="E1810" t="s">
        <v>512</v>
      </c>
      <c r="G1810" s="46"/>
      <c r="H1810" s="46"/>
      <c r="I1810" s="46"/>
      <c r="J1810" s="46"/>
      <c r="K1810" s="46"/>
      <c r="L1810" s="46"/>
      <c r="M1810" s="46"/>
      <c r="N1810" s="46"/>
      <c r="O1810" s="46"/>
      <c r="AY1810">
        <v>83</v>
      </c>
    </row>
    <row r="1811" spans="1:82" x14ac:dyDescent="0.3">
      <c r="A1811" s="67" t="s">
        <v>511</v>
      </c>
      <c r="B1811" s="70">
        <v>40828</v>
      </c>
      <c r="C1811" s="47"/>
      <c r="D1811" s="47"/>
      <c r="E1811" t="s">
        <v>512</v>
      </c>
      <c r="G1811" s="46"/>
      <c r="H1811" s="46"/>
      <c r="I1811" s="46"/>
      <c r="J1811" s="46"/>
      <c r="K1811" s="46"/>
      <c r="L1811" s="46"/>
      <c r="M1811" s="46"/>
      <c r="N1811" s="46"/>
      <c r="O1811" s="46"/>
      <c r="AY1811">
        <v>87</v>
      </c>
    </row>
    <row r="1812" spans="1:82" x14ac:dyDescent="0.3">
      <c r="A1812" s="67" t="s">
        <v>511</v>
      </c>
      <c r="B1812" s="70">
        <v>40834</v>
      </c>
      <c r="C1812" s="47"/>
      <c r="D1812" s="47"/>
      <c r="E1812" t="s">
        <v>512</v>
      </c>
      <c r="G1812" s="46"/>
      <c r="H1812" s="46"/>
      <c r="I1812" s="46"/>
      <c r="J1812" s="46"/>
      <c r="K1812" s="46"/>
      <c r="L1812" s="46"/>
      <c r="M1812" s="46"/>
      <c r="N1812" s="46"/>
      <c r="O1812" s="46"/>
      <c r="AY1812">
        <v>90</v>
      </c>
    </row>
    <row r="1813" spans="1:82" x14ac:dyDescent="0.3">
      <c r="A1813" s="67" t="s">
        <v>511</v>
      </c>
      <c r="B1813" s="70">
        <v>40841</v>
      </c>
      <c r="C1813" s="47"/>
      <c r="D1813" s="47"/>
      <c r="E1813" t="s">
        <v>512</v>
      </c>
      <c r="G1813" s="46"/>
      <c r="H1813" s="46"/>
      <c r="I1813" s="46"/>
      <c r="J1813" s="46"/>
      <c r="K1813" s="46"/>
      <c r="L1813" s="46"/>
      <c r="M1813" s="46"/>
      <c r="N1813" s="46"/>
      <c r="O1813" s="46"/>
      <c r="AY1813">
        <v>90</v>
      </c>
    </row>
    <row r="1814" spans="1:82" x14ac:dyDescent="0.3">
      <c r="A1814" s="67" t="s">
        <v>511</v>
      </c>
      <c r="B1814" s="70">
        <v>40848</v>
      </c>
      <c r="C1814" s="47"/>
      <c r="D1814" s="47"/>
      <c r="E1814" t="s">
        <v>512</v>
      </c>
      <c r="G1814" s="46"/>
      <c r="H1814" s="46"/>
      <c r="I1814" s="46"/>
      <c r="J1814" s="46"/>
      <c r="K1814" s="46"/>
      <c r="L1814" s="46"/>
      <c r="M1814" s="46"/>
      <c r="N1814" s="46"/>
      <c r="O1814" s="46"/>
      <c r="AY1814">
        <v>90</v>
      </c>
    </row>
    <row r="1815" spans="1:82" x14ac:dyDescent="0.3">
      <c r="A1815" s="67" t="s">
        <v>511</v>
      </c>
      <c r="B1815" s="70">
        <v>40855</v>
      </c>
      <c r="C1815" s="47"/>
      <c r="D1815" s="47"/>
      <c r="E1815" t="s">
        <v>512</v>
      </c>
      <c r="G1815" s="46"/>
      <c r="H1815" s="46"/>
      <c r="I1815" s="46"/>
      <c r="J1815" s="46"/>
      <c r="K1815" s="46"/>
      <c r="L1815" s="46"/>
      <c r="M1815" s="46"/>
      <c r="N1815" s="46"/>
      <c r="O1815" s="46"/>
      <c r="AY1815">
        <v>90</v>
      </c>
    </row>
    <row r="1816" spans="1:82" x14ac:dyDescent="0.3">
      <c r="A1816" s="68" t="s">
        <v>511</v>
      </c>
      <c r="B1816" s="71"/>
      <c r="C1816" s="52"/>
      <c r="D1816" s="52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53"/>
      <c r="Y1816" s="15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S1816" s="54" t="s">
        <v>69</v>
      </c>
      <c r="AT1816" s="15"/>
      <c r="AX1816" s="15"/>
      <c r="AY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/>
      <c r="BN1816" s="15"/>
      <c r="BO1816" s="15"/>
      <c r="BP1816" s="15"/>
      <c r="BQ1816" s="15"/>
      <c r="BR1816" s="15"/>
      <c r="BS1816" s="15"/>
      <c r="BT1816" s="15"/>
      <c r="BU1816" s="15"/>
      <c r="BV1816" s="15"/>
      <c r="BW1816" s="15"/>
      <c r="BX1816" s="15"/>
      <c r="BY1816" s="15"/>
      <c r="BZ1816" s="15"/>
      <c r="CA1816" s="15"/>
      <c r="CB1816" s="15"/>
      <c r="CC1816" s="15"/>
      <c r="CD1816" s="15">
        <v>9</v>
      </c>
    </row>
    <row r="1817" spans="1:82" x14ac:dyDescent="0.3">
      <c r="A1817" s="67" t="s">
        <v>513</v>
      </c>
      <c r="B1817" s="70">
        <v>40710</v>
      </c>
      <c r="C1817" s="47"/>
      <c r="D1817" s="47"/>
      <c r="E1817" t="s">
        <v>514</v>
      </c>
      <c r="G1817" s="46"/>
      <c r="H1817" s="46"/>
      <c r="I1817" s="46"/>
      <c r="J1817" s="46"/>
      <c r="K1817" s="46"/>
      <c r="L1817" s="46"/>
      <c r="M1817" s="46"/>
      <c r="N1817" s="46"/>
      <c r="O1817" s="46"/>
      <c r="AY1817">
        <v>14</v>
      </c>
      <c r="BJ1817">
        <v>4.4000000000000004</v>
      </c>
    </row>
    <row r="1818" spans="1:82" x14ac:dyDescent="0.3">
      <c r="A1818" s="67" t="s">
        <v>513</v>
      </c>
      <c r="B1818" s="70">
        <v>40723</v>
      </c>
      <c r="C1818" s="47"/>
      <c r="D1818" s="47"/>
      <c r="E1818" t="s">
        <v>514</v>
      </c>
      <c r="G1818" s="46"/>
      <c r="H1818" s="46"/>
      <c r="I1818" s="46"/>
      <c r="J1818" s="46"/>
      <c r="K1818" s="46"/>
      <c r="L1818" s="46"/>
      <c r="M1818" s="46"/>
      <c r="N1818" s="46"/>
      <c r="O1818" s="46"/>
      <c r="AY1818">
        <v>15</v>
      </c>
      <c r="BJ1818">
        <v>5.3</v>
      </c>
    </row>
    <row r="1819" spans="1:82" x14ac:dyDescent="0.3">
      <c r="A1819" s="67" t="s">
        <v>513</v>
      </c>
      <c r="B1819" s="70">
        <v>40730</v>
      </c>
      <c r="C1819" s="47"/>
      <c r="D1819" s="47"/>
      <c r="E1819" t="s">
        <v>514</v>
      </c>
      <c r="G1819" s="46"/>
      <c r="H1819" s="46"/>
      <c r="I1819" s="46"/>
      <c r="J1819" s="46"/>
      <c r="K1819" s="46"/>
      <c r="L1819" s="46"/>
      <c r="M1819" s="46"/>
      <c r="N1819" s="46"/>
      <c r="O1819" s="46"/>
      <c r="AY1819">
        <v>30</v>
      </c>
      <c r="BJ1819">
        <v>6.8</v>
      </c>
    </row>
    <row r="1820" spans="1:82" x14ac:dyDescent="0.3">
      <c r="A1820" s="67" t="s">
        <v>513</v>
      </c>
      <c r="B1820" s="70">
        <v>40737</v>
      </c>
      <c r="C1820" s="47"/>
      <c r="D1820" s="47"/>
      <c r="E1820" t="s">
        <v>514</v>
      </c>
      <c r="G1820" s="46"/>
      <c r="H1820" s="46"/>
      <c r="I1820" s="46"/>
      <c r="J1820" s="46"/>
      <c r="K1820" s="46"/>
      <c r="L1820" s="46"/>
      <c r="M1820" s="46"/>
      <c r="N1820" s="46"/>
      <c r="O1820" s="46"/>
      <c r="AY1820">
        <v>31</v>
      </c>
      <c r="BJ1820">
        <v>7.6</v>
      </c>
    </row>
    <row r="1821" spans="1:82" x14ac:dyDescent="0.3">
      <c r="A1821" s="67" t="s">
        <v>513</v>
      </c>
      <c r="B1821" s="70">
        <v>40752</v>
      </c>
      <c r="C1821" s="47"/>
      <c r="D1821" s="47"/>
      <c r="E1821" t="s">
        <v>514</v>
      </c>
      <c r="G1821" s="46"/>
      <c r="H1821" s="46"/>
      <c r="I1821" s="46"/>
      <c r="J1821" s="46"/>
      <c r="K1821" s="46"/>
      <c r="L1821" s="46"/>
      <c r="M1821" s="46"/>
      <c r="N1821" s="46"/>
      <c r="O1821" s="46"/>
      <c r="AY1821">
        <v>33</v>
      </c>
      <c r="BJ1821">
        <v>8.6</v>
      </c>
    </row>
    <row r="1822" spans="1:82" x14ac:dyDescent="0.3">
      <c r="A1822" s="67" t="s">
        <v>513</v>
      </c>
      <c r="B1822" s="70">
        <v>40759</v>
      </c>
      <c r="C1822" s="47"/>
      <c r="D1822" s="47"/>
      <c r="E1822" t="s">
        <v>514</v>
      </c>
      <c r="G1822" s="46"/>
      <c r="H1822" s="46"/>
      <c r="I1822" s="46"/>
      <c r="J1822" s="46"/>
      <c r="K1822" s="46"/>
      <c r="L1822" s="46"/>
      <c r="M1822" s="46"/>
      <c r="N1822" s="46"/>
      <c r="O1822" s="46"/>
      <c r="AY1822">
        <v>30</v>
      </c>
    </row>
    <row r="1823" spans="1:82" x14ac:dyDescent="0.3">
      <c r="A1823" s="67" t="s">
        <v>513</v>
      </c>
      <c r="B1823" s="70">
        <v>40765</v>
      </c>
      <c r="C1823" s="47"/>
      <c r="D1823" s="47"/>
      <c r="E1823" t="s">
        <v>514</v>
      </c>
      <c r="G1823" s="46"/>
      <c r="H1823" s="46"/>
      <c r="I1823" s="46"/>
      <c r="J1823" s="46"/>
      <c r="K1823" s="46"/>
      <c r="L1823" s="46"/>
      <c r="M1823" s="46"/>
      <c r="N1823" s="46"/>
      <c r="O1823" s="46"/>
      <c r="AY1823">
        <v>45</v>
      </c>
      <c r="BJ1823">
        <v>10.199999999999999</v>
      </c>
    </row>
    <row r="1824" spans="1:82" x14ac:dyDescent="0.3">
      <c r="A1824" s="67" t="s">
        <v>513</v>
      </c>
      <c r="B1824" s="70">
        <v>40772</v>
      </c>
      <c r="C1824" s="47"/>
      <c r="D1824" s="47"/>
      <c r="E1824" t="s">
        <v>514</v>
      </c>
      <c r="G1824" s="46"/>
      <c r="H1824" s="46"/>
      <c r="I1824" s="46"/>
      <c r="J1824" s="46"/>
      <c r="K1824" s="46"/>
      <c r="L1824" s="46"/>
      <c r="M1824" s="46"/>
      <c r="N1824" s="46"/>
      <c r="O1824" s="46"/>
      <c r="AY1824">
        <v>60</v>
      </c>
    </row>
    <row r="1825" spans="1:82" x14ac:dyDescent="0.3">
      <c r="A1825" s="67" t="s">
        <v>513</v>
      </c>
      <c r="B1825" s="70">
        <v>40781</v>
      </c>
      <c r="C1825" s="47"/>
      <c r="D1825" s="47"/>
      <c r="E1825" t="s">
        <v>514</v>
      </c>
      <c r="G1825" s="46"/>
      <c r="H1825" s="46"/>
      <c r="I1825" s="46"/>
      <c r="J1825" s="46"/>
      <c r="K1825" s="46"/>
      <c r="L1825" s="46"/>
      <c r="M1825" s="46"/>
      <c r="N1825" s="46"/>
      <c r="O1825" s="46"/>
      <c r="AY1825">
        <v>70</v>
      </c>
    </row>
    <row r="1826" spans="1:82" x14ac:dyDescent="0.3">
      <c r="A1826" s="67" t="s">
        <v>513</v>
      </c>
      <c r="B1826" s="70">
        <v>40792</v>
      </c>
      <c r="C1826" s="47"/>
      <c r="D1826" s="47"/>
      <c r="E1826" t="s">
        <v>514</v>
      </c>
      <c r="G1826" s="46"/>
      <c r="H1826" s="46"/>
      <c r="I1826" s="46"/>
      <c r="J1826" s="46"/>
      <c r="K1826" s="46"/>
      <c r="L1826" s="46"/>
      <c r="M1826" s="46"/>
      <c r="N1826" s="46"/>
      <c r="O1826" s="46"/>
      <c r="AY1826">
        <v>79</v>
      </c>
    </row>
    <row r="1827" spans="1:82" x14ac:dyDescent="0.3">
      <c r="A1827" s="67" t="s">
        <v>513</v>
      </c>
      <c r="B1827" s="70">
        <v>40806</v>
      </c>
      <c r="C1827" s="47"/>
      <c r="D1827" s="47"/>
      <c r="E1827" t="s">
        <v>514</v>
      </c>
      <c r="G1827" s="46"/>
      <c r="H1827" s="46"/>
      <c r="I1827" s="46"/>
      <c r="J1827" s="46"/>
      <c r="K1827" s="46"/>
      <c r="L1827" s="46"/>
      <c r="M1827" s="46"/>
      <c r="N1827" s="46"/>
      <c r="O1827" s="46"/>
      <c r="AY1827">
        <v>81</v>
      </c>
    </row>
    <row r="1828" spans="1:82" x14ac:dyDescent="0.3">
      <c r="A1828" s="67" t="s">
        <v>513</v>
      </c>
      <c r="B1828" s="70">
        <v>40819</v>
      </c>
      <c r="C1828" s="47"/>
      <c r="D1828" s="47"/>
      <c r="E1828" t="s">
        <v>514</v>
      </c>
      <c r="G1828" s="46"/>
      <c r="H1828" s="46"/>
      <c r="I1828" s="46"/>
      <c r="J1828" s="46"/>
      <c r="K1828" s="46"/>
      <c r="L1828" s="46"/>
      <c r="M1828" s="46"/>
      <c r="N1828" s="46"/>
      <c r="O1828" s="46"/>
      <c r="AY1828">
        <v>83</v>
      </c>
    </row>
    <row r="1829" spans="1:82" x14ac:dyDescent="0.3">
      <c r="A1829" s="67" t="s">
        <v>513</v>
      </c>
      <c r="B1829" s="70">
        <v>40828</v>
      </c>
      <c r="C1829" s="47"/>
      <c r="D1829" s="47"/>
      <c r="E1829" t="s">
        <v>514</v>
      </c>
      <c r="G1829" s="46"/>
      <c r="H1829" s="46"/>
      <c r="I1829" s="46"/>
      <c r="J1829" s="46"/>
      <c r="K1829" s="46"/>
      <c r="L1829" s="46"/>
      <c r="M1829" s="46"/>
      <c r="N1829" s="46"/>
      <c r="O1829" s="46"/>
      <c r="AY1829">
        <v>87</v>
      </c>
    </row>
    <row r="1830" spans="1:82" x14ac:dyDescent="0.3">
      <c r="A1830" s="67" t="s">
        <v>513</v>
      </c>
      <c r="B1830" s="70">
        <v>40834</v>
      </c>
      <c r="C1830" s="47"/>
      <c r="D1830" s="47"/>
      <c r="E1830" t="s">
        <v>514</v>
      </c>
      <c r="G1830" s="46"/>
      <c r="H1830" s="46"/>
      <c r="I1830" s="46"/>
      <c r="J1830" s="46"/>
      <c r="K1830" s="46"/>
      <c r="L1830" s="46"/>
      <c r="M1830" s="46"/>
      <c r="N1830" s="46"/>
      <c r="O1830" s="46"/>
      <c r="AY1830">
        <v>90</v>
      </c>
    </row>
    <row r="1831" spans="1:82" x14ac:dyDescent="0.3">
      <c r="A1831" s="67" t="s">
        <v>513</v>
      </c>
      <c r="B1831" s="70">
        <v>40841</v>
      </c>
      <c r="C1831" s="47"/>
      <c r="D1831" s="47"/>
      <c r="E1831" t="s">
        <v>514</v>
      </c>
      <c r="G1831" s="46"/>
      <c r="H1831" s="46"/>
      <c r="I1831" s="46"/>
      <c r="J1831" s="46"/>
      <c r="K1831" s="46"/>
      <c r="L1831" s="46"/>
      <c r="M1831" s="46"/>
      <c r="N1831" s="46"/>
      <c r="O1831" s="46"/>
      <c r="AY1831">
        <v>90</v>
      </c>
    </row>
    <row r="1832" spans="1:82" x14ac:dyDescent="0.3">
      <c r="A1832" s="67" t="s">
        <v>513</v>
      </c>
      <c r="B1832" s="70">
        <v>40848</v>
      </c>
      <c r="C1832" s="47"/>
      <c r="D1832" s="47"/>
      <c r="E1832" t="s">
        <v>514</v>
      </c>
      <c r="G1832" s="46"/>
      <c r="H1832" s="46"/>
      <c r="I1832" s="46"/>
      <c r="J1832" s="46"/>
      <c r="K1832" s="46"/>
      <c r="L1832" s="46"/>
      <c r="M1832" s="46"/>
      <c r="N1832" s="46"/>
      <c r="O1832" s="46"/>
      <c r="AY1832">
        <v>90</v>
      </c>
    </row>
    <row r="1833" spans="1:82" x14ac:dyDescent="0.3">
      <c r="A1833" s="67" t="s">
        <v>513</v>
      </c>
      <c r="B1833" s="70">
        <v>40855</v>
      </c>
      <c r="C1833" s="47"/>
      <c r="D1833" s="47"/>
      <c r="E1833" t="s">
        <v>514</v>
      </c>
      <c r="G1833" s="46"/>
      <c r="H1833" s="46"/>
      <c r="I1833" s="46"/>
      <c r="J1833" s="46"/>
      <c r="K1833" s="46"/>
      <c r="L1833" s="46"/>
      <c r="M1833" s="46"/>
      <c r="N1833" s="46"/>
      <c r="O1833" s="46"/>
      <c r="AY1833">
        <v>90</v>
      </c>
    </row>
    <row r="1834" spans="1:82" x14ac:dyDescent="0.3">
      <c r="A1834" s="68" t="s">
        <v>513</v>
      </c>
      <c r="B1834" s="71"/>
      <c r="C1834" s="52"/>
      <c r="D1834" s="52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53"/>
      <c r="Y1834" s="15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S1834" s="54" t="s">
        <v>69</v>
      </c>
      <c r="AT1834" s="15"/>
      <c r="AX1834" s="15"/>
      <c r="AY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/>
      <c r="BN1834" s="15"/>
      <c r="BO1834" s="15"/>
      <c r="BP1834" s="15"/>
      <c r="BQ1834" s="15"/>
      <c r="BR1834" s="15"/>
      <c r="BS1834" s="15"/>
      <c r="BT1834" s="15"/>
      <c r="BU1834" s="15"/>
      <c r="BV1834" s="15"/>
      <c r="BW1834" s="15"/>
      <c r="BX1834" s="15"/>
      <c r="BY1834" s="15"/>
      <c r="BZ1834" s="15"/>
      <c r="CA1834" s="15"/>
      <c r="CB1834" s="15"/>
      <c r="CC1834" s="15"/>
      <c r="CD1834" s="15">
        <v>10.199999999999999</v>
      </c>
    </row>
    <row r="1835" spans="1:82" x14ac:dyDescent="0.3">
      <c r="A1835" s="67" t="s">
        <v>515</v>
      </c>
      <c r="B1835" s="70">
        <v>40710</v>
      </c>
      <c r="C1835" s="47"/>
      <c r="D1835" s="47"/>
      <c r="E1835" t="s">
        <v>516</v>
      </c>
      <c r="G1835" s="46"/>
      <c r="H1835" s="46"/>
      <c r="I1835" s="46"/>
      <c r="J1835" s="46"/>
      <c r="K1835" s="46"/>
      <c r="L1835" s="46"/>
      <c r="M1835" s="46"/>
      <c r="N1835" s="46"/>
      <c r="O1835" s="46"/>
      <c r="AY1835">
        <v>15</v>
      </c>
      <c r="BJ1835">
        <v>4.5</v>
      </c>
    </row>
    <row r="1836" spans="1:82" x14ac:dyDescent="0.3">
      <c r="A1836" s="67" t="s">
        <v>515</v>
      </c>
      <c r="B1836" s="70">
        <v>40723</v>
      </c>
      <c r="C1836" s="47"/>
      <c r="D1836" s="47"/>
      <c r="E1836" t="s">
        <v>516</v>
      </c>
      <c r="G1836" s="46"/>
      <c r="H1836" s="46"/>
      <c r="I1836" s="46"/>
      <c r="J1836" s="46"/>
      <c r="K1836" s="46"/>
      <c r="L1836" s="46"/>
      <c r="M1836" s="46"/>
      <c r="N1836" s="46"/>
      <c r="O1836" s="46"/>
      <c r="AY1836">
        <v>30</v>
      </c>
      <c r="BJ1836">
        <v>5.9</v>
      </c>
    </row>
    <row r="1837" spans="1:82" x14ac:dyDescent="0.3">
      <c r="A1837" s="67" t="s">
        <v>515</v>
      </c>
      <c r="B1837" s="70">
        <v>40730</v>
      </c>
      <c r="C1837" s="47"/>
      <c r="D1837" s="47"/>
      <c r="E1837" t="s">
        <v>516</v>
      </c>
      <c r="G1837" s="46"/>
      <c r="H1837" s="46"/>
      <c r="I1837" s="46"/>
      <c r="J1837" s="46"/>
      <c r="K1837" s="46"/>
      <c r="L1837" s="46"/>
      <c r="M1837" s="46"/>
      <c r="N1837" s="46"/>
      <c r="O1837" s="46"/>
      <c r="AY1837">
        <v>30</v>
      </c>
      <c r="BJ1837">
        <v>6.9</v>
      </c>
    </row>
    <row r="1838" spans="1:82" x14ac:dyDescent="0.3">
      <c r="A1838" s="67" t="s">
        <v>515</v>
      </c>
      <c r="B1838" s="70">
        <v>40737</v>
      </c>
      <c r="C1838" s="47"/>
      <c r="D1838" s="47"/>
      <c r="E1838" t="s">
        <v>516</v>
      </c>
      <c r="G1838" s="46"/>
      <c r="H1838" s="46"/>
      <c r="I1838" s="46"/>
      <c r="J1838" s="46"/>
      <c r="K1838" s="46"/>
      <c r="L1838" s="46"/>
      <c r="M1838" s="46"/>
      <c r="N1838" s="46"/>
      <c r="O1838" s="46"/>
      <c r="AY1838">
        <v>30</v>
      </c>
      <c r="BJ1838">
        <v>7.4</v>
      </c>
    </row>
    <row r="1839" spans="1:82" x14ac:dyDescent="0.3">
      <c r="A1839" s="67" t="s">
        <v>515</v>
      </c>
      <c r="B1839" s="70">
        <v>40752</v>
      </c>
      <c r="C1839" s="47"/>
      <c r="D1839" s="47"/>
      <c r="E1839" t="s">
        <v>516</v>
      </c>
      <c r="G1839" s="46"/>
      <c r="H1839" s="46"/>
      <c r="I1839" s="46"/>
      <c r="J1839" s="46"/>
      <c r="K1839" s="46"/>
      <c r="L1839" s="46"/>
      <c r="M1839" s="46"/>
      <c r="N1839" s="46"/>
      <c r="O1839" s="46"/>
      <c r="AY1839">
        <v>32</v>
      </c>
      <c r="BJ1839">
        <v>9.6</v>
      </c>
    </row>
    <row r="1840" spans="1:82" x14ac:dyDescent="0.3">
      <c r="A1840" s="67" t="s">
        <v>515</v>
      </c>
      <c r="B1840" s="70">
        <v>40759</v>
      </c>
      <c r="C1840" s="47"/>
      <c r="D1840" s="47"/>
      <c r="E1840" t="s">
        <v>516</v>
      </c>
      <c r="G1840" s="46"/>
      <c r="H1840" s="46"/>
      <c r="I1840" s="46"/>
      <c r="J1840" s="46"/>
      <c r="K1840" s="46"/>
      <c r="L1840" s="46"/>
      <c r="M1840" s="46"/>
      <c r="N1840" s="46"/>
      <c r="O1840" s="46"/>
      <c r="AY1840">
        <v>30</v>
      </c>
    </row>
    <row r="1841" spans="1:82" x14ac:dyDescent="0.3">
      <c r="A1841" s="67" t="s">
        <v>515</v>
      </c>
      <c r="B1841" s="70">
        <v>40765</v>
      </c>
      <c r="C1841" s="47"/>
      <c r="D1841" s="47"/>
      <c r="E1841" t="s">
        <v>516</v>
      </c>
      <c r="G1841" s="46"/>
      <c r="H1841" s="46"/>
      <c r="I1841" s="46"/>
      <c r="J1841" s="46"/>
      <c r="K1841" s="46"/>
      <c r="L1841" s="46"/>
      <c r="M1841" s="46"/>
      <c r="N1841" s="46"/>
      <c r="O1841" s="46"/>
      <c r="AY1841">
        <v>41</v>
      </c>
      <c r="BJ1841">
        <v>11.2</v>
      </c>
    </row>
    <row r="1842" spans="1:82" x14ac:dyDescent="0.3">
      <c r="A1842" s="67" t="s">
        <v>515</v>
      </c>
      <c r="B1842" s="70">
        <v>40772</v>
      </c>
      <c r="C1842" s="47"/>
      <c r="D1842" s="47"/>
      <c r="E1842" t="s">
        <v>516</v>
      </c>
      <c r="G1842" s="46"/>
      <c r="H1842" s="46"/>
      <c r="I1842" s="46"/>
      <c r="J1842" s="46"/>
      <c r="K1842" s="46"/>
      <c r="L1842" s="46"/>
      <c r="M1842" s="46"/>
      <c r="N1842" s="46"/>
      <c r="O1842" s="46"/>
      <c r="AY1842">
        <v>60</v>
      </c>
    </row>
    <row r="1843" spans="1:82" x14ac:dyDescent="0.3">
      <c r="A1843" s="67" t="s">
        <v>515</v>
      </c>
      <c r="B1843" s="70">
        <v>40781</v>
      </c>
      <c r="C1843" s="47"/>
      <c r="D1843" s="47"/>
      <c r="E1843" t="s">
        <v>516</v>
      </c>
      <c r="G1843" s="46"/>
      <c r="H1843" s="46"/>
      <c r="I1843" s="46"/>
      <c r="J1843" s="46"/>
      <c r="K1843" s="46"/>
      <c r="L1843" s="46"/>
      <c r="M1843" s="46"/>
      <c r="N1843" s="46"/>
      <c r="O1843" s="46"/>
      <c r="AY1843">
        <v>65</v>
      </c>
    </row>
    <row r="1844" spans="1:82" x14ac:dyDescent="0.3">
      <c r="A1844" s="67" t="s">
        <v>515</v>
      </c>
      <c r="B1844" s="70">
        <v>40792</v>
      </c>
      <c r="C1844" s="47"/>
      <c r="D1844" s="47"/>
      <c r="E1844" t="s">
        <v>516</v>
      </c>
      <c r="G1844" s="46"/>
      <c r="H1844" s="46"/>
      <c r="I1844" s="46"/>
      <c r="J1844" s="46"/>
      <c r="K1844" s="46"/>
      <c r="L1844" s="46"/>
      <c r="M1844" s="46"/>
      <c r="N1844" s="46"/>
      <c r="O1844" s="46"/>
      <c r="AY1844">
        <v>70</v>
      </c>
    </row>
    <row r="1845" spans="1:82" x14ac:dyDescent="0.3">
      <c r="A1845" s="67" t="s">
        <v>515</v>
      </c>
      <c r="B1845" s="70">
        <v>40806</v>
      </c>
      <c r="C1845" s="47"/>
      <c r="D1845" s="47"/>
      <c r="E1845" t="s">
        <v>516</v>
      </c>
      <c r="G1845" s="46"/>
      <c r="H1845" s="46"/>
      <c r="I1845" s="46"/>
      <c r="J1845" s="46"/>
      <c r="K1845" s="46"/>
      <c r="L1845" s="46"/>
      <c r="M1845" s="46"/>
      <c r="N1845" s="46"/>
      <c r="O1845" s="46"/>
      <c r="AY1845">
        <v>81</v>
      </c>
    </row>
    <row r="1846" spans="1:82" x14ac:dyDescent="0.3">
      <c r="A1846" s="67" t="s">
        <v>515</v>
      </c>
      <c r="B1846" s="70">
        <v>40819</v>
      </c>
      <c r="C1846" s="47"/>
      <c r="D1846" s="47"/>
      <c r="E1846" t="s">
        <v>516</v>
      </c>
      <c r="G1846" s="46"/>
      <c r="H1846" s="46"/>
      <c r="I1846" s="46"/>
      <c r="J1846" s="46"/>
      <c r="K1846" s="46"/>
      <c r="L1846" s="46"/>
      <c r="M1846" s="46"/>
      <c r="N1846" s="46"/>
      <c r="O1846" s="46"/>
      <c r="AY1846">
        <v>83</v>
      </c>
    </row>
    <row r="1847" spans="1:82" x14ac:dyDescent="0.3">
      <c r="A1847" s="67" t="s">
        <v>515</v>
      </c>
      <c r="B1847" s="70">
        <v>40828</v>
      </c>
      <c r="C1847" s="47"/>
      <c r="D1847" s="47"/>
      <c r="E1847" t="s">
        <v>516</v>
      </c>
      <c r="G1847" s="46"/>
      <c r="H1847" s="46"/>
      <c r="I1847" s="46"/>
      <c r="J1847" s="46"/>
      <c r="K1847" s="46"/>
      <c r="L1847" s="46"/>
      <c r="M1847" s="46"/>
      <c r="N1847" s="46"/>
      <c r="O1847" s="46"/>
      <c r="AY1847">
        <v>85</v>
      </c>
    </row>
    <row r="1848" spans="1:82" x14ac:dyDescent="0.3">
      <c r="A1848" s="67" t="s">
        <v>515</v>
      </c>
      <c r="B1848" s="70">
        <v>40834</v>
      </c>
      <c r="C1848" s="47"/>
      <c r="D1848" s="47"/>
      <c r="E1848" t="s">
        <v>516</v>
      </c>
      <c r="G1848" s="46"/>
      <c r="H1848" s="46"/>
      <c r="I1848" s="46"/>
      <c r="J1848" s="46"/>
      <c r="K1848" s="46"/>
      <c r="L1848" s="46"/>
      <c r="M1848" s="46"/>
      <c r="N1848" s="46"/>
      <c r="O1848" s="46"/>
      <c r="AY1848">
        <v>85</v>
      </c>
    </row>
    <row r="1849" spans="1:82" x14ac:dyDescent="0.3">
      <c r="A1849" s="67" t="s">
        <v>515</v>
      </c>
      <c r="B1849" s="70">
        <v>40841</v>
      </c>
      <c r="C1849" s="47"/>
      <c r="D1849" s="47"/>
      <c r="E1849" t="s">
        <v>516</v>
      </c>
      <c r="G1849" s="46"/>
      <c r="H1849" s="46"/>
      <c r="I1849" s="46"/>
      <c r="J1849" s="46"/>
      <c r="K1849" s="46"/>
      <c r="L1849" s="46"/>
      <c r="M1849" s="46"/>
      <c r="N1849" s="46"/>
      <c r="O1849" s="46"/>
      <c r="AY1849">
        <v>90</v>
      </c>
    </row>
    <row r="1850" spans="1:82" x14ac:dyDescent="0.3">
      <c r="A1850" s="67" t="s">
        <v>515</v>
      </c>
      <c r="B1850" s="70">
        <v>40848</v>
      </c>
      <c r="C1850" s="47"/>
      <c r="D1850" s="47"/>
      <c r="E1850" t="s">
        <v>516</v>
      </c>
      <c r="G1850" s="46"/>
      <c r="H1850" s="46"/>
      <c r="I1850" s="46"/>
      <c r="J1850" s="46"/>
      <c r="K1850" s="46"/>
      <c r="L1850" s="46"/>
      <c r="M1850" s="46"/>
      <c r="N1850" s="46"/>
      <c r="O1850" s="46"/>
      <c r="AY1850">
        <v>90</v>
      </c>
    </row>
    <row r="1851" spans="1:82" x14ac:dyDescent="0.3">
      <c r="A1851" s="56" t="s">
        <v>515</v>
      </c>
      <c r="B1851" s="61">
        <v>40855</v>
      </c>
      <c r="E1851" t="s">
        <v>516</v>
      </c>
      <c r="AC1851" t="str">
        <f>IF(ISNUMBER(AD1851),AD1851/10,"")</f>
        <v/>
      </c>
      <c r="AY1851">
        <v>90</v>
      </c>
    </row>
    <row r="1852" spans="1:82" x14ac:dyDescent="0.3">
      <c r="A1852" s="56" t="s">
        <v>515</v>
      </c>
      <c r="B1852" s="61"/>
      <c r="AS1852" s="49" t="s">
        <v>69</v>
      </c>
      <c r="CD1852">
        <v>11.2</v>
      </c>
    </row>
    <row r="1853" spans="1:82" x14ac:dyDescent="0.3">
      <c r="A1853" s="56" t="s">
        <v>517</v>
      </c>
      <c r="B1853" s="61">
        <v>40737</v>
      </c>
      <c r="E1853" t="s">
        <v>505</v>
      </c>
      <c r="AY1853">
        <v>12</v>
      </c>
      <c r="BJ1853">
        <v>2.2000000000000002</v>
      </c>
    </row>
    <row r="1854" spans="1:82" x14ac:dyDescent="0.3">
      <c r="A1854" s="56" t="s">
        <v>517</v>
      </c>
      <c r="B1854" s="61">
        <v>40752</v>
      </c>
      <c r="E1854" t="s">
        <v>505</v>
      </c>
      <c r="AY1854">
        <v>30</v>
      </c>
      <c r="BJ1854">
        <v>4.5999999999999996</v>
      </c>
    </row>
    <row r="1855" spans="1:82" x14ac:dyDescent="0.3">
      <c r="A1855" s="56" t="s">
        <v>517</v>
      </c>
      <c r="B1855" s="61">
        <v>40758</v>
      </c>
      <c r="E1855" t="s">
        <v>505</v>
      </c>
      <c r="AY1855">
        <v>30</v>
      </c>
    </row>
    <row r="1856" spans="1:82" x14ac:dyDescent="0.3">
      <c r="A1856" s="56" t="s">
        <v>517</v>
      </c>
      <c r="B1856" s="61">
        <v>40764</v>
      </c>
      <c r="E1856" t="s">
        <v>505</v>
      </c>
      <c r="AY1856">
        <v>32</v>
      </c>
      <c r="BJ1856">
        <v>6.4</v>
      </c>
    </row>
    <row r="1857" spans="1:82" x14ac:dyDescent="0.3">
      <c r="A1857" s="56" t="s">
        <v>517</v>
      </c>
      <c r="B1857" s="61">
        <v>40772</v>
      </c>
      <c r="E1857" t="s">
        <v>505</v>
      </c>
      <c r="AY1857">
        <v>31</v>
      </c>
    </row>
    <row r="1858" spans="1:82" x14ac:dyDescent="0.3">
      <c r="A1858" s="56" t="s">
        <v>517</v>
      </c>
      <c r="B1858" s="61">
        <v>40781</v>
      </c>
      <c r="E1858" t="s">
        <v>505</v>
      </c>
      <c r="AY1858">
        <v>33</v>
      </c>
    </row>
    <row r="1859" spans="1:82" x14ac:dyDescent="0.3">
      <c r="A1859" s="56" t="s">
        <v>517</v>
      </c>
      <c r="B1859" s="61">
        <v>40792</v>
      </c>
      <c r="E1859" t="s">
        <v>505</v>
      </c>
      <c r="AY1859">
        <v>55</v>
      </c>
    </row>
    <row r="1860" spans="1:82" x14ac:dyDescent="0.3">
      <c r="A1860" s="56" t="s">
        <v>517</v>
      </c>
      <c r="B1860" s="61">
        <v>40806</v>
      </c>
      <c r="E1860" t="s">
        <v>505</v>
      </c>
      <c r="AY1860">
        <v>69</v>
      </c>
    </row>
    <row r="1861" spans="1:82" x14ac:dyDescent="0.3">
      <c r="A1861" s="56" t="s">
        <v>517</v>
      </c>
      <c r="B1861" s="61">
        <v>40819</v>
      </c>
      <c r="E1861" t="s">
        <v>505</v>
      </c>
      <c r="AY1861">
        <v>75</v>
      </c>
    </row>
    <row r="1862" spans="1:82" x14ac:dyDescent="0.3">
      <c r="A1862" s="56" t="s">
        <v>517</v>
      </c>
      <c r="B1862" s="61">
        <v>40828</v>
      </c>
      <c r="E1862" t="s">
        <v>505</v>
      </c>
      <c r="AY1862">
        <v>81</v>
      </c>
    </row>
    <row r="1863" spans="1:82" x14ac:dyDescent="0.3">
      <c r="A1863" s="56" t="s">
        <v>517</v>
      </c>
      <c r="B1863" s="61">
        <v>40834</v>
      </c>
      <c r="E1863" t="s">
        <v>505</v>
      </c>
      <c r="AY1863">
        <v>83</v>
      </c>
    </row>
    <row r="1864" spans="1:82" x14ac:dyDescent="0.3">
      <c r="A1864" s="56" t="s">
        <v>517</v>
      </c>
      <c r="B1864" s="61">
        <v>40841</v>
      </c>
      <c r="E1864" t="s">
        <v>505</v>
      </c>
      <c r="AY1864">
        <v>83</v>
      </c>
    </row>
    <row r="1865" spans="1:82" x14ac:dyDescent="0.3">
      <c r="A1865" s="56" t="s">
        <v>517</v>
      </c>
      <c r="B1865" s="61">
        <v>40848</v>
      </c>
      <c r="E1865" t="s">
        <v>505</v>
      </c>
      <c r="AY1865">
        <v>85</v>
      </c>
    </row>
    <row r="1866" spans="1:82" x14ac:dyDescent="0.3">
      <c r="A1866" s="56" t="s">
        <v>517</v>
      </c>
      <c r="B1866" s="61">
        <v>40855</v>
      </c>
      <c r="E1866" t="s">
        <v>505</v>
      </c>
      <c r="AY1866">
        <v>90</v>
      </c>
    </row>
    <row r="1867" spans="1:82" x14ac:dyDescent="0.3">
      <c r="A1867" s="56" t="s">
        <v>517</v>
      </c>
      <c r="B1867" s="61"/>
      <c r="AS1867" s="49" t="s">
        <v>69</v>
      </c>
      <c r="CD1867" s="51"/>
    </row>
    <row r="1868" spans="1:82" x14ac:dyDescent="0.3">
      <c r="A1868" s="56" t="s">
        <v>518</v>
      </c>
      <c r="B1868" s="61">
        <v>40737</v>
      </c>
      <c r="E1868" t="s">
        <v>176</v>
      </c>
      <c r="AY1868">
        <v>12</v>
      </c>
      <c r="BJ1868">
        <v>2.2000000000000002</v>
      </c>
    </row>
    <row r="1869" spans="1:82" x14ac:dyDescent="0.3">
      <c r="A1869" s="56" t="s">
        <v>518</v>
      </c>
      <c r="B1869" s="61">
        <v>40752</v>
      </c>
      <c r="E1869" t="s">
        <v>176</v>
      </c>
      <c r="AY1869">
        <v>15</v>
      </c>
      <c r="BJ1869">
        <v>4.7</v>
      </c>
    </row>
    <row r="1870" spans="1:82" x14ac:dyDescent="0.3">
      <c r="A1870" s="56" t="s">
        <v>518</v>
      </c>
      <c r="B1870" s="61">
        <v>40758</v>
      </c>
      <c r="E1870" t="s">
        <v>176</v>
      </c>
      <c r="AY1870">
        <v>30</v>
      </c>
    </row>
    <row r="1871" spans="1:82" x14ac:dyDescent="0.3">
      <c r="A1871" s="56" t="s">
        <v>518</v>
      </c>
      <c r="B1871" s="61">
        <v>40764</v>
      </c>
      <c r="E1871" t="s">
        <v>176</v>
      </c>
      <c r="AY1871">
        <v>30</v>
      </c>
      <c r="BJ1871">
        <v>6.3</v>
      </c>
    </row>
    <row r="1872" spans="1:82" x14ac:dyDescent="0.3">
      <c r="A1872" s="56" t="s">
        <v>518</v>
      </c>
      <c r="B1872" s="61">
        <v>40772</v>
      </c>
      <c r="E1872" t="s">
        <v>176</v>
      </c>
      <c r="AY1872">
        <v>30</v>
      </c>
    </row>
    <row r="1873" spans="1:82" x14ac:dyDescent="0.3">
      <c r="A1873" s="56" t="s">
        <v>518</v>
      </c>
      <c r="B1873" s="61">
        <v>40781</v>
      </c>
      <c r="E1873" t="s">
        <v>176</v>
      </c>
      <c r="AY1873">
        <v>32</v>
      </c>
    </row>
    <row r="1874" spans="1:82" x14ac:dyDescent="0.3">
      <c r="A1874" s="56" t="s">
        <v>518</v>
      </c>
      <c r="B1874" s="61">
        <v>40792</v>
      </c>
      <c r="E1874" t="s">
        <v>176</v>
      </c>
      <c r="AY1874">
        <v>39</v>
      </c>
    </row>
    <row r="1875" spans="1:82" x14ac:dyDescent="0.3">
      <c r="A1875" s="56" t="s">
        <v>518</v>
      </c>
      <c r="B1875" s="61">
        <v>40806</v>
      </c>
      <c r="E1875" t="s">
        <v>176</v>
      </c>
      <c r="AY1875">
        <v>52</v>
      </c>
    </row>
    <row r="1876" spans="1:82" x14ac:dyDescent="0.3">
      <c r="A1876" s="56" t="s">
        <v>518</v>
      </c>
      <c r="B1876" s="61">
        <v>40819</v>
      </c>
      <c r="E1876" t="s">
        <v>176</v>
      </c>
      <c r="AY1876">
        <v>70</v>
      </c>
    </row>
    <row r="1877" spans="1:82" x14ac:dyDescent="0.3">
      <c r="A1877" s="56" t="s">
        <v>518</v>
      </c>
      <c r="B1877" s="61">
        <v>40828</v>
      </c>
      <c r="E1877" t="s">
        <v>176</v>
      </c>
      <c r="AY1877">
        <v>81</v>
      </c>
    </row>
    <row r="1878" spans="1:82" x14ac:dyDescent="0.3">
      <c r="A1878" s="56" t="s">
        <v>518</v>
      </c>
      <c r="B1878" s="61">
        <v>40834</v>
      </c>
      <c r="E1878" t="s">
        <v>176</v>
      </c>
      <c r="AY1878">
        <v>81</v>
      </c>
    </row>
    <row r="1879" spans="1:82" x14ac:dyDescent="0.3">
      <c r="A1879" s="56" t="s">
        <v>518</v>
      </c>
      <c r="B1879" s="61">
        <v>40841</v>
      </c>
      <c r="E1879" t="s">
        <v>176</v>
      </c>
      <c r="AY1879">
        <v>81</v>
      </c>
    </row>
    <row r="1880" spans="1:82" x14ac:dyDescent="0.3">
      <c r="A1880" s="56" t="s">
        <v>518</v>
      </c>
      <c r="B1880" s="61">
        <v>40848</v>
      </c>
      <c r="E1880" t="s">
        <v>176</v>
      </c>
      <c r="AY1880">
        <v>83</v>
      </c>
    </row>
    <row r="1881" spans="1:82" x14ac:dyDescent="0.3">
      <c r="A1881" s="56" t="s">
        <v>518</v>
      </c>
      <c r="B1881" s="61">
        <v>40855</v>
      </c>
      <c r="E1881" t="s">
        <v>176</v>
      </c>
      <c r="AY1881">
        <v>90</v>
      </c>
    </row>
    <row r="1882" spans="1:82" x14ac:dyDescent="0.3">
      <c r="A1882" s="56" t="s">
        <v>518</v>
      </c>
      <c r="B1882" s="61"/>
      <c r="AS1882" s="49" t="s">
        <v>69</v>
      </c>
      <c r="CD1882" s="51"/>
    </row>
    <row r="1883" spans="1:82" x14ac:dyDescent="0.3">
      <c r="A1883" s="56" t="s">
        <v>519</v>
      </c>
      <c r="B1883" s="61">
        <v>40737</v>
      </c>
      <c r="E1883" t="s">
        <v>178</v>
      </c>
      <c r="AY1883">
        <v>12</v>
      </c>
      <c r="BJ1883">
        <v>2.2999999999999998</v>
      </c>
    </row>
    <row r="1884" spans="1:82" x14ac:dyDescent="0.3">
      <c r="A1884" s="56" t="s">
        <v>519</v>
      </c>
      <c r="B1884" s="61">
        <v>40752</v>
      </c>
      <c r="E1884" t="s">
        <v>178</v>
      </c>
      <c r="AY1884">
        <v>15</v>
      </c>
      <c r="BJ1884">
        <v>4.9000000000000004</v>
      </c>
    </row>
    <row r="1885" spans="1:82" x14ac:dyDescent="0.3">
      <c r="A1885" s="56" t="s">
        <v>519</v>
      </c>
      <c r="B1885" s="61">
        <v>40758</v>
      </c>
      <c r="E1885" t="s">
        <v>178</v>
      </c>
      <c r="AY1885">
        <v>30</v>
      </c>
    </row>
    <row r="1886" spans="1:82" x14ac:dyDescent="0.3">
      <c r="A1886" s="56" t="s">
        <v>519</v>
      </c>
      <c r="B1886" s="61">
        <v>40764</v>
      </c>
      <c r="E1886" t="s">
        <v>178</v>
      </c>
      <c r="AY1886">
        <v>30</v>
      </c>
      <c r="BJ1886">
        <v>6.3</v>
      </c>
    </row>
    <row r="1887" spans="1:82" x14ac:dyDescent="0.3">
      <c r="A1887" s="56" t="s">
        <v>519</v>
      </c>
      <c r="B1887" s="61">
        <v>40772</v>
      </c>
      <c r="E1887" t="s">
        <v>178</v>
      </c>
      <c r="AY1887">
        <v>31</v>
      </c>
    </row>
    <row r="1888" spans="1:82" x14ac:dyDescent="0.3">
      <c r="A1888" s="56" t="s">
        <v>519</v>
      </c>
      <c r="B1888" s="61">
        <v>40781</v>
      </c>
      <c r="E1888" t="s">
        <v>178</v>
      </c>
      <c r="AY1888">
        <v>32</v>
      </c>
    </row>
    <row r="1889" spans="1:82" x14ac:dyDescent="0.3">
      <c r="A1889" s="56" t="s">
        <v>519</v>
      </c>
      <c r="B1889" s="61">
        <v>40792</v>
      </c>
      <c r="E1889" t="s">
        <v>178</v>
      </c>
      <c r="AY1889">
        <v>41</v>
      </c>
    </row>
    <row r="1890" spans="1:82" x14ac:dyDescent="0.3">
      <c r="A1890" s="56" t="s">
        <v>519</v>
      </c>
      <c r="B1890" s="61">
        <v>40806</v>
      </c>
      <c r="E1890" t="s">
        <v>178</v>
      </c>
      <c r="AY1890">
        <v>58</v>
      </c>
    </row>
    <row r="1891" spans="1:82" x14ac:dyDescent="0.3">
      <c r="A1891" s="56" t="s">
        <v>519</v>
      </c>
      <c r="B1891" s="61">
        <v>40819</v>
      </c>
      <c r="E1891" t="s">
        <v>178</v>
      </c>
      <c r="AY1891">
        <v>70</v>
      </c>
    </row>
    <row r="1892" spans="1:82" x14ac:dyDescent="0.3">
      <c r="A1892" s="56" t="s">
        <v>519</v>
      </c>
      <c r="B1892" s="61">
        <v>40828</v>
      </c>
      <c r="E1892" t="s">
        <v>178</v>
      </c>
      <c r="AY1892">
        <v>81</v>
      </c>
    </row>
    <row r="1893" spans="1:82" x14ac:dyDescent="0.3">
      <c r="A1893" s="56" t="s">
        <v>519</v>
      </c>
      <c r="B1893" s="61">
        <v>40834</v>
      </c>
      <c r="E1893" t="s">
        <v>178</v>
      </c>
      <c r="AY1893">
        <v>81</v>
      </c>
    </row>
    <row r="1894" spans="1:82" x14ac:dyDescent="0.3">
      <c r="A1894" s="56" t="s">
        <v>519</v>
      </c>
      <c r="B1894" s="61">
        <v>40841</v>
      </c>
      <c r="E1894" t="s">
        <v>178</v>
      </c>
      <c r="AY1894">
        <v>83</v>
      </c>
    </row>
    <row r="1895" spans="1:82" x14ac:dyDescent="0.3">
      <c r="A1895" s="56" t="s">
        <v>519</v>
      </c>
      <c r="B1895" s="61">
        <v>40848</v>
      </c>
      <c r="E1895" t="s">
        <v>178</v>
      </c>
      <c r="AY1895">
        <v>85</v>
      </c>
    </row>
    <row r="1896" spans="1:82" x14ac:dyDescent="0.3">
      <c r="A1896" s="56" t="s">
        <v>519</v>
      </c>
      <c r="B1896" s="61">
        <v>40855</v>
      </c>
      <c r="E1896" t="s">
        <v>178</v>
      </c>
      <c r="AY1896">
        <v>90</v>
      </c>
    </row>
    <row r="1897" spans="1:82" x14ac:dyDescent="0.3">
      <c r="A1897" s="56" t="s">
        <v>519</v>
      </c>
      <c r="B1897" s="61"/>
      <c r="AS1897" s="49" t="s">
        <v>69</v>
      </c>
      <c r="CD1897" s="51"/>
    </row>
    <row r="1898" spans="1:82" x14ac:dyDescent="0.3">
      <c r="A1898" s="56" t="s">
        <v>520</v>
      </c>
      <c r="B1898" s="61">
        <v>40737</v>
      </c>
      <c r="E1898" t="s">
        <v>509</v>
      </c>
      <c r="AY1898">
        <v>12</v>
      </c>
      <c r="BJ1898">
        <v>2.2999999999999998</v>
      </c>
    </row>
    <row r="1899" spans="1:82" x14ac:dyDescent="0.3">
      <c r="A1899" s="56" t="s">
        <v>520</v>
      </c>
      <c r="B1899" s="61">
        <v>40752</v>
      </c>
      <c r="E1899" t="s">
        <v>509</v>
      </c>
      <c r="AY1899">
        <v>15</v>
      </c>
      <c r="BJ1899">
        <v>4.7</v>
      </c>
    </row>
    <row r="1900" spans="1:82" x14ac:dyDescent="0.3">
      <c r="A1900" s="56" t="s">
        <v>520</v>
      </c>
      <c r="B1900" s="61">
        <v>40758</v>
      </c>
      <c r="E1900" t="s">
        <v>509</v>
      </c>
      <c r="AY1900">
        <v>30</v>
      </c>
    </row>
    <row r="1901" spans="1:82" x14ac:dyDescent="0.3">
      <c r="A1901" s="56" t="s">
        <v>520</v>
      </c>
      <c r="B1901" s="61">
        <v>40764</v>
      </c>
      <c r="E1901" t="s">
        <v>509</v>
      </c>
      <c r="AY1901">
        <v>30</v>
      </c>
      <c r="BJ1901">
        <v>6</v>
      </c>
    </row>
    <row r="1902" spans="1:82" x14ac:dyDescent="0.3">
      <c r="A1902" s="56" t="s">
        <v>520</v>
      </c>
      <c r="B1902" s="61">
        <v>40772</v>
      </c>
      <c r="E1902" t="s">
        <v>509</v>
      </c>
      <c r="AY1902">
        <v>31</v>
      </c>
    </row>
    <row r="1903" spans="1:82" x14ac:dyDescent="0.3">
      <c r="A1903" s="56" t="s">
        <v>520</v>
      </c>
      <c r="B1903" s="61">
        <v>40781</v>
      </c>
      <c r="E1903" t="s">
        <v>509</v>
      </c>
      <c r="AY1903">
        <v>33</v>
      </c>
    </row>
    <row r="1904" spans="1:82" x14ac:dyDescent="0.3">
      <c r="A1904" s="56" t="s">
        <v>520</v>
      </c>
      <c r="B1904" s="61">
        <v>40792</v>
      </c>
      <c r="E1904" t="s">
        <v>509</v>
      </c>
      <c r="AY1904">
        <v>37</v>
      </c>
    </row>
    <row r="1905" spans="1:82" x14ac:dyDescent="0.3">
      <c r="A1905" s="56" t="s">
        <v>520</v>
      </c>
      <c r="B1905" s="61">
        <v>40806</v>
      </c>
      <c r="E1905" t="s">
        <v>509</v>
      </c>
      <c r="AY1905">
        <v>41</v>
      </c>
    </row>
    <row r="1906" spans="1:82" x14ac:dyDescent="0.3">
      <c r="A1906" s="56" t="s">
        <v>520</v>
      </c>
      <c r="B1906" s="61">
        <v>40819</v>
      </c>
      <c r="E1906" t="s">
        <v>509</v>
      </c>
      <c r="AY1906">
        <v>55</v>
      </c>
    </row>
    <row r="1907" spans="1:82" x14ac:dyDescent="0.3">
      <c r="A1907" s="56" t="s">
        <v>520</v>
      </c>
      <c r="B1907" s="61">
        <v>40828</v>
      </c>
      <c r="E1907" t="s">
        <v>509</v>
      </c>
      <c r="AY1907">
        <v>70</v>
      </c>
    </row>
    <row r="1908" spans="1:82" x14ac:dyDescent="0.3">
      <c r="A1908" s="56" t="s">
        <v>520</v>
      </c>
      <c r="B1908" s="61">
        <v>40834</v>
      </c>
      <c r="E1908" t="s">
        <v>509</v>
      </c>
      <c r="AY1908">
        <v>70</v>
      </c>
    </row>
    <row r="1909" spans="1:82" x14ac:dyDescent="0.3">
      <c r="A1909" s="56" t="s">
        <v>520</v>
      </c>
      <c r="B1909" s="61">
        <v>40841</v>
      </c>
      <c r="E1909" t="s">
        <v>509</v>
      </c>
      <c r="AY1909">
        <v>79</v>
      </c>
    </row>
    <row r="1910" spans="1:82" x14ac:dyDescent="0.3">
      <c r="A1910" s="56" t="s">
        <v>520</v>
      </c>
      <c r="B1910" s="61">
        <v>40848</v>
      </c>
      <c r="E1910" t="s">
        <v>509</v>
      </c>
      <c r="AY1910">
        <v>83</v>
      </c>
    </row>
    <row r="1911" spans="1:82" x14ac:dyDescent="0.3">
      <c r="A1911" s="56" t="s">
        <v>520</v>
      </c>
      <c r="B1911" s="61">
        <v>40855</v>
      </c>
      <c r="E1911" t="s">
        <v>509</v>
      </c>
      <c r="AY1911">
        <v>83</v>
      </c>
    </row>
    <row r="1912" spans="1:82" x14ac:dyDescent="0.3">
      <c r="A1912" s="56" t="s">
        <v>520</v>
      </c>
      <c r="B1912" s="61"/>
      <c r="AS1912" s="49" t="s">
        <v>69</v>
      </c>
      <c r="CD1912" s="51"/>
    </row>
    <row r="1913" spans="1:82" x14ac:dyDescent="0.3">
      <c r="A1913" s="56" t="s">
        <v>521</v>
      </c>
      <c r="B1913" s="61">
        <v>40737</v>
      </c>
      <c r="E1913" t="s">
        <v>180</v>
      </c>
      <c r="AY1913">
        <v>13</v>
      </c>
      <c r="BJ1913">
        <v>2.7</v>
      </c>
    </row>
    <row r="1914" spans="1:82" x14ac:dyDescent="0.3">
      <c r="A1914" s="56" t="s">
        <v>521</v>
      </c>
      <c r="B1914" s="61">
        <v>40752</v>
      </c>
      <c r="E1914" t="s">
        <v>180</v>
      </c>
      <c r="AY1914">
        <v>15</v>
      </c>
      <c r="BJ1914">
        <v>4.9000000000000004</v>
      </c>
    </row>
    <row r="1915" spans="1:82" x14ac:dyDescent="0.3">
      <c r="A1915" s="56" t="s">
        <v>521</v>
      </c>
      <c r="B1915" s="61">
        <v>40758</v>
      </c>
      <c r="E1915" t="s">
        <v>180</v>
      </c>
      <c r="AY1915">
        <v>30</v>
      </c>
    </row>
    <row r="1916" spans="1:82" x14ac:dyDescent="0.3">
      <c r="A1916" s="56" t="s">
        <v>521</v>
      </c>
      <c r="B1916" s="61">
        <v>40764</v>
      </c>
      <c r="E1916" t="s">
        <v>180</v>
      </c>
      <c r="AY1916">
        <v>30</v>
      </c>
      <c r="BJ1916">
        <v>6.6</v>
      </c>
    </row>
    <row r="1917" spans="1:82" x14ac:dyDescent="0.3">
      <c r="A1917" s="56" t="s">
        <v>521</v>
      </c>
      <c r="B1917" s="61">
        <v>40772</v>
      </c>
      <c r="E1917" t="s">
        <v>180</v>
      </c>
      <c r="AY1917">
        <v>31</v>
      </c>
    </row>
    <row r="1918" spans="1:82" x14ac:dyDescent="0.3">
      <c r="A1918" s="56" t="s">
        <v>521</v>
      </c>
      <c r="B1918" s="61">
        <v>40781</v>
      </c>
      <c r="E1918" t="s">
        <v>180</v>
      </c>
      <c r="AY1918">
        <v>33</v>
      </c>
    </row>
    <row r="1919" spans="1:82" x14ac:dyDescent="0.3">
      <c r="A1919" s="56" t="s">
        <v>521</v>
      </c>
      <c r="B1919" s="61">
        <v>40792</v>
      </c>
      <c r="E1919" t="s">
        <v>180</v>
      </c>
      <c r="AY1919">
        <v>43</v>
      </c>
    </row>
    <row r="1920" spans="1:82" x14ac:dyDescent="0.3">
      <c r="A1920" s="56" t="s">
        <v>521</v>
      </c>
      <c r="B1920" s="61">
        <v>40806</v>
      </c>
      <c r="E1920" t="s">
        <v>180</v>
      </c>
      <c r="AY1920">
        <v>64</v>
      </c>
    </row>
    <row r="1921" spans="1:82" x14ac:dyDescent="0.3">
      <c r="A1921" s="56" t="s">
        <v>521</v>
      </c>
      <c r="B1921" s="61">
        <v>40819</v>
      </c>
      <c r="E1921" t="s">
        <v>180</v>
      </c>
      <c r="AY1921">
        <v>70</v>
      </c>
    </row>
    <row r="1922" spans="1:82" x14ac:dyDescent="0.3">
      <c r="A1922" s="56" t="s">
        <v>521</v>
      </c>
      <c r="B1922" s="61">
        <v>40828</v>
      </c>
      <c r="E1922" t="s">
        <v>180</v>
      </c>
      <c r="AY1922">
        <v>81</v>
      </c>
    </row>
    <row r="1923" spans="1:82" x14ac:dyDescent="0.3">
      <c r="A1923" s="56" t="s">
        <v>521</v>
      </c>
      <c r="B1923" s="61">
        <v>40834</v>
      </c>
      <c r="E1923" t="s">
        <v>180</v>
      </c>
      <c r="AY1923">
        <v>81</v>
      </c>
    </row>
    <row r="1924" spans="1:82" x14ac:dyDescent="0.3">
      <c r="A1924" s="56" t="s">
        <v>521</v>
      </c>
      <c r="B1924" s="61">
        <v>40841</v>
      </c>
      <c r="E1924" t="s">
        <v>180</v>
      </c>
      <c r="AY1924">
        <v>83</v>
      </c>
    </row>
    <row r="1925" spans="1:82" x14ac:dyDescent="0.3">
      <c r="A1925" s="56" t="s">
        <v>521</v>
      </c>
      <c r="B1925" s="61">
        <v>40848</v>
      </c>
      <c r="E1925" t="s">
        <v>180</v>
      </c>
      <c r="AY1925">
        <v>83</v>
      </c>
    </row>
    <row r="1926" spans="1:82" x14ac:dyDescent="0.3">
      <c r="A1926" s="56" t="s">
        <v>521</v>
      </c>
      <c r="B1926" s="61">
        <v>40855</v>
      </c>
      <c r="E1926" t="s">
        <v>180</v>
      </c>
      <c r="AY1926">
        <v>90</v>
      </c>
    </row>
    <row r="1927" spans="1:82" x14ac:dyDescent="0.3">
      <c r="A1927" s="56" t="s">
        <v>521</v>
      </c>
      <c r="B1927" s="61"/>
      <c r="AS1927" s="49" t="s">
        <v>69</v>
      </c>
      <c r="CD1927" s="51"/>
    </row>
    <row r="1928" spans="1:82" x14ac:dyDescent="0.3">
      <c r="A1928" s="56" t="s">
        <v>522</v>
      </c>
      <c r="B1928" s="61">
        <v>40737</v>
      </c>
      <c r="E1928" t="s">
        <v>512</v>
      </c>
      <c r="AY1928">
        <v>12</v>
      </c>
      <c r="BJ1928">
        <v>2.2000000000000002</v>
      </c>
    </row>
    <row r="1929" spans="1:82" x14ac:dyDescent="0.3">
      <c r="A1929" s="56" t="s">
        <v>522</v>
      </c>
      <c r="B1929" s="61">
        <v>40752</v>
      </c>
      <c r="E1929" t="s">
        <v>512</v>
      </c>
      <c r="AY1929">
        <v>30</v>
      </c>
      <c r="BJ1929">
        <v>4.4000000000000004</v>
      </c>
    </row>
    <row r="1930" spans="1:82" x14ac:dyDescent="0.3">
      <c r="A1930" s="56" t="s">
        <v>522</v>
      </c>
      <c r="B1930" s="61">
        <v>40758</v>
      </c>
      <c r="E1930" t="s">
        <v>512</v>
      </c>
      <c r="AY1930">
        <v>30</v>
      </c>
    </row>
    <row r="1931" spans="1:82" x14ac:dyDescent="0.3">
      <c r="A1931" s="56" t="s">
        <v>522</v>
      </c>
      <c r="B1931" s="61">
        <v>40764</v>
      </c>
      <c r="E1931" t="s">
        <v>512</v>
      </c>
      <c r="AY1931">
        <v>31</v>
      </c>
      <c r="BJ1931">
        <v>5.8</v>
      </c>
    </row>
    <row r="1932" spans="1:82" x14ac:dyDescent="0.3">
      <c r="A1932" s="56" t="s">
        <v>522</v>
      </c>
      <c r="B1932" s="61">
        <v>40772</v>
      </c>
      <c r="E1932" t="s">
        <v>512</v>
      </c>
      <c r="AY1932">
        <v>31</v>
      </c>
    </row>
    <row r="1933" spans="1:82" x14ac:dyDescent="0.3">
      <c r="A1933" s="56" t="s">
        <v>522</v>
      </c>
      <c r="B1933" s="61">
        <v>40781</v>
      </c>
      <c r="E1933" t="s">
        <v>512</v>
      </c>
      <c r="AY1933">
        <v>33</v>
      </c>
    </row>
    <row r="1934" spans="1:82" x14ac:dyDescent="0.3">
      <c r="A1934" s="56" t="s">
        <v>522</v>
      </c>
      <c r="B1934" s="61">
        <v>40792</v>
      </c>
      <c r="E1934" t="s">
        <v>512</v>
      </c>
      <c r="AY1934">
        <v>41</v>
      </c>
    </row>
    <row r="1935" spans="1:82" x14ac:dyDescent="0.3">
      <c r="A1935" s="56" t="s">
        <v>522</v>
      </c>
      <c r="B1935" s="61">
        <v>40806</v>
      </c>
      <c r="E1935" t="s">
        <v>512</v>
      </c>
      <c r="AY1935">
        <v>62</v>
      </c>
    </row>
    <row r="1936" spans="1:82" x14ac:dyDescent="0.3">
      <c r="A1936" s="56" t="s">
        <v>522</v>
      </c>
      <c r="B1936" s="61">
        <v>40819</v>
      </c>
      <c r="E1936" t="s">
        <v>512</v>
      </c>
      <c r="AY1936">
        <v>70</v>
      </c>
    </row>
    <row r="1937" spans="1:82" x14ac:dyDescent="0.3">
      <c r="A1937" s="56" t="s">
        <v>522</v>
      </c>
      <c r="B1937" s="61">
        <v>40828</v>
      </c>
      <c r="E1937" t="s">
        <v>512</v>
      </c>
      <c r="AY1937">
        <v>81</v>
      </c>
    </row>
    <row r="1938" spans="1:82" x14ac:dyDescent="0.3">
      <c r="A1938" s="56" t="s">
        <v>522</v>
      </c>
      <c r="B1938" s="61">
        <v>40834</v>
      </c>
      <c r="E1938" t="s">
        <v>512</v>
      </c>
      <c r="AY1938">
        <v>83</v>
      </c>
    </row>
    <row r="1939" spans="1:82" x14ac:dyDescent="0.3">
      <c r="A1939" s="56" t="s">
        <v>522</v>
      </c>
      <c r="B1939" s="61">
        <v>40841</v>
      </c>
      <c r="E1939" t="s">
        <v>512</v>
      </c>
      <c r="AY1939">
        <v>83</v>
      </c>
    </row>
    <row r="1940" spans="1:82" x14ac:dyDescent="0.3">
      <c r="A1940" s="56" t="s">
        <v>522</v>
      </c>
      <c r="B1940" s="61">
        <v>40848</v>
      </c>
      <c r="E1940" t="s">
        <v>512</v>
      </c>
      <c r="AY1940">
        <v>83</v>
      </c>
    </row>
    <row r="1941" spans="1:82" x14ac:dyDescent="0.3">
      <c r="A1941" s="56" t="s">
        <v>522</v>
      </c>
      <c r="B1941" s="61">
        <v>40855</v>
      </c>
      <c r="E1941" t="s">
        <v>512</v>
      </c>
      <c r="AY1941">
        <v>90</v>
      </c>
    </row>
    <row r="1942" spans="1:82" x14ac:dyDescent="0.3">
      <c r="A1942" s="56" t="s">
        <v>522</v>
      </c>
      <c r="B1942" s="61"/>
      <c r="AS1942" s="49" t="s">
        <v>69</v>
      </c>
      <c r="CD1942" s="51"/>
    </row>
    <row r="1943" spans="1:82" x14ac:dyDescent="0.3">
      <c r="A1943" s="56" t="s">
        <v>523</v>
      </c>
      <c r="B1943" s="61">
        <v>40737</v>
      </c>
      <c r="E1943" t="s">
        <v>514</v>
      </c>
      <c r="AY1943">
        <v>12</v>
      </c>
      <c r="BJ1943">
        <v>2.4</v>
      </c>
    </row>
    <row r="1944" spans="1:82" x14ac:dyDescent="0.3">
      <c r="A1944" s="56" t="s">
        <v>523</v>
      </c>
      <c r="B1944" s="61">
        <v>40752</v>
      </c>
      <c r="E1944" t="s">
        <v>514</v>
      </c>
      <c r="AY1944">
        <v>15</v>
      </c>
      <c r="BJ1944">
        <v>5.0999999999999996</v>
      </c>
    </row>
    <row r="1945" spans="1:82" x14ac:dyDescent="0.3">
      <c r="A1945" s="56" t="s">
        <v>523</v>
      </c>
      <c r="B1945" s="61">
        <v>40758</v>
      </c>
      <c r="E1945" t="s">
        <v>514</v>
      </c>
      <c r="AY1945">
        <v>30</v>
      </c>
    </row>
    <row r="1946" spans="1:82" x14ac:dyDescent="0.3">
      <c r="A1946" s="56" t="s">
        <v>523</v>
      </c>
      <c r="B1946" s="61">
        <v>40764</v>
      </c>
      <c r="E1946" t="s">
        <v>514</v>
      </c>
      <c r="AY1946">
        <v>30</v>
      </c>
      <c r="BJ1946">
        <v>6.6</v>
      </c>
    </row>
    <row r="1947" spans="1:82" x14ac:dyDescent="0.3">
      <c r="A1947" s="56" t="s">
        <v>523</v>
      </c>
      <c r="B1947" s="61">
        <v>40772</v>
      </c>
      <c r="E1947" t="s">
        <v>514</v>
      </c>
      <c r="AY1947">
        <v>30</v>
      </c>
    </row>
    <row r="1948" spans="1:82" x14ac:dyDescent="0.3">
      <c r="A1948" s="56" t="s">
        <v>523</v>
      </c>
      <c r="B1948" s="61">
        <v>40781</v>
      </c>
      <c r="E1948" t="s">
        <v>514</v>
      </c>
      <c r="AY1948">
        <v>32</v>
      </c>
    </row>
    <row r="1949" spans="1:82" x14ac:dyDescent="0.3">
      <c r="A1949" s="56" t="s">
        <v>523</v>
      </c>
      <c r="B1949" s="61">
        <v>40792</v>
      </c>
      <c r="E1949" t="s">
        <v>514</v>
      </c>
      <c r="AY1949">
        <v>41</v>
      </c>
    </row>
    <row r="1950" spans="1:82" x14ac:dyDescent="0.3">
      <c r="A1950" s="56" t="s">
        <v>523</v>
      </c>
      <c r="B1950" s="61">
        <v>40806</v>
      </c>
      <c r="E1950" t="s">
        <v>514</v>
      </c>
      <c r="AY1950">
        <v>65</v>
      </c>
    </row>
    <row r="1951" spans="1:82" x14ac:dyDescent="0.3">
      <c r="A1951" s="56" t="s">
        <v>523</v>
      </c>
      <c r="B1951" s="61">
        <v>40819</v>
      </c>
      <c r="E1951" t="s">
        <v>514</v>
      </c>
      <c r="AY1951">
        <v>70</v>
      </c>
    </row>
    <row r="1952" spans="1:82" x14ac:dyDescent="0.3">
      <c r="A1952" s="56" t="s">
        <v>523</v>
      </c>
      <c r="B1952" s="61">
        <v>40828</v>
      </c>
      <c r="E1952" t="s">
        <v>514</v>
      </c>
      <c r="AY1952">
        <v>81</v>
      </c>
    </row>
    <row r="1953" spans="1:82" x14ac:dyDescent="0.3">
      <c r="A1953" s="56" t="s">
        <v>523</v>
      </c>
      <c r="B1953" s="61">
        <v>40834</v>
      </c>
      <c r="E1953" t="s">
        <v>514</v>
      </c>
      <c r="AY1953">
        <v>83</v>
      </c>
    </row>
    <row r="1954" spans="1:82" x14ac:dyDescent="0.3">
      <c r="A1954" s="56" t="s">
        <v>523</v>
      </c>
      <c r="B1954" s="61">
        <v>40841</v>
      </c>
      <c r="E1954" t="s">
        <v>514</v>
      </c>
      <c r="AY1954">
        <v>83</v>
      </c>
    </row>
    <row r="1955" spans="1:82" x14ac:dyDescent="0.3">
      <c r="A1955" s="56" t="s">
        <v>523</v>
      </c>
      <c r="B1955" s="61">
        <v>40848</v>
      </c>
      <c r="E1955" t="s">
        <v>514</v>
      </c>
      <c r="AY1955">
        <v>85</v>
      </c>
    </row>
    <row r="1956" spans="1:82" x14ac:dyDescent="0.3">
      <c r="A1956" s="56" t="s">
        <v>523</v>
      </c>
      <c r="B1956" s="61">
        <v>40855</v>
      </c>
      <c r="E1956" t="s">
        <v>514</v>
      </c>
      <c r="AY1956">
        <v>90</v>
      </c>
    </row>
    <row r="1957" spans="1:82" x14ac:dyDescent="0.3">
      <c r="A1957" s="56" t="s">
        <v>523</v>
      </c>
      <c r="B1957" s="61"/>
      <c r="AS1957" s="49" t="s">
        <v>69</v>
      </c>
      <c r="CD1957" s="51"/>
    </row>
    <row r="1958" spans="1:82" x14ac:dyDescent="0.3">
      <c r="A1958" s="56" t="s">
        <v>524</v>
      </c>
      <c r="B1958" s="61">
        <v>40737</v>
      </c>
      <c r="E1958" t="s">
        <v>516</v>
      </c>
      <c r="AY1958">
        <v>13</v>
      </c>
      <c r="BJ1958">
        <v>2.6</v>
      </c>
    </row>
    <row r="1959" spans="1:82" x14ac:dyDescent="0.3">
      <c r="A1959" s="56" t="s">
        <v>524</v>
      </c>
      <c r="B1959" s="61">
        <v>40752</v>
      </c>
      <c r="E1959" t="s">
        <v>516</v>
      </c>
      <c r="AY1959">
        <v>15</v>
      </c>
      <c r="BJ1959">
        <v>4.8</v>
      </c>
    </row>
    <row r="1960" spans="1:82" x14ac:dyDescent="0.3">
      <c r="A1960" s="56" t="s">
        <v>524</v>
      </c>
      <c r="B1960" s="61">
        <v>40758</v>
      </c>
      <c r="E1960" t="s">
        <v>516</v>
      </c>
      <c r="AY1960">
        <v>30</v>
      </c>
    </row>
    <row r="1961" spans="1:82" x14ac:dyDescent="0.3">
      <c r="A1961" s="56" t="s">
        <v>524</v>
      </c>
      <c r="B1961" s="61">
        <v>40764</v>
      </c>
      <c r="E1961" t="s">
        <v>516</v>
      </c>
      <c r="AY1961">
        <v>30</v>
      </c>
      <c r="BJ1961">
        <v>6.6</v>
      </c>
    </row>
    <row r="1962" spans="1:82" x14ac:dyDescent="0.3">
      <c r="A1962" s="56" t="s">
        <v>524</v>
      </c>
      <c r="B1962" s="61">
        <v>40772</v>
      </c>
      <c r="E1962" t="s">
        <v>516</v>
      </c>
      <c r="AY1962">
        <v>31</v>
      </c>
    </row>
    <row r="1963" spans="1:82" x14ac:dyDescent="0.3">
      <c r="A1963" s="56" t="s">
        <v>524</v>
      </c>
      <c r="B1963" s="61">
        <v>40781</v>
      </c>
      <c r="E1963" t="s">
        <v>516</v>
      </c>
      <c r="AY1963">
        <v>32</v>
      </c>
    </row>
    <row r="1964" spans="1:82" x14ac:dyDescent="0.3">
      <c r="A1964" s="56" t="s">
        <v>524</v>
      </c>
      <c r="B1964" s="61">
        <v>40792</v>
      </c>
      <c r="E1964" t="s">
        <v>516</v>
      </c>
      <c r="AY1964">
        <v>41</v>
      </c>
    </row>
    <row r="1965" spans="1:82" x14ac:dyDescent="0.3">
      <c r="A1965" s="56" t="s">
        <v>524</v>
      </c>
      <c r="B1965" s="61">
        <v>40806</v>
      </c>
      <c r="E1965" t="s">
        <v>516</v>
      </c>
      <c r="AY1965">
        <v>57</v>
      </c>
    </row>
    <row r="1966" spans="1:82" x14ac:dyDescent="0.3">
      <c r="A1966" s="56" t="s">
        <v>524</v>
      </c>
      <c r="B1966" s="61">
        <v>40819</v>
      </c>
      <c r="E1966" t="s">
        <v>516</v>
      </c>
      <c r="AY1966">
        <v>70</v>
      </c>
    </row>
    <row r="1967" spans="1:82" x14ac:dyDescent="0.3">
      <c r="A1967" s="56" t="s">
        <v>524</v>
      </c>
      <c r="B1967" s="61">
        <v>40828</v>
      </c>
      <c r="E1967" t="s">
        <v>516</v>
      </c>
      <c r="AY1967">
        <v>81</v>
      </c>
    </row>
    <row r="1968" spans="1:82" x14ac:dyDescent="0.3">
      <c r="A1968" s="56" t="s">
        <v>524</v>
      </c>
      <c r="B1968" s="61">
        <v>40834</v>
      </c>
      <c r="E1968" t="s">
        <v>516</v>
      </c>
      <c r="AY1968">
        <v>81</v>
      </c>
    </row>
    <row r="1969" spans="1:82" x14ac:dyDescent="0.3">
      <c r="A1969" s="56" t="s">
        <v>524</v>
      </c>
      <c r="B1969" s="61">
        <v>40841</v>
      </c>
      <c r="E1969" t="s">
        <v>516</v>
      </c>
      <c r="AY1969">
        <v>83</v>
      </c>
    </row>
    <row r="1970" spans="1:82" x14ac:dyDescent="0.3">
      <c r="A1970" s="56" t="s">
        <v>524</v>
      </c>
      <c r="B1970" s="61">
        <v>40848</v>
      </c>
      <c r="E1970" t="s">
        <v>516</v>
      </c>
      <c r="AY1970">
        <v>85</v>
      </c>
    </row>
    <row r="1971" spans="1:82" x14ac:dyDescent="0.3">
      <c r="A1971" s="56" t="s">
        <v>524</v>
      </c>
      <c r="B1971" s="61">
        <v>40855</v>
      </c>
      <c r="E1971" t="s">
        <v>516</v>
      </c>
      <c r="AY1971">
        <v>90</v>
      </c>
    </row>
    <row r="1972" spans="1:82" x14ac:dyDescent="0.3">
      <c r="A1972" s="56" t="s">
        <v>524</v>
      </c>
      <c r="B1972" s="61"/>
      <c r="AS1972" s="49" t="s">
        <v>69</v>
      </c>
      <c r="CD1972" s="51"/>
    </row>
    <row r="1973" spans="1:82" x14ac:dyDescent="0.3">
      <c r="A1973" s="3" t="s">
        <v>245</v>
      </c>
      <c r="B1973" s="4"/>
      <c r="C1973" s="9">
        <v>34495</v>
      </c>
      <c r="D1973" s="9"/>
      <c r="E1973" s="10" t="s">
        <v>243</v>
      </c>
      <c r="AS1973" t="s">
        <v>69</v>
      </c>
      <c r="AW1973" s="25">
        <v>119</v>
      </c>
      <c r="AX1973">
        <v>152</v>
      </c>
    </row>
    <row r="1974" spans="1:82" x14ac:dyDescent="0.3">
      <c r="A1974" s="3" t="s">
        <v>248</v>
      </c>
      <c r="B1974" s="4"/>
      <c r="C1974" s="9">
        <v>34561</v>
      </c>
      <c r="D1974" s="9"/>
      <c r="E1974" s="10" t="s">
        <v>243</v>
      </c>
      <c r="AS1974" t="s">
        <v>69</v>
      </c>
      <c r="AW1974" s="25">
        <v>80</v>
      </c>
      <c r="AX1974">
        <v>112</v>
      </c>
    </row>
    <row r="1975" spans="1:82" x14ac:dyDescent="0.3">
      <c r="A1975" s="3" t="s">
        <v>244</v>
      </c>
      <c r="B1975" s="4"/>
      <c r="C1975" s="9">
        <v>34474</v>
      </c>
      <c r="D1975" s="9"/>
      <c r="E1975" s="10" t="s">
        <v>243</v>
      </c>
      <c r="AS1975" t="s">
        <v>69</v>
      </c>
      <c r="AW1975" s="25">
        <v>119</v>
      </c>
      <c r="AX1975">
        <v>164</v>
      </c>
    </row>
    <row r="1976" spans="1:82" x14ac:dyDescent="0.3">
      <c r="A1976" s="3" t="s">
        <v>247</v>
      </c>
      <c r="B1976" s="4"/>
      <c r="C1976" s="9">
        <v>34537</v>
      </c>
      <c r="D1976" s="9"/>
      <c r="E1976" s="10" t="s">
        <v>243</v>
      </c>
      <c r="AS1976" t="s">
        <v>69</v>
      </c>
      <c r="AW1976" s="25">
        <v>90</v>
      </c>
      <c r="AX1976">
        <v>121</v>
      </c>
    </row>
    <row r="1977" spans="1:82" x14ac:dyDescent="0.3">
      <c r="A1977" s="3" t="s">
        <v>242</v>
      </c>
      <c r="B1977" s="4"/>
      <c r="C1977" s="9">
        <v>34453</v>
      </c>
      <c r="D1977" s="9"/>
      <c r="E1977" s="10" t="s">
        <v>243</v>
      </c>
      <c r="AS1977" t="s">
        <v>69</v>
      </c>
      <c r="AW1977" s="25">
        <v>125</v>
      </c>
      <c r="AX1977">
        <v>179</v>
      </c>
    </row>
    <row r="1978" spans="1:82" x14ac:dyDescent="0.3">
      <c r="A1978" s="3" t="s">
        <v>246</v>
      </c>
      <c r="B1978" s="4"/>
      <c r="C1978" s="9">
        <v>34519</v>
      </c>
      <c r="D1978" s="9"/>
      <c r="E1978" s="10" t="s">
        <v>243</v>
      </c>
      <c r="AS1978" t="s">
        <v>69</v>
      </c>
      <c r="AW1978" s="25">
        <v>102</v>
      </c>
      <c r="AX1978">
        <v>132</v>
      </c>
    </row>
    <row r="1979" spans="1:82" x14ac:dyDescent="0.3">
      <c r="A1979" s="3" t="s">
        <v>238</v>
      </c>
      <c r="B1979" s="4"/>
      <c r="C1979" s="9">
        <v>34495</v>
      </c>
      <c r="D1979" s="9"/>
      <c r="E1979" s="10" t="s">
        <v>186</v>
      </c>
      <c r="AS1979" t="s">
        <v>69</v>
      </c>
      <c r="AW1979">
        <v>105</v>
      </c>
      <c r="AX1979">
        <v>139</v>
      </c>
    </row>
    <row r="1980" spans="1:82" x14ac:dyDescent="0.3">
      <c r="A1980" s="3" t="s">
        <v>241</v>
      </c>
      <c r="B1980" s="4"/>
      <c r="C1980" s="9">
        <v>34561</v>
      </c>
      <c r="D1980" s="9"/>
      <c r="E1980" s="10" t="s">
        <v>186</v>
      </c>
      <c r="AS1980" t="s">
        <v>69</v>
      </c>
      <c r="AW1980">
        <v>66</v>
      </c>
      <c r="AX1980">
        <v>107</v>
      </c>
    </row>
    <row r="1981" spans="1:82" x14ac:dyDescent="0.3">
      <c r="A1981" s="3" t="s">
        <v>237</v>
      </c>
      <c r="B1981" s="4"/>
      <c r="C1981" s="9">
        <v>34474</v>
      </c>
      <c r="D1981" s="9"/>
      <c r="E1981" s="10" t="s">
        <v>186</v>
      </c>
      <c r="AS1981" t="s">
        <v>69</v>
      </c>
      <c r="AW1981">
        <v>115</v>
      </c>
      <c r="AX1981">
        <v>158</v>
      </c>
    </row>
    <row r="1982" spans="1:82" x14ac:dyDescent="0.3">
      <c r="A1982" s="3" t="s">
        <v>240</v>
      </c>
      <c r="B1982" s="4"/>
      <c r="C1982" s="9">
        <v>34537</v>
      </c>
      <c r="D1982" s="9"/>
      <c r="E1982" s="10" t="s">
        <v>186</v>
      </c>
      <c r="AS1982" t="s">
        <v>69</v>
      </c>
      <c r="AW1982">
        <v>84</v>
      </c>
      <c r="AX1982">
        <v>114</v>
      </c>
    </row>
    <row r="1983" spans="1:82" x14ac:dyDescent="0.3">
      <c r="A1983" s="3" t="s">
        <v>236</v>
      </c>
      <c r="B1983" s="4"/>
      <c r="C1983" s="9">
        <v>34453</v>
      </c>
      <c r="D1983" s="9"/>
      <c r="E1983" s="10" t="s">
        <v>186</v>
      </c>
      <c r="AS1983" t="s">
        <v>69</v>
      </c>
      <c r="AW1983">
        <v>101</v>
      </c>
      <c r="AX1983">
        <v>151</v>
      </c>
    </row>
    <row r="1984" spans="1:82" x14ac:dyDescent="0.3">
      <c r="A1984" s="3" t="s">
        <v>239</v>
      </c>
      <c r="B1984" s="4"/>
      <c r="C1984" s="9">
        <v>34519</v>
      </c>
      <c r="D1984" s="9"/>
      <c r="E1984" s="10" t="s">
        <v>186</v>
      </c>
      <c r="AS1984" t="s">
        <v>69</v>
      </c>
      <c r="AW1984">
        <v>95</v>
      </c>
      <c r="AX1984">
        <v>128</v>
      </c>
    </row>
    <row r="1985" spans="1:62" x14ac:dyDescent="0.3">
      <c r="A1985" s="3" t="s">
        <v>249</v>
      </c>
      <c r="B1985" s="4">
        <v>40745</v>
      </c>
      <c r="C1985" s="9"/>
      <c r="D1985" s="9"/>
      <c r="E1985" s="10"/>
      <c r="T1985">
        <v>25.9</v>
      </c>
      <c r="AL1985">
        <v>0.41818507199999999</v>
      </c>
      <c r="BI1985">
        <v>480</v>
      </c>
      <c r="BJ1985">
        <v>4.1666666670000003</v>
      </c>
    </row>
    <row r="1986" spans="1:62" x14ac:dyDescent="0.3">
      <c r="A1986" s="3" t="s">
        <v>249</v>
      </c>
      <c r="B1986" s="4">
        <v>40752</v>
      </c>
      <c r="C1986" s="9"/>
      <c r="D1986" s="9"/>
      <c r="E1986" s="10"/>
      <c r="T1986">
        <v>86</v>
      </c>
      <c r="AL1986">
        <v>1.45847481</v>
      </c>
      <c r="BI1986">
        <v>880</v>
      </c>
      <c r="BJ1986">
        <v>5.4249999999999998</v>
      </c>
    </row>
    <row r="1987" spans="1:62" x14ac:dyDescent="0.3">
      <c r="A1987" s="3" t="s">
        <v>249</v>
      </c>
      <c r="B1987" s="4">
        <v>40756</v>
      </c>
      <c r="C1987" s="9"/>
      <c r="D1987" s="9"/>
      <c r="E1987" s="10"/>
      <c r="T1987">
        <v>118.9</v>
      </c>
      <c r="AL1987">
        <v>2.0131426069999998</v>
      </c>
      <c r="AO1987">
        <v>92.4</v>
      </c>
      <c r="AR1987">
        <v>21787.257651515101</v>
      </c>
      <c r="BH1987">
        <v>26.5</v>
      </c>
      <c r="BI1987">
        <v>853.33333333333303</v>
      </c>
      <c r="BJ1987">
        <v>5.9083333329999999</v>
      </c>
    </row>
    <row r="1988" spans="1:62" x14ac:dyDescent="0.3">
      <c r="A1988" s="3" t="s">
        <v>249</v>
      </c>
      <c r="B1988" s="4">
        <v>40764</v>
      </c>
      <c r="C1988" s="9"/>
      <c r="D1988" s="9"/>
      <c r="E1988" s="10"/>
      <c r="T1988">
        <v>178.3</v>
      </c>
      <c r="AL1988">
        <v>2.9735134680000002</v>
      </c>
      <c r="AO1988">
        <v>126.4</v>
      </c>
      <c r="AR1988">
        <v>23524.631867088599</v>
      </c>
      <c r="BH1988">
        <v>51.8</v>
      </c>
      <c r="BI1988">
        <v>800</v>
      </c>
      <c r="BJ1988">
        <v>6.5416666670000003</v>
      </c>
    </row>
    <row r="1989" spans="1:62" x14ac:dyDescent="0.3">
      <c r="A1989" s="3" t="s">
        <v>249</v>
      </c>
      <c r="B1989" s="4">
        <v>40788</v>
      </c>
      <c r="C1989" s="9"/>
      <c r="D1989" s="9"/>
      <c r="E1989" s="10"/>
      <c r="T1989">
        <v>520.5</v>
      </c>
      <c r="AL1989">
        <v>6.1201040439999996</v>
      </c>
      <c r="AO1989">
        <v>276.39999999999998</v>
      </c>
      <c r="AR1989">
        <v>22142.199869754</v>
      </c>
      <c r="BH1989">
        <v>244.2</v>
      </c>
      <c r="BI1989">
        <v>773.33333333333303</v>
      </c>
      <c r="BJ1989">
        <v>9.75</v>
      </c>
    </row>
    <row r="1990" spans="1:62" x14ac:dyDescent="0.3">
      <c r="A1990" s="3" t="s">
        <v>249</v>
      </c>
      <c r="B1990" s="4">
        <v>40851</v>
      </c>
      <c r="C1990" s="9"/>
      <c r="D1990" s="9"/>
      <c r="E1990" s="10"/>
      <c r="T1990">
        <v>1675.3</v>
      </c>
      <c r="Y1990">
        <v>3.78E-2</v>
      </c>
      <c r="AA1990">
        <v>16885</v>
      </c>
      <c r="AC1990">
        <v>636.29999999999995</v>
      </c>
      <c r="AS1990" t="s">
        <v>69</v>
      </c>
      <c r="AY1990">
        <v>90</v>
      </c>
      <c r="BI1990">
        <v>492.24674144728198</v>
      </c>
    </row>
    <row r="1991" spans="1:62" x14ac:dyDescent="0.3">
      <c r="A1991" s="3" t="s">
        <v>250</v>
      </c>
      <c r="B1991" s="4">
        <v>40745</v>
      </c>
      <c r="C1991" s="9"/>
      <c r="D1991" s="9"/>
      <c r="E1991" s="10"/>
      <c r="T1991">
        <v>16.7</v>
      </c>
      <c r="AL1991">
        <v>0.24753102699999999</v>
      </c>
      <c r="BI1991">
        <v>240</v>
      </c>
      <c r="BJ1991">
        <v>4.1666666670000003</v>
      </c>
    </row>
    <row r="1992" spans="1:62" x14ac:dyDescent="0.3">
      <c r="A1992" s="3" t="s">
        <v>250</v>
      </c>
      <c r="B1992" s="4">
        <v>40752</v>
      </c>
      <c r="C1992" s="9"/>
      <c r="D1992" s="9"/>
      <c r="E1992" s="10"/>
      <c r="T1992">
        <v>50</v>
      </c>
      <c r="AL1992">
        <v>0.846396072</v>
      </c>
      <c r="BI1992">
        <v>466.66666666666703</v>
      </c>
      <c r="BJ1992">
        <v>5.2833333329999999</v>
      </c>
    </row>
    <row r="1993" spans="1:62" x14ac:dyDescent="0.3">
      <c r="A1993" s="3" t="s">
        <v>250</v>
      </c>
      <c r="B1993" s="4">
        <v>40756</v>
      </c>
      <c r="C1993" s="9"/>
      <c r="D1993" s="9"/>
      <c r="E1993" s="10"/>
      <c r="T1993">
        <v>63.4</v>
      </c>
      <c r="AL1993">
        <v>1.0147118559999999</v>
      </c>
      <c r="AO1993">
        <v>50.1</v>
      </c>
      <c r="AR1993">
        <v>20253.7296606786</v>
      </c>
      <c r="BH1993">
        <v>13.2</v>
      </c>
      <c r="BI1993">
        <v>473.33333333333297</v>
      </c>
      <c r="BJ1993">
        <v>5.8416666670000001</v>
      </c>
    </row>
    <row r="1994" spans="1:62" x14ac:dyDescent="0.3">
      <c r="A1994" s="3" t="s">
        <v>250</v>
      </c>
      <c r="B1994" s="4">
        <v>40764</v>
      </c>
      <c r="C1994" s="9"/>
      <c r="D1994" s="9"/>
      <c r="E1994" s="10"/>
      <c r="T1994">
        <v>138.6</v>
      </c>
      <c r="AL1994">
        <v>2.2704393980000002</v>
      </c>
      <c r="AO1994">
        <v>100.2</v>
      </c>
      <c r="AR1994">
        <v>22659.075828343299</v>
      </c>
      <c r="BH1994">
        <v>38.4</v>
      </c>
      <c r="BI1994">
        <v>446.66666666666703</v>
      </c>
      <c r="BJ1994">
        <v>6.7916666670000003</v>
      </c>
    </row>
    <row r="1995" spans="1:62" x14ac:dyDescent="0.3">
      <c r="A1995" s="3" t="s">
        <v>250</v>
      </c>
      <c r="B1995" s="4">
        <v>40788</v>
      </c>
      <c r="C1995" s="9"/>
      <c r="D1995" s="9"/>
      <c r="E1995" s="10"/>
      <c r="T1995">
        <v>412</v>
      </c>
      <c r="AL1995">
        <v>4.9096734560000002</v>
      </c>
      <c r="AO1995">
        <v>221.8</v>
      </c>
      <c r="AR1995">
        <v>22135.5881695221</v>
      </c>
      <c r="BH1995">
        <v>190.3</v>
      </c>
      <c r="BI1995">
        <v>533.33333333333303</v>
      </c>
      <c r="BJ1995">
        <v>10</v>
      </c>
    </row>
    <row r="1996" spans="1:62" x14ac:dyDescent="0.3">
      <c r="A1996" s="3" t="s">
        <v>250</v>
      </c>
      <c r="B1996" s="4">
        <v>40851</v>
      </c>
      <c r="C1996" s="9"/>
      <c r="D1996" s="9"/>
      <c r="E1996" s="10"/>
      <c r="T1996">
        <v>1492.5</v>
      </c>
      <c r="Y1996">
        <v>3.5200000000000002E-2</v>
      </c>
      <c r="AA1996">
        <v>15830</v>
      </c>
      <c r="AC1996">
        <v>554.25</v>
      </c>
      <c r="AS1996" t="s">
        <v>69</v>
      </c>
      <c r="AY1996">
        <v>90</v>
      </c>
      <c r="BI1996">
        <v>400.19794245747102</v>
      </c>
    </row>
    <row r="1997" spans="1:62" x14ac:dyDescent="0.3">
      <c r="A1997" s="3" t="s">
        <v>251</v>
      </c>
      <c r="B1997" s="4">
        <v>40851</v>
      </c>
      <c r="C1997" s="9"/>
      <c r="D1997" s="9"/>
      <c r="E1997" s="10"/>
      <c r="T1997">
        <v>1238.7</v>
      </c>
      <c r="Y1997">
        <v>3.7899999999999996E-2</v>
      </c>
      <c r="AA1997">
        <v>10025</v>
      </c>
      <c r="AC1997">
        <v>380</v>
      </c>
      <c r="AS1997" t="s">
        <v>69</v>
      </c>
      <c r="AY1997">
        <v>90</v>
      </c>
      <c r="BI1997">
        <v>389.11511579361002</v>
      </c>
    </row>
    <row r="1998" spans="1:62" x14ac:dyDescent="0.3">
      <c r="A1998" s="56" t="s">
        <v>489</v>
      </c>
      <c r="B1998" s="61">
        <v>33487</v>
      </c>
      <c r="E1998" t="s">
        <v>118</v>
      </c>
      <c r="S1998">
        <v>5.67</v>
      </c>
      <c r="T1998">
        <v>167</v>
      </c>
      <c r="BI1998">
        <v>1056</v>
      </c>
    </row>
    <row r="1999" spans="1:62" x14ac:dyDescent="0.3">
      <c r="A1999" s="56" t="s">
        <v>489</v>
      </c>
      <c r="B1999" s="61">
        <v>33547</v>
      </c>
      <c r="S1999">
        <v>10.28</v>
      </c>
      <c r="T1999">
        <v>986</v>
      </c>
      <c r="AP1999">
        <v>13.2</v>
      </c>
      <c r="AQ1999">
        <v>159</v>
      </c>
      <c r="BB1999">
        <v>26.4</v>
      </c>
      <c r="BC1999">
        <v>196</v>
      </c>
      <c r="BG1999">
        <v>204.7</v>
      </c>
      <c r="BH1999">
        <v>632</v>
      </c>
      <c r="BI1999">
        <v>515</v>
      </c>
    </row>
    <row r="2000" spans="1:62" x14ac:dyDescent="0.3">
      <c r="A2000" s="56" t="s">
        <v>489</v>
      </c>
      <c r="B2000" s="61">
        <v>33592</v>
      </c>
      <c r="E2000" t="s">
        <v>118</v>
      </c>
      <c r="S2000">
        <v>13.01</v>
      </c>
      <c r="T2000">
        <v>1366</v>
      </c>
      <c r="X2000" s="2">
        <f>Z2000/AC2000</f>
        <v>1.8432619439868202E-2</v>
      </c>
      <c r="Y2000">
        <v>3.9960500329163921E-2</v>
      </c>
      <c r="Z2000">
        <f>S2000*0.86</f>
        <v>11.188599999999999</v>
      </c>
      <c r="AA2000">
        <v>15190</v>
      </c>
      <c r="AB2000">
        <v>10.4</v>
      </c>
      <c r="AC2000">
        <v>607</v>
      </c>
      <c r="AS2000" t="s">
        <v>69</v>
      </c>
      <c r="BI2000">
        <v>500</v>
      </c>
    </row>
    <row r="2001" spans="1:61" x14ac:dyDescent="0.3">
      <c r="A2001" s="56" t="s">
        <v>492</v>
      </c>
      <c r="B2001" s="61">
        <v>33547</v>
      </c>
      <c r="S2001">
        <v>17.02</v>
      </c>
      <c r="T2001">
        <v>1132</v>
      </c>
      <c r="AP2001">
        <v>11.7</v>
      </c>
      <c r="AQ2001">
        <v>232</v>
      </c>
      <c r="BB2001">
        <v>28.2</v>
      </c>
      <c r="BC2001">
        <v>239</v>
      </c>
      <c r="BG2001">
        <v>170</v>
      </c>
      <c r="BH2001">
        <v>662</v>
      </c>
      <c r="BI2001">
        <v>606</v>
      </c>
    </row>
    <row r="2002" spans="1:61" x14ac:dyDescent="0.3">
      <c r="A2002" s="56" t="s">
        <v>492</v>
      </c>
      <c r="B2002" s="61">
        <v>33592</v>
      </c>
      <c r="E2002" t="s">
        <v>118</v>
      </c>
      <c r="S2002">
        <v>19.239999999999998</v>
      </c>
      <c r="T2002">
        <v>1619</v>
      </c>
      <c r="X2002" s="2">
        <f>Z2002/AC2002</f>
        <v>2.1126274509803918E-2</v>
      </c>
      <c r="Y2002">
        <v>3.6761172513214799E-2</v>
      </c>
      <c r="Z2002">
        <f>S2002*0.84</f>
        <v>16.161599999999996</v>
      </c>
      <c r="AA2002">
        <v>20810</v>
      </c>
      <c r="AB2002">
        <v>12.1</v>
      </c>
      <c r="AC2002">
        <v>765</v>
      </c>
      <c r="AS2002" t="s">
        <v>69</v>
      </c>
      <c r="BI2002">
        <v>570</v>
      </c>
    </row>
    <row r="2003" spans="1:61" x14ac:dyDescent="0.3">
      <c r="A2003" s="56" t="s">
        <v>493</v>
      </c>
      <c r="B2003" s="61">
        <v>33547</v>
      </c>
      <c r="S2003">
        <v>18.98</v>
      </c>
      <c r="T2003">
        <v>1163</v>
      </c>
      <c r="AP2003">
        <v>11.6</v>
      </c>
      <c r="AQ2003">
        <v>262</v>
      </c>
      <c r="BB2003">
        <v>29.6</v>
      </c>
      <c r="BC2003">
        <v>236</v>
      </c>
      <c r="BG2003">
        <v>163</v>
      </c>
      <c r="BH2003">
        <v>665</v>
      </c>
      <c r="BI2003">
        <v>633</v>
      </c>
    </row>
    <row r="2004" spans="1:61" x14ac:dyDescent="0.3">
      <c r="A2004" s="56" t="s">
        <v>493</v>
      </c>
      <c r="B2004" s="61">
        <v>33592</v>
      </c>
      <c r="E2004" t="s">
        <v>118</v>
      </c>
      <c r="S2004">
        <v>19.850000000000001</v>
      </c>
      <c r="T2004">
        <v>1683</v>
      </c>
      <c r="X2004" s="2">
        <f>Z2004/AC2004</f>
        <v>2.1095390524967991E-2</v>
      </c>
      <c r="Y2004">
        <v>3.733269598470363E-2</v>
      </c>
      <c r="Z2004">
        <f>S2004*0.83</f>
        <v>16.4755</v>
      </c>
      <c r="AA2004">
        <v>20920</v>
      </c>
      <c r="AB2004">
        <v>12</v>
      </c>
      <c r="AC2004">
        <v>781</v>
      </c>
      <c r="AS2004" t="s">
        <v>69</v>
      </c>
      <c r="BI2004">
        <v>604</v>
      </c>
    </row>
    <row r="2005" spans="1:61" x14ac:dyDescent="0.3">
      <c r="A2005" s="56" t="s">
        <v>494</v>
      </c>
      <c r="B2005" s="61">
        <v>33547</v>
      </c>
      <c r="S2005">
        <v>20.149999999999999</v>
      </c>
      <c r="T2005">
        <v>1194</v>
      </c>
      <c r="AP2005">
        <v>10.3</v>
      </c>
      <c r="AQ2005">
        <v>262</v>
      </c>
      <c r="BB2005">
        <v>27.6</v>
      </c>
      <c r="BC2005">
        <v>250</v>
      </c>
      <c r="BG2005">
        <v>143.19999999999999</v>
      </c>
      <c r="BH2005">
        <v>681</v>
      </c>
      <c r="BI2005">
        <v>646</v>
      </c>
    </row>
    <row r="2006" spans="1:61" x14ac:dyDescent="0.3">
      <c r="A2006" s="56" t="s">
        <v>494</v>
      </c>
      <c r="B2006" s="61">
        <v>33592</v>
      </c>
      <c r="E2006" t="s">
        <v>118</v>
      </c>
      <c r="S2006">
        <v>21.08</v>
      </c>
      <c r="T2006">
        <v>1670</v>
      </c>
      <c r="X2006" s="2">
        <f>Z2006/AC2006</f>
        <v>2.2246589446589447E-2</v>
      </c>
      <c r="Y2006">
        <v>3.6223776223776226E-2</v>
      </c>
      <c r="Z2006">
        <f>S2006*0.82</f>
        <v>17.285599999999999</v>
      </c>
      <c r="AA2006">
        <v>21450</v>
      </c>
      <c r="AB2006">
        <v>12.8</v>
      </c>
      <c r="AC2006">
        <v>777</v>
      </c>
      <c r="AS2006" t="s">
        <v>69</v>
      </c>
      <c r="BI2006">
        <v>620</v>
      </c>
    </row>
    <row r="2007" spans="1:61" x14ac:dyDescent="0.3">
      <c r="A2007" s="56" t="s">
        <v>495</v>
      </c>
      <c r="B2007" s="61">
        <v>33547</v>
      </c>
      <c r="S2007">
        <v>21.59</v>
      </c>
      <c r="T2007">
        <v>1188</v>
      </c>
      <c r="AP2007">
        <v>11.2</v>
      </c>
      <c r="AQ2007">
        <v>280</v>
      </c>
      <c r="BB2007">
        <v>27.7</v>
      </c>
      <c r="BC2007">
        <v>244</v>
      </c>
      <c r="BG2007">
        <v>133.19999999999999</v>
      </c>
      <c r="BH2007">
        <v>664</v>
      </c>
      <c r="BI2007">
        <v>644</v>
      </c>
    </row>
    <row r="2008" spans="1:61" x14ac:dyDescent="0.3">
      <c r="A2008" s="56" t="s">
        <v>495</v>
      </c>
      <c r="B2008" s="61">
        <v>33592</v>
      </c>
      <c r="E2008" t="s">
        <v>118</v>
      </c>
      <c r="S2008">
        <v>21.43</v>
      </c>
      <c r="T2008">
        <v>1676</v>
      </c>
      <c r="X2008" s="2">
        <f>Z2008/AC2008</f>
        <v>2.2557894736842107E-2</v>
      </c>
      <c r="Y2008">
        <v>3.713355048859935E-2</v>
      </c>
      <c r="Z2008">
        <f>S2008*0.84</f>
        <v>18.001200000000001</v>
      </c>
      <c r="AA2008">
        <v>21490</v>
      </c>
      <c r="AB2008">
        <v>12.8</v>
      </c>
      <c r="AC2008">
        <v>798</v>
      </c>
      <c r="AS2008" t="s">
        <v>69</v>
      </c>
      <c r="BI2008">
        <v>615</v>
      </c>
    </row>
    <row r="2009" spans="1:61" x14ac:dyDescent="0.3">
      <c r="A2009" s="56" t="s">
        <v>490</v>
      </c>
      <c r="B2009" s="61">
        <v>33547</v>
      </c>
      <c r="S2009">
        <v>13.66</v>
      </c>
      <c r="T2009">
        <v>1086</v>
      </c>
      <c r="AP2009">
        <v>12.8</v>
      </c>
      <c r="AQ2009">
        <v>206</v>
      </c>
      <c r="BB2009">
        <v>26.6</v>
      </c>
      <c r="BC2009">
        <v>214</v>
      </c>
      <c r="BG2009">
        <v>182.4</v>
      </c>
      <c r="BH2009">
        <v>667</v>
      </c>
      <c r="BI2009">
        <v>603</v>
      </c>
    </row>
    <row r="2010" spans="1:61" x14ac:dyDescent="0.3">
      <c r="A2010" s="56" t="s">
        <v>490</v>
      </c>
      <c r="B2010" s="61">
        <v>33592</v>
      </c>
      <c r="E2010" t="s">
        <v>118</v>
      </c>
      <c r="S2010">
        <v>16.22</v>
      </c>
      <c r="T2010">
        <v>1578</v>
      </c>
      <c r="X2010" s="2">
        <f>Z2010/AC2010</f>
        <v>1.9293499308437066E-2</v>
      </c>
      <c r="Y2010">
        <v>3.9038876889848813E-2</v>
      </c>
      <c r="Z2010">
        <f>S2010*0.86</f>
        <v>13.949199999999999</v>
      </c>
      <c r="AA2010">
        <v>18520</v>
      </c>
      <c r="AB2010">
        <v>10.9</v>
      </c>
      <c r="AC2010">
        <v>723</v>
      </c>
      <c r="AS2010" t="s">
        <v>69</v>
      </c>
      <c r="BI2010">
        <v>557</v>
      </c>
    </row>
    <row r="2011" spans="1:61" x14ac:dyDescent="0.3">
      <c r="A2011" s="56" t="s">
        <v>491</v>
      </c>
      <c r="B2011" s="61">
        <v>33547</v>
      </c>
      <c r="S2011">
        <v>15.85</v>
      </c>
      <c r="T2011">
        <v>1167</v>
      </c>
      <c r="AP2011">
        <v>13.2</v>
      </c>
      <c r="AQ2011">
        <v>228</v>
      </c>
      <c r="BB2011">
        <v>28.4</v>
      </c>
      <c r="BC2011">
        <v>233</v>
      </c>
      <c r="BG2011">
        <v>185</v>
      </c>
      <c r="BH2011">
        <v>706</v>
      </c>
      <c r="BI2011">
        <v>627</v>
      </c>
    </row>
    <row r="2012" spans="1:61" x14ac:dyDescent="0.3">
      <c r="A2012" s="56" t="s">
        <v>491</v>
      </c>
      <c r="B2012" s="61">
        <v>33592</v>
      </c>
      <c r="E2012" t="s">
        <v>118</v>
      </c>
      <c r="S2012">
        <v>16.97</v>
      </c>
      <c r="T2012">
        <v>1615</v>
      </c>
      <c r="X2012" s="2">
        <f>Z2012/AC2012</f>
        <v>1.9553909465020572E-2</v>
      </c>
      <c r="Y2012">
        <v>3.7346311475409837E-2</v>
      </c>
      <c r="Z2012">
        <f>S2012*0.84</f>
        <v>14.254799999999998</v>
      </c>
      <c r="AA2012">
        <v>19520</v>
      </c>
      <c r="AB2012">
        <v>11.2</v>
      </c>
      <c r="AC2012">
        <v>729</v>
      </c>
      <c r="AS2012" t="s">
        <v>69</v>
      </c>
      <c r="BI2012">
        <v>606</v>
      </c>
    </row>
    <row r="2013" spans="1:61" x14ac:dyDescent="0.3">
      <c r="A2013" s="56" t="s">
        <v>565</v>
      </c>
      <c r="B2013" s="61"/>
      <c r="C2013" s="21">
        <v>35171</v>
      </c>
      <c r="D2013" s="21"/>
      <c r="E2013" t="s">
        <v>243</v>
      </c>
      <c r="AS2013" s="49" t="s">
        <v>69</v>
      </c>
      <c r="AT2013" s="49"/>
      <c r="AV2013">
        <v>124</v>
      </c>
    </row>
    <row r="2014" spans="1:61" x14ac:dyDescent="0.3">
      <c r="A2014" s="56" t="s">
        <v>574</v>
      </c>
      <c r="B2014" s="61"/>
      <c r="C2014" s="21">
        <v>35209</v>
      </c>
      <c r="D2014" s="21"/>
      <c r="E2014" t="s">
        <v>243</v>
      </c>
      <c r="AS2014" s="49" t="s">
        <v>69</v>
      </c>
      <c r="AT2014" s="49"/>
      <c r="AV2014">
        <v>110</v>
      </c>
    </row>
    <row r="2015" spans="1:61" x14ac:dyDescent="0.3">
      <c r="A2015" s="56" t="s">
        <v>580</v>
      </c>
      <c r="B2015" s="61"/>
      <c r="C2015" s="21">
        <v>35246</v>
      </c>
      <c r="D2015" s="21"/>
      <c r="E2015" t="s">
        <v>243</v>
      </c>
      <c r="AS2015" s="49" t="s">
        <v>69</v>
      </c>
      <c r="AT2015" s="49"/>
      <c r="AV2015">
        <v>96</v>
      </c>
    </row>
    <row r="2016" spans="1:61" x14ac:dyDescent="0.3">
      <c r="A2016" s="56" t="s">
        <v>570</v>
      </c>
      <c r="B2016" s="61"/>
      <c r="C2016" s="21">
        <v>35171</v>
      </c>
      <c r="D2016" s="21"/>
      <c r="E2016" t="s">
        <v>571</v>
      </c>
      <c r="AS2016" s="49" t="s">
        <v>69</v>
      </c>
      <c r="AT2016" s="49"/>
      <c r="AV2016">
        <v>124</v>
      </c>
    </row>
    <row r="2017" spans="1:50" x14ac:dyDescent="0.3">
      <c r="A2017" s="56" t="s">
        <v>577</v>
      </c>
      <c r="B2017" s="61"/>
      <c r="C2017" s="21">
        <v>35209</v>
      </c>
      <c r="D2017" s="21"/>
      <c r="E2017" t="s">
        <v>571</v>
      </c>
      <c r="AS2017" s="49" t="s">
        <v>69</v>
      </c>
      <c r="AT2017" s="49"/>
      <c r="AV2017">
        <v>115</v>
      </c>
    </row>
    <row r="2018" spans="1:50" x14ac:dyDescent="0.3">
      <c r="A2018" s="56" t="s">
        <v>583</v>
      </c>
      <c r="B2018" s="61"/>
      <c r="C2018" s="21">
        <v>35246</v>
      </c>
      <c r="D2018" s="21"/>
      <c r="E2018" t="s">
        <v>571</v>
      </c>
      <c r="AS2018" s="49" t="s">
        <v>69</v>
      </c>
      <c r="AT2018" s="49"/>
      <c r="AV2018">
        <v>87</v>
      </c>
    </row>
    <row r="2019" spans="1:50" x14ac:dyDescent="0.3">
      <c r="A2019" s="65" t="s">
        <v>564</v>
      </c>
      <c r="B2019" s="61"/>
      <c r="C2019" s="21">
        <v>35171</v>
      </c>
      <c r="D2019" s="21"/>
      <c r="E2019" t="s">
        <v>186</v>
      </c>
      <c r="AS2019" s="49" t="s">
        <v>69</v>
      </c>
      <c r="AT2019" s="49"/>
      <c r="AV2019">
        <v>117</v>
      </c>
    </row>
    <row r="2020" spans="1:50" x14ac:dyDescent="0.3">
      <c r="A2020" s="56" t="s">
        <v>573</v>
      </c>
      <c r="B2020" s="61"/>
      <c r="C2020" s="21">
        <v>35209</v>
      </c>
      <c r="D2020" s="21"/>
      <c r="E2020" t="s">
        <v>186</v>
      </c>
      <c r="AS2020" s="49" t="s">
        <v>69</v>
      </c>
      <c r="AT2020" s="49"/>
      <c r="AV2020">
        <v>103</v>
      </c>
    </row>
    <row r="2021" spans="1:50" x14ac:dyDescent="0.3">
      <c r="A2021" s="56" t="s">
        <v>579</v>
      </c>
      <c r="B2021" s="61"/>
      <c r="C2021" s="21">
        <v>35246</v>
      </c>
      <c r="D2021" s="21"/>
      <c r="E2021" t="s">
        <v>186</v>
      </c>
      <c r="AS2021" s="49" t="s">
        <v>69</v>
      </c>
      <c r="AT2021" s="49"/>
      <c r="AV2021">
        <v>81</v>
      </c>
    </row>
    <row r="2022" spans="1:50" x14ac:dyDescent="0.3">
      <c r="A2022" s="56" t="s">
        <v>572</v>
      </c>
      <c r="B2022" s="61"/>
      <c r="C2022" s="21">
        <v>35171</v>
      </c>
      <c r="D2022" s="21"/>
      <c r="E2022" t="s">
        <v>118</v>
      </c>
      <c r="AS2022" s="49" t="s">
        <v>69</v>
      </c>
      <c r="AT2022" s="49"/>
      <c r="AV2022">
        <v>115</v>
      </c>
    </row>
    <row r="2023" spans="1:50" x14ac:dyDescent="0.3">
      <c r="A2023" s="56" t="s">
        <v>578</v>
      </c>
      <c r="B2023" s="61"/>
      <c r="C2023" s="21">
        <v>35209</v>
      </c>
      <c r="D2023" s="21"/>
      <c r="E2023" t="s">
        <v>118</v>
      </c>
      <c r="AS2023" s="49" t="s">
        <v>69</v>
      </c>
      <c r="AT2023" s="49"/>
      <c r="AV2023">
        <v>96</v>
      </c>
    </row>
    <row r="2024" spans="1:50" x14ac:dyDescent="0.3">
      <c r="A2024" s="56" t="s">
        <v>584</v>
      </c>
      <c r="B2024" s="61"/>
      <c r="C2024" s="21">
        <v>35246</v>
      </c>
      <c r="D2024" s="21"/>
      <c r="E2024" t="s">
        <v>118</v>
      </c>
      <c r="AS2024" s="49" t="s">
        <v>69</v>
      </c>
      <c r="AT2024" s="49"/>
      <c r="AV2024">
        <v>88</v>
      </c>
    </row>
    <row r="2025" spans="1:50" x14ac:dyDescent="0.3">
      <c r="A2025" s="56" t="s">
        <v>566</v>
      </c>
      <c r="B2025" s="61"/>
      <c r="C2025" s="21">
        <v>35171</v>
      </c>
      <c r="D2025" s="21"/>
      <c r="E2025" t="s">
        <v>567</v>
      </c>
      <c r="AS2025" s="49" t="s">
        <v>69</v>
      </c>
      <c r="AT2025" s="49"/>
      <c r="AV2025">
        <v>133</v>
      </c>
    </row>
    <row r="2026" spans="1:50" x14ac:dyDescent="0.3">
      <c r="A2026" s="56" t="s">
        <v>575</v>
      </c>
      <c r="B2026" s="61"/>
      <c r="C2026" s="21">
        <v>35209</v>
      </c>
      <c r="D2026" s="21"/>
      <c r="E2026" t="s">
        <v>567</v>
      </c>
      <c r="AS2026" s="49" t="s">
        <v>69</v>
      </c>
      <c r="AT2026" s="49"/>
      <c r="AV2026">
        <v>109</v>
      </c>
    </row>
    <row r="2027" spans="1:50" x14ac:dyDescent="0.3">
      <c r="A2027" s="56" t="s">
        <v>581</v>
      </c>
      <c r="B2027" s="61"/>
      <c r="C2027" s="21">
        <v>35246</v>
      </c>
      <c r="D2027" s="21"/>
      <c r="E2027" t="s">
        <v>567</v>
      </c>
      <c r="AS2027" s="49" t="s">
        <v>69</v>
      </c>
      <c r="AT2027" s="49"/>
      <c r="AV2027">
        <v>97</v>
      </c>
    </row>
    <row r="2028" spans="1:50" x14ac:dyDescent="0.3">
      <c r="A2028" s="56" t="s">
        <v>568</v>
      </c>
      <c r="B2028" s="61"/>
      <c r="C2028" s="21">
        <v>35171</v>
      </c>
      <c r="D2028" s="21"/>
      <c r="E2028" t="s">
        <v>569</v>
      </c>
      <c r="AS2028" s="49" t="s">
        <v>69</v>
      </c>
      <c r="AT2028" s="49"/>
      <c r="AV2028">
        <v>134</v>
      </c>
    </row>
    <row r="2029" spans="1:50" x14ac:dyDescent="0.3">
      <c r="A2029" s="56" t="s">
        <v>576</v>
      </c>
      <c r="B2029" s="61"/>
      <c r="C2029" s="21">
        <v>35209</v>
      </c>
      <c r="D2029" s="21"/>
      <c r="E2029" t="s">
        <v>569</v>
      </c>
      <c r="AS2029" s="49" t="s">
        <v>69</v>
      </c>
      <c r="AT2029" s="49"/>
      <c r="AV2029">
        <v>98</v>
      </c>
    </row>
    <row r="2030" spans="1:50" x14ac:dyDescent="0.3">
      <c r="A2030" s="56" t="s">
        <v>582</v>
      </c>
      <c r="B2030" s="61"/>
      <c r="C2030" s="21">
        <v>35246</v>
      </c>
      <c r="D2030" s="21"/>
      <c r="E2030" t="s">
        <v>569</v>
      </c>
      <c r="AS2030" s="49" t="s">
        <v>69</v>
      </c>
      <c r="AT2030" s="49"/>
      <c r="AV2030">
        <v>100</v>
      </c>
    </row>
    <row r="2031" spans="1:50" x14ac:dyDescent="0.3">
      <c r="A2031" s="56" t="s">
        <v>435</v>
      </c>
      <c r="B2031" s="61"/>
      <c r="E2031" s="38"/>
      <c r="AS2031" t="s">
        <v>69</v>
      </c>
      <c r="AW2031">
        <v>115</v>
      </c>
      <c r="AX2031">
        <v>167</v>
      </c>
    </row>
    <row r="2032" spans="1:50" x14ac:dyDescent="0.3">
      <c r="A2032" s="56" t="s">
        <v>441</v>
      </c>
      <c r="B2032" s="61"/>
      <c r="E2032" s="38"/>
      <c r="AS2032" t="s">
        <v>69</v>
      </c>
      <c r="AW2032">
        <v>99</v>
      </c>
    </row>
    <row r="2033" spans="1:50" x14ac:dyDescent="0.3">
      <c r="A2033" s="56" t="s">
        <v>438</v>
      </c>
      <c r="B2033" s="61"/>
      <c r="E2033" s="38"/>
      <c r="AS2033" t="s">
        <v>69</v>
      </c>
      <c r="AW2033">
        <v>108</v>
      </c>
      <c r="AX2033">
        <v>150</v>
      </c>
    </row>
    <row r="2034" spans="1:50" x14ac:dyDescent="0.3">
      <c r="A2034" s="56" t="s">
        <v>433</v>
      </c>
      <c r="B2034" s="61"/>
      <c r="E2034" s="38" t="s">
        <v>118</v>
      </c>
      <c r="AS2034" t="s">
        <v>69</v>
      </c>
      <c r="AW2034">
        <v>110</v>
      </c>
      <c r="AX2034">
        <v>167</v>
      </c>
    </row>
    <row r="2035" spans="1:50" x14ac:dyDescent="0.3">
      <c r="A2035" s="56" t="s">
        <v>439</v>
      </c>
      <c r="B2035" s="61"/>
      <c r="E2035" s="38" t="s">
        <v>118</v>
      </c>
      <c r="AS2035" t="s">
        <v>69</v>
      </c>
      <c r="AW2035">
        <v>98</v>
      </c>
    </row>
    <row r="2036" spans="1:50" x14ac:dyDescent="0.3">
      <c r="A2036" s="56" t="s">
        <v>436</v>
      </c>
      <c r="B2036" s="61"/>
      <c r="E2036" s="38" t="s">
        <v>118</v>
      </c>
      <c r="AS2036" t="s">
        <v>69</v>
      </c>
      <c r="AW2036">
        <v>107</v>
      </c>
      <c r="AX2036">
        <v>146</v>
      </c>
    </row>
    <row r="2037" spans="1:50" x14ac:dyDescent="0.3">
      <c r="A2037" s="56" t="s">
        <v>434</v>
      </c>
      <c r="B2037" s="61"/>
      <c r="E2037" s="38" t="s">
        <v>119</v>
      </c>
      <c r="AS2037" t="s">
        <v>69</v>
      </c>
      <c r="AW2037">
        <v>110</v>
      </c>
      <c r="AX2037">
        <v>167</v>
      </c>
    </row>
    <row r="2038" spans="1:50" x14ac:dyDescent="0.3">
      <c r="A2038" s="56" t="s">
        <v>440</v>
      </c>
      <c r="B2038" s="61"/>
      <c r="E2038" s="38" t="s">
        <v>119</v>
      </c>
      <c r="AS2038" t="s">
        <v>69</v>
      </c>
      <c r="AW2038">
        <v>96</v>
      </c>
    </row>
    <row r="2039" spans="1:50" x14ac:dyDescent="0.3">
      <c r="A2039" s="56" t="s">
        <v>437</v>
      </c>
      <c r="B2039" s="61"/>
      <c r="E2039" s="38" t="s">
        <v>119</v>
      </c>
      <c r="AS2039" t="s">
        <v>69</v>
      </c>
      <c r="AW2039">
        <v>107</v>
      </c>
      <c r="AX2039">
        <v>148</v>
      </c>
    </row>
    <row r="2040" spans="1:50" x14ac:dyDescent="0.3">
      <c r="A2040" s="3" t="s">
        <v>252</v>
      </c>
      <c r="B2040" s="4">
        <v>38762</v>
      </c>
      <c r="C2040" s="9"/>
      <c r="D2040" s="9"/>
      <c r="E2040" s="10"/>
      <c r="S2040">
        <v>0.40613500000000002</v>
      </c>
      <c r="T2040">
        <v>12.993</v>
      </c>
      <c r="AL2040">
        <v>0.29147000000000001</v>
      </c>
    </row>
    <row r="2041" spans="1:50" x14ac:dyDescent="0.3">
      <c r="A2041" s="3" t="s">
        <v>252</v>
      </c>
      <c r="B2041" s="4">
        <v>38772</v>
      </c>
      <c r="C2041" s="9"/>
      <c r="D2041" s="9"/>
      <c r="E2041" s="10"/>
      <c r="T2041">
        <v>29.234300000000001</v>
      </c>
      <c r="AL2041">
        <v>0.48391499999999998</v>
      </c>
    </row>
    <row r="2042" spans="1:50" x14ac:dyDescent="0.3">
      <c r="A2042" s="3" t="s">
        <v>252</v>
      </c>
      <c r="B2042" s="4">
        <v>38781</v>
      </c>
      <c r="C2042" s="9"/>
      <c r="D2042" s="9"/>
      <c r="E2042" s="10"/>
      <c r="T2042">
        <v>68.213499999999996</v>
      </c>
      <c r="AL2042">
        <v>0.94015000000000004</v>
      </c>
    </row>
    <row r="2043" spans="1:50" x14ac:dyDescent="0.3">
      <c r="A2043" s="3" t="s">
        <v>252</v>
      </c>
      <c r="B2043" s="4">
        <v>38793</v>
      </c>
      <c r="C2043" s="9"/>
      <c r="D2043" s="9"/>
      <c r="E2043" s="10"/>
      <c r="T2043">
        <v>139.67500000000001</v>
      </c>
      <c r="AL2043">
        <v>2.03186</v>
      </c>
    </row>
    <row r="2044" spans="1:50" x14ac:dyDescent="0.3">
      <c r="A2044" s="3" t="s">
        <v>252</v>
      </c>
      <c r="B2044" s="4">
        <v>38802</v>
      </c>
      <c r="C2044" s="9"/>
      <c r="D2044" s="9"/>
      <c r="E2044" s="10"/>
      <c r="S2044">
        <v>7.1623700000000001</v>
      </c>
      <c r="T2044">
        <v>292.34300000000002</v>
      </c>
      <c r="AL2044">
        <v>2.8837899999999999</v>
      </c>
    </row>
    <row r="2045" spans="1:50" x14ac:dyDescent="0.3">
      <c r="A2045" s="3" t="s">
        <v>252</v>
      </c>
      <c r="B2045" s="4">
        <v>38812</v>
      </c>
      <c r="C2045" s="9"/>
      <c r="D2045" s="9"/>
      <c r="E2045" s="10"/>
      <c r="T2045">
        <v>470.99799999999999</v>
      </c>
      <c r="AL2045">
        <v>3.96353</v>
      </c>
    </row>
    <row r="2046" spans="1:50" x14ac:dyDescent="0.3">
      <c r="A2046" s="3" t="s">
        <v>252</v>
      </c>
      <c r="B2046" s="4">
        <v>38822</v>
      </c>
      <c r="C2046" s="9"/>
      <c r="D2046" s="9"/>
      <c r="E2046" s="10"/>
      <c r="S2046">
        <v>14.680099999999999</v>
      </c>
      <c r="T2046">
        <v>893.27099999999996</v>
      </c>
      <c r="AL2046">
        <v>4.2159300000000002</v>
      </c>
    </row>
    <row r="2047" spans="1:50" x14ac:dyDescent="0.3">
      <c r="A2047" s="3" t="s">
        <v>252</v>
      </c>
      <c r="B2047" s="4">
        <v>38830</v>
      </c>
      <c r="C2047" s="9"/>
      <c r="D2047" s="9"/>
      <c r="E2047" s="10"/>
      <c r="T2047">
        <v>864.03700000000003</v>
      </c>
      <c r="AL2047">
        <v>4.4561700000000002</v>
      </c>
    </row>
    <row r="2048" spans="1:50" x14ac:dyDescent="0.3">
      <c r="A2048" s="3" t="s">
        <v>252</v>
      </c>
      <c r="B2048" s="4">
        <v>38837</v>
      </c>
      <c r="C2048" s="9"/>
      <c r="D2048" s="9"/>
      <c r="E2048" s="10"/>
      <c r="T2048">
        <v>1075.17</v>
      </c>
      <c r="AC2048">
        <v>16.241299999999999</v>
      </c>
      <c r="AL2048">
        <v>2.7059899999999999</v>
      </c>
    </row>
    <row r="2049" spans="1:82" x14ac:dyDescent="0.3">
      <c r="A2049" s="3" t="s">
        <v>252</v>
      </c>
      <c r="B2049" s="4">
        <v>38843</v>
      </c>
      <c r="C2049" s="9"/>
      <c r="D2049" s="9"/>
      <c r="E2049" s="10"/>
      <c r="T2049">
        <v>1289.56</v>
      </c>
      <c r="AC2049">
        <v>87.703000000000003</v>
      </c>
      <c r="AL2049">
        <v>1.2315700000000001</v>
      </c>
    </row>
    <row r="2050" spans="1:82" x14ac:dyDescent="0.3">
      <c r="A2050" s="3" t="s">
        <v>252</v>
      </c>
      <c r="B2050" s="4">
        <v>38851</v>
      </c>
      <c r="C2050" s="9"/>
      <c r="D2050" s="9"/>
      <c r="E2050" s="10"/>
      <c r="T2050">
        <v>1188.8599999999999</v>
      </c>
      <c r="AC2050">
        <v>198.14400000000001</v>
      </c>
      <c r="AL2050">
        <v>0.98021999999999998</v>
      </c>
    </row>
    <row r="2051" spans="1:82" x14ac:dyDescent="0.3">
      <c r="A2051" s="3" t="s">
        <v>252</v>
      </c>
      <c r="B2051" s="4">
        <v>38857</v>
      </c>
      <c r="C2051" s="9"/>
      <c r="D2051" s="9"/>
      <c r="E2051" s="10"/>
      <c r="T2051">
        <v>1344.78</v>
      </c>
      <c r="AC2051">
        <v>331.32299999999998</v>
      </c>
      <c r="AL2051">
        <v>0.29714800000000002</v>
      </c>
    </row>
    <row r="2052" spans="1:82" x14ac:dyDescent="0.3">
      <c r="A2052" s="3" t="s">
        <v>252</v>
      </c>
      <c r="B2052" s="4">
        <v>38865</v>
      </c>
      <c r="C2052" s="9"/>
      <c r="D2052" s="9"/>
      <c r="E2052" s="10"/>
      <c r="T2052">
        <v>1192.1099999999999</v>
      </c>
      <c r="AC2052">
        <v>500.23200000000003</v>
      </c>
      <c r="AL2052">
        <v>9.8136300000000003E-3</v>
      </c>
    </row>
    <row r="2053" spans="1:82" x14ac:dyDescent="0.3">
      <c r="A2053" s="3" t="s">
        <v>252</v>
      </c>
      <c r="B2053" s="4">
        <v>38871</v>
      </c>
      <c r="C2053" s="9"/>
      <c r="D2053" s="9"/>
      <c r="E2053" s="10"/>
      <c r="T2053">
        <v>1270.07</v>
      </c>
      <c r="AC2053">
        <v>539.21100000000001</v>
      </c>
      <c r="AS2053" t="s">
        <v>69</v>
      </c>
    </row>
    <row r="2054" spans="1:82" x14ac:dyDescent="0.3">
      <c r="A2054" s="56" t="s">
        <v>771</v>
      </c>
      <c r="B2054" s="61">
        <v>30551.836674524999</v>
      </c>
      <c r="BJ2054">
        <v>0</v>
      </c>
    </row>
    <row r="2055" spans="1:82" x14ac:dyDescent="0.3">
      <c r="A2055" s="56" t="s">
        <v>771</v>
      </c>
      <c r="B2055" s="61">
        <v>30557.855013004599</v>
      </c>
      <c r="BJ2055">
        <v>1.1907231841749899</v>
      </c>
    </row>
    <row r="2056" spans="1:82" x14ac:dyDescent="0.3">
      <c r="A2056" s="56" t="s">
        <v>771</v>
      </c>
      <c r="B2056" s="61">
        <v>30575.398584565599</v>
      </c>
      <c r="BJ2056">
        <v>3.9452448407519198</v>
      </c>
    </row>
    <row r="2057" spans="1:82" x14ac:dyDescent="0.3">
      <c r="A2057" s="56" t="s">
        <v>771</v>
      </c>
      <c r="B2057" s="61">
        <v>30586.1550592557</v>
      </c>
      <c r="BJ2057">
        <v>6.0529341380156199</v>
      </c>
    </row>
    <row r="2058" spans="1:82" x14ac:dyDescent="0.3">
      <c r="A2058" s="56" t="s">
        <v>771</v>
      </c>
      <c r="B2058" s="61">
        <v>30594.722426742501</v>
      </c>
      <c r="BJ2058">
        <v>7.7538850013388396</v>
      </c>
    </row>
    <row r="2059" spans="1:82" x14ac:dyDescent="0.3">
      <c r="A2059" s="56" t="s">
        <v>771</v>
      </c>
      <c r="B2059" s="61">
        <v>30602.724885355201</v>
      </c>
      <c r="BJ2059">
        <v>9.6398357054982604</v>
      </c>
    </row>
    <row r="2060" spans="1:82" x14ac:dyDescent="0.3">
      <c r="A2060" s="56" t="s">
        <v>771</v>
      </c>
      <c r="B2060" s="61">
        <v>30610.0484522724</v>
      </c>
      <c r="BJ2060">
        <v>10.564062497074101</v>
      </c>
    </row>
    <row r="2061" spans="1:82" x14ac:dyDescent="0.3">
      <c r="A2061" s="56" t="s">
        <v>771</v>
      </c>
      <c r="B2061" s="61"/>
      <c r="C2061" s="21">
        <v>30539</v>
      </c>
      <c r="D2061" s="21"/>
      <c r="E2061" t="s">
        <v>765</v>
      </c>
      <c r="AS2061" s="49" t="s">
        <v>69</v>
      </c>
      <c r="AT2061" s="49">
        <v>52</v>
      </c>
      <c r="AU2061">
        <v>72</v>
      </c>
      <c r="AV2061">
        <v>78</v>
      </c>
      <c r="AW2061">
        <v>84</v>
      </c>
      <c r="AX2061">
        <v>118</v>
      </c>
      <c r="CD2061">
        <v>10.564062497074101</v>
      </c>
    </row>
    <row r="2062" spans="1:82" x14ac:dyDescent="0.3">
      <c r="A2062" s="56" t="s">
        <v>767</v>
      </c>
      <c r="B2062" s="61">
        <v>30458.290677120302</v>
      </c>
      <c r="BJ2062">
        <v>0</v>
      </c>
    </row>
    <row r="2063" spans="1:82" x14ac:dyDescent="0.3">
      <c r="A2063" s="56" t="s">
        <v>767</v>
      </c>
      <c r="B2063" s="61">
        <v>30470.527790937402</v>
      </c>
      <c r="BJ2063">
        <v>2.0666671660041001</v>
      </c>
    </row>
    <row r="2064" spans="1:82" x14ac:dyDescent="0.3">
      <c r="A2064" s="56" t="s">
        <v>767</v>
      </c>
      <c r="B2064" s="61">
        <v>30477.495986263199</v>
      </c>
      <c r="BJ2064">
        <v>2.7689727942236599</v>
      </c>
    </row>
    <row r="2065" spans="1:82" x14ac:dyDescent="0.3">
      <c r="A2065" s="56" t="s">
        <v>767</v>
      </c>
      <c r="B2065" s="61">
        <v>30484.2751202623</v>
      </c>
      <c r="BJ2065">
        <v>3.5452755500045798</v>
      </c>
    </row>
    <row r="2066" spans="1:82" x14ac:dyDescent="0.3">
      <c r="A2066" s="56" t="s">
        <v>767</v>
      </c>
      <c r="B2066" s="61">
        <v>30497.648877146101</v>
      </c>
      <c r="BJ2066">
        <v>5.0978951054319799</v>
      </c>
    </row>
    <row r="2067" spans="1:82" x14ac:dyDescent="0.3">
      <c r="A2067" s="56" t="s">
        <v>767</v>
      </c>
      <c r="B2067" s="61">
        <v>30518.577351738899</v>
      </c>
      <c r="BJ2067">
        <v>6.81640080068758</v>
      </c>
    </row>
    <row r="2068" spans="1:82" x14ac:dyDescent="0.3">
      <c r="A2068" s="56" t="s">
        <v>767</v>
      </c>
      <c r="B2068" s="61">
        <v>30531.974997238001</v>
      </c>
      <c r="BJ2068">
        <v>7.9806091667119201</v>
      </c>
    </row>
    <row r="2069" spans="1:82" x14ac:dyDescent="0.3">
      <c r="A2069" s="56" t="s">
        <v>767</v>
      </c>
      <c r="B2069" s="61">
        <v>30546.434207298698</v>
      </c>
      <c r="BJ2069">
        <v>9.8845641065011804</v>
      </c>
    </row>
    <row r="2070" spans="1:82" x14ac:dyDescent="0.3">
      <c r="A2070" s="56" t="s">
        <v>767</v>
      </c>
      <c r="B2070" s="61">
        <v>30557.075561614201</v>
      </c>
      <c r="BJ2070">
        <v>10.864025421269099</v>
      </c>
    </row>
    <row r="2071" spans="1:82" x14ac:dyDescent="0.3">
      <c r="A2071" s="56" t="s">
        <v>767</v>
      </c>
      <c r="B2071" s="61">
        <v>30566.4230630233</v>
      </c>
      <c r="BJ2071">
        <v>11.8805765849438</v>
      </c>
    </row>
    <row r="2072" spans="1:82" x14ac:dyDescent="0.3">
      <c r="A2072" s="56" t="s">
        <v>767</v>
      </c>
      <c r="B2072" s="61"/>
      <c r="C2072" s="21">
        <v>30448</v>
      </c>
      <c r="D2072" s="21"/>
      <c r="E2072" t="s">
        <v>765</v>
      </c>
      <c r="AS2072" s="49" t="s">
        <v>69</v>
      </c>
      <c r="AT2072" s="49">
        <v>84</v>
      </c>
      <c r="AU2072">
        <v>119</v>
      </c>
      <c r="AV2072">
        <v>127</v>
      </c>
      <c r="AW2072">
        <v>138</v>
      </c>
      <c r="AX2072">
        <v>184</v>
      </c>
      <c r="CD2072">
        <v>11.8805765849438</v>
      </c>
    </row>
    <row r="2073" spans="1:82" x14ac:dyDescent="0.3">
      <c r="A2073" s="56" t="s">
        <v>764</v>
      </c>
      <c r="B2073" s="61">
        <v>30428.030854372599</v>
      </c>
      <c r="BJ2073">
        <v>0</v>
      </c>
    </row>
    <row r="2074" spans="1:82" x14ac:dyDescent="0.3">
      <c r="A2074" s="56" t="s">
        <v>764</v>
      </c>
      <c r="B2074" s="61">
        <v>30434.2257410948</v>
      </c>
      <c r="BJ2074">
        <v>1.3111071996344801</v>
      </c>
    </row>
    <row r="2075" spans="1:82" x14ac:dyDescent="0.3">
      <c r="A2075" s="56" t="s">
        <v>764</v>
      </c>
      <c r="B2075" s="61">
        <v>30441.510631206202</v>
      </c>
      <c r="BJ2075">
        <v>2.86419020262489</v>
      </c>
    </row>
    <row r="2076" spans="1:82" x14ac:dyDescent="0.3">
      <c r="A2076" s="56" t="s">
        <v>764</v>
      </c>
      <c r="B2076" s="61">
        <v>30448.806896848699</v>
      </c>
      <c r="BJ2076">
        <v>4.2323154963757403</v>
      </c>
    </row>
    <row r="2077" spans="1:82" x14ac:dyDescent="0.3">
      <c r="A2077" s="56" t="s">
        <v>764</v>
      </c>
      <c r="B2077" s="61">
        <v>30455.377631118201</v>
      </c>
      <c r="BJ2077">
        <v>5.3970434854252698</v>
      </c>
    </row>
    <row r="2078" spans="1:82" x14ac:dyDescent="0.3">
      <c r="A2078" s="56" t="s">
        <v>764</v>
      </c>
      <c r="B2078" s="61">
        <v>30462.884571596602</v>
      </c>
      <c r="BJ2078">
        <v>6.3397520040596103</v>
      </c>
    </row>
    <row r="2079" spans="1:82" x14ac:dyDescent="0.3">
      <c r="A2079" s="56" t="s">
        <v>764</v>
      </c>
      <c r="B2079" s="61">
        <v>30468.7570757676</v>
      </c>
      <c r="BJ2079">
        <v>6.8571841862328897</v>
      </c>
    </row>
    <row r="2080" spans="1:82" x14ac:dyDescent="0.3">
      <c r="A2080" s="56" t="s">
        <v>764</v>
      </c>
      <c r="B2080" s="61">
        <v>30476.094293321999</v>
      </c>
      <c r="BJ2080">
        <v>7.5594617267213504</v>
      </c>
    </row>
    <row r="2081" spans="1:82" x14ac:dyDescent="0.3">
      <c r="A2081" s="56" t="s">
        <v>764</v>
      </c>
      <c r="B2081" s="61">
        <v>30490.233395937801</v>
      </c>
      <c r="BJ2081">
        <v>8.6681266045116399</v>
      </c>
    </row>
    <row r="2082" spans="1:82" x14ac:dyDescent="0.3">
      <c r="A2082" s="56" t="s">
        <v>764</v>
      </c>
      <c r="B2082" s="61">
        <v>30504.738108122801</v>
      </c>
      <c r="BJ2082">
        <v>9.8322507073426895</v>
      </c>
    </row>
    <row r="2083" spans="1:82" x14ac:dyDescent="0.3">
      <c r="A2083" s="56" t="s">
        <v>764</v>
      </c>
      <c r="B2083" s="61">
        <v>30517.9705809105</v>
      </c>
      <c r="BJ2083">
        <v>10.6820450115253</v>
      </c>
    </row>
    <row r="2084" spans="1:82" x14ac:dyDescent="0.3">
      <c r="A2084" s="56" t="s">
        <v>764</v>
      </c>
      <c r="B2084" s="61">
        <v>30532.3158081496</v>
      </c>
      <c r="BJ2084">
        <v>11.4392761978949</v>
      </c>
    </row>
    <row r="2085" spans="1:82" x14ac:dyDescent="0.3">
      <c r="A2085" s="56" t="s">
        <v>764</v>
      </c>
      <c r="B2085" s="61">
        <v>30546.298838478699</v>
      </c>
      <c r="BJ2085">
        <v>12.0855608464518</v>
      </c>
    </row>
    <row r="2086" spans="1:82" x14ac:dyDescent="0.3">
      <c r="A2086" s="56" t="s">
        <v>764</v>
      </c>
      <c r="B2086" s="61"/>
      <c r="C2086" s="21">
        <v>30421</v>
      </c>
      <c r="D2086" s="21"/>
      <c r="E2086" t="s">
        <v>765</v>
      </c>
      <c r="AS2086" s="49" t="s">
        <v>69</v>
      </c>
      <c r="AT2086" s="49">
        <v>67</v>
      </c>
      <c r="AU2086">
        <v>126</v>
      </c>
      <c r="AV2086">
        <v>136</v>
      </c>
      <c r="AW2086">
        <v>152</v>
      </c>
      <c r="AX2086">
        <v>198</v>
      </c>
      <c r="CD2086">
        <v>12.0855608464518</v>
      </c>
    </row>
    <row r="2087" spans="1:82" x14ac:dyDescent="0.3">
      <c r="A2087" s="56" t="s">
        <v>769</v>
      </c>
      <c r="B2087" s="61">
        <v>30499.068770937101</v>
      </c>
      <c r="BJ2087">
        <v>0</v>
      </c>
    </row>
    <row r="2088" spans="1:82" x14ac:dyDescent="0.3">
      <c r="A2088" s="56" t="s">
        <v>769</v>
      </c>
      <c r="B2088" s="61">
        <v>30518.497267999999</v>
      </c>
      <c r="BJ2088">
        <v>2.1185030737340398</v>
      </c>
    </row>
    <row r="2089" spans="1:82" x14ac:dyDescent="0.3">
      <c r="A2089" s="56" t="s">
        <v>769</v>
      </c>
      <c r="B2089" s="61">
        <v>30533.345976245299</v>
      </c>
      <c r="BJ2089">
        <v>3.6895060491610199</v>
      </c>
    </row>
    <row r="2090" spans="1:82" x14ac:dyDescent="0.3">
      <c r="A2090" s="56" t="s">
        <v>769</v>
      </c>
      <c r="B2090" s="61">
        <v>30546.873530309502</v>
      </c>
      <c r="BJ2090">
        <v>5.7414973756696597</v>
      </c>
    </row>
    <row r="2091" spans="1:82" x14ac:dyDescent="0.3">
      <c r="A2091" s="56" t="s">
        <v>769</v>
      </c>
      <c r="B2091" s="61">
        <v>30556.770014849</v>
      </c>
      <c r="BJ2091">
        <v>6.8319894914435402</v>
      </c>
    </row>
    <row r="2092" spans="1:82" x14ac:dyDescent="0.3">
      <c r="A2092" s="56" t="s">
        <v>769</v>
      </c>
      <c r="B2092" s="61">
        <v>30566.477438061898</v>
      </c>
      <c r="BJ2092">
        <v>7.9964787347787896</v>
      </c>
    </row>
    <row r="2093" spans="1:82" x14ac:dyDescent="0.3">
      <c r="A2093" s="56" t="s">
        <v>769</v>
      </c>
      <c r="B2093" s="61">
        <v>30575.0777945888</v>
      </c>
      <c r="BJ2093">
        <v>9.1610522413073099</v>
      </c>
    </row>
    <row r="2094" spans="1:82" x14ac:dyDescent="0.3">
      <c r="A2094" s="56" t="s">
        <v>769</v>
      </c>
      <c r="B2094" s="61">
        <v>30585.339888697701</v>
      </c>
      <c r="BJ2094">
        <v>10.307003582121901</v>
      </c>
    </row>
    <row r="2095" spans="1:82" x14ac:dyDescent="0.3">
      <c r="A2095" s="56" t="s">
        <v>769</v>
      </c>
      <c r="B2095" s="61"/>
      <c r="C2095" s="21">
        <v>30484</v>
      </c>
      <c r="D2095" s="21"/>
      <c r="E2095" t="s">
        <v>765</v>
      </c>
      <c r="AS2095" s="49" t="s">
        <v>69</v>
      </c>
      <c r="AT2095" s="49">
        <v>74</v>
      </c>
      <c r="AU2095">
        <v>102</v>
      </c>
      <c r="AV2095">
        <v>108</v>
      </c>
      <c r="AW2095">
        <v>116</v>
      </c>
      <c r="AX2095">
        <v>158</v>
      </c>
      <c r="CD2095">
        <v>10.307003582121901</v>
      </c>
    </row>
    <row r="2096" spans="1:82" x14ac:dyDescent="0.3">
      <c r="A2096" s="56" t="s">
        <v>773</v>
      </c>
      <c r="B2096" s="61">
        <v>30592.613630788601</v>
      </c>
      <c r="BJ2096">
        <v>0</v>
      </c>
    </row>
    <row r="2097" spans="1:82" x14ac:dyDescent="0.3">
      <c r="A2097" s="56" t="s">
        <v>773</v>
      </c>
      <c r="B2097" s="61">
        <v>30598.229957999501</v>
      </c>
      <c r="BJ2097">
        <v>1.7240249344151399</v>
      </c>
    </row>
    <row r="2098" spans="1:82" x14ac:dyDescent="0.3">
      <c r="A2098" s="56" t="s">
        <v>773</v>
      </c>
      <c r="B2098" s="61">
        <v>30606.609401712602</v>
      </c>
      <c r="BJ2098">
        <v>3.4804771543757802</v>
      </c>
    </row>
    <row r="2099" spans="1:82" x14ac:dyDescent="0.3">
      <c r="A2099" s="56" t="s">
        <v>773</v>
      </c>
      <c r="B2099" s="61">
        <v>30616.8214434847</v>
      </c>
      <c r="BJ2099">
        <v>5.4402424158444704</v>
      </c>
    </row>
    <row r="2100" spans="1:82" x14ac:dyDescent="0.3">
      <c r="A2100" s="56" t="s">
        <v>773</v>
      </c>
      <c r="B2100" s="61">
        <v>30624.121121786498</v>
      </c>
      <c r="BJ2100">
        <v>6.7528803968234596</v>
      </c>
    </row>
    <row r="2101" spans="1:82" x14ac:dyDescent="0.3">
      <c r="A2101" s="56" t="s">
        <v>773</v>
      </c>
      <c r="B2101" s="61">
        <v>30630.3171460618</v>
      </c>
      <c r="BJ2101">
        <v>8.0101153282238595</v>
      </c>
    </row>
    <row r="2102" spans="1:82" x14ac:dyDescent="0.3">
      <c r="A2102" s="56" t="s">
        <v>773</v>
      </c>
      <c r="B2102" s="61">
        <v>30637.6247872354</v>
      </c>
      <c r="BJ2102">
        <v>9.1932829127351603</v>
      </c>
    </row>
    <row r="2103" spans="1:82" x14ac:dyDescent="0.3">
      <c r="A2103" s="56" t="s">
        <v>773</v>
      </c>
      <c r="B2103" s="61">
        <v>30644.721753573202</v>
      </c>
      <c r="BJ2103">
        <v>10.8018672723629</v>
      </c>
    </row>
    <row r="2104" spans="1:82" x14ac:dyDescent="0.3">
      <c r="A2104" s="56" t="s">
        <v>773</v>
      </c>
      <c r="B2104" s="61"/>
      <c r="C2104" s="21">
        <v>30582</v>
      </c>
      <c r="D2104" s="21"/>
      <c r="E2104" t="s">
        <v>765</v>
      </c>
      <c r="AS2104" s="49" t="s">
        <v>69</v>
      </c>
      <c r="AT2104" s="49">
        <v>59</v>
      </c>
      <c r="AV2104">
        <v>71</v>
      </c>
      <c r="AW2104">
        <v>78</v>
      </c>
      <c r="AX2104">
        <v>109</v>
      </c>
      <c r="CD2104">
        <v>7.9545577961242602</v>
      </c>
    </row>
    <row r="2105" spans="1:82" x14ac:dyDescent="0.3">
      <c r="A2105" s="56" t="s">
        <v>781</v>
      </c>
      <c r="B2105" s="61"/>
      <c r="C2105" s="21"/>
      <c r="D2105" s="21"/>
      <c r="AS2105" s="49" t="s">
        <v>69</v>
      </c>
      <c r="AT2105" s="49">
        <v>54</v>
      </c>
      <c r="AV2105">
        <v>84</v>
      </c>
      <c r="AW2105">
        <v>91</v>
      </c>
      <c r="AX2105">
        <v>124</v>
      </c>
    </row>
    <row r="2106" spans="1:82" x14ac:dyDescent="0.3">
      <c r="A2106" s="56" t="s">
        <v>777</v>
      </c>
      <c r="B2106" s="61"/>
      <c r="C2106" s="21"/>
      <c r="D2106" s="21"/>
      <c r="AS2106" s="49" t="s">
        <v>69</v>
      </c>
      <c r="AT2106" s="49">
        <v>86</v>
      </c>
      <c r="AV2106">
        <v>147</v>
      </c>
      <c r="AW2106">
        <v>155</v>
      </c>
      <c r="AX2106">
        <v>193</v>
      </c>
    </row>
    <row r="2107" spans="1:82" x14ac:dyDescent="0.3">
      <c r="A2107" s="56" t="s">
        <v>775</v>
      </c>
      <c r="B2107" s="61"/>
      <c r="C2107" s="21"/>
      <c r="D2107" s="21"/>
      <c r="AS2107" s="49" t="s">
        <v>69</v>
      </c>
      <c r="AT2107" s="49">
        <v>70</v>
      </c>
      <c r="AV2107">
        <v>159</v>
      </c>
      <c r="AW2107">
        <v>172</v>
      </c>
      <c r="AX2107">
        <v>215</v>
      </c>
    </row>
    <row r="2108" spans="1:82" x14ac:dyDescent="0.3">
      <c r="A2108" s="56" t="s">
        <v>779</v>
      </c>
      <c r="B2108" s="61"/>
      <c r="C2108" s="21"/>
      <c r="D2108" s="21"/>
      <c r="AS2108" s="49" t="s">
        <v>69</v>
      </c>
      <c r="AT2108" s="49">
        <v>77</v>
      </c>
      <c r="AV2108">
        <v>120</v>
      </c>
      <c r="AW2108">
        <v>131</v>
      </c>
      <c r="AX2108">
        <v>166</v>
      </c>
    </row>
    <row r="2109" spans="1:82" x14ac:dyDescent="0.3">
      <c r="A2109" s="56" t="s">
        <v>783</v>
      </c>
      <c r="B2109" s="61"/>
      <c r="C2109" s="21"/>
      <c r="D2109" s="21"/>
      <c r="AS2109" s="49" t="s">
        <v>69</v>
      </c>
      <c r="AT2109" s="49">
        <v>43</v>
      </c>
      <c r="AV2109">
        <v>69</v>
      </c>
      <c r="AW2109">
        <v>75</v>
      </c>
      <c r="AX2109">
        <v>101</v>
      </c>
    </row>
    <row r="2110" spans="1:82" x14ac:dyDescent="0.3">
      <c r="A2110" s="56" t="s">
        <v>780</v>
      </c>
      <c r="B2110" s="61"/>
      <c r="C2110" s="21"/>
      <c r="D2110" s="21"/>
      <c r="AS2110" s="49" t="s">
        <v>69</v>
      </c>
      <c r="AT2110" s="49">
        <v>65</v>
      </c>
      <c r="AV2110">
        <v>88</v>
      </c>
      <c r="AW2110">
        <v>95</v>
      </c>
      <c r="AX2110">
        <v>129</v>
      </c>
    </row>
    <row r="2111" spans="1:82" x14ac:dyDescent="0.3">
      <c r="A2111" s="56" t="s">
        <v>776</v>
      </c>
      <c r="B2111" s="61"/>
      <c r="C2111" s="21"/>
      <c r="D2111" s="21"/>
      <c r="AS2111" s="49" t="s">
        <v>69</v>
      </c>
      <c r="AT2111" s="49">
        <v>93</v>
      </c>
      <c r="AV2111">
        <v>136</v>
      </c>
      <c r="AW2111">
        <v>144</v>
      </c>
      <c r="AX2111">
        <v>187</v>
      </c>
    </row>
    <row r="2112" spans="1:82" x14ac:dyDescent="0.3">
      <c r="A2112" s="56" t="s">
        <v>774</v>
      </c>
      <c r="B2112" s="61"/>
      <c r="C2112" s="21"/>
      <c r="D2112" s="21"/>
      <c r="AS2112" s="49" t="s">
        <v>69</v>
      </c>
      <c r="AT2112" s="49">
        <v>89</v>
      </c>
      <c r="AV2112">
        <v>152</v>
      </c>
      <c r="AW2112">
        <v>165</v>
      </c>
      <c r="AX2112">
        <v>210</v>
      </c>
    </row>
    <row r="2113" spans="1:82" x14ac:dyDescent="0.3">
      <c r="A2113" s="56" t="s">
        <v>778</v>
      </c>
      <c r="B2113" s="61"/>
      <c r="C2113" s="21"/>
      <c r="D2113" s="21"/>
      <c r="AS2113" s="49" t="s">
        <v>69</v>
      </c>
      <c r="AT2113" s="49">
        <v>76</v>
      </c>
      <c r="AV2113">
        <v>111</v>
      </c>
      <c r="AW2113">
        <v>119</v>
      </c>
      <c r="AX2113">
        <v>161</v>
      </c>
    </row>
    <row r="2114" spans="1:82" x14ac:dyDescent="0.3">
      <c r="A2114" s="56" t="s">
        <v>782</v>
      </c>
      <c r="B2114" s="61"/>
      <c r="C2114" s="21"/>
      <c r="D2114" s="21"/>
      <c r="AS2114" s="49" t="s">
        <v>69</v>
      </c>
      <c r="AT2114" s="49"/>
    </row>
    <row r="2115" spans="1:82" x14ac:dyDescent="0.3">
      <c r="A2115" s="56" t="s">
        <v>770</v>
      </c>
      <c r="B2115" s="61">
        <v>30551.652163410701</v>
      </c>
      <c r="BJ2115">
        <v>0</v>
      </c>
    </row>
    <row r="2116" spans="1:82" x14ac:dyDescent="0.3">
      <c r="A2116" s="56" t="s">
        <v>770</v>
      </c>
      <c r="B2116" s="61">
        <v>30557.479165457298</v>
      </c>
      <c r="BJ2116">
        <v>1.30172589744982</v>
      </c>
    </row>
    <row r="2117" spans="1:82" x14ac:dyDescent="0.3">
      <c r="A2117" s="56" t="s">
        <v>770</v>
      </c>
      <c r="B2117" s="61">
        <v>30575.2061105795</v>
      </c>
      <c r="BJ2117">
        <v>4.0747292810851601</v>
      </c>
    </row>
    <row r="2118" spans="1:82" x14ac:dyDescent="0.3">
      <c r="A2118" s="56" t="s">
        <v>770</v>
      </c>
      <c r="B2118" s="61">
        <v>30586.166434786799</v>
      </c>
      <c r="BJ2118">
        <v>5.8679764287760596</v>
      </c>
    </row>
    <row r="2119" spans="1:82" x14ac:dyDescent="0.3">
      <c r="A2119" s="56" t="s">
        <v>770</v>
      </c>
      <c r="B2119" s="61">
        <v>30594.738352486002</v>
      </c>
      <c r="BJ2119">
        <v>7.4949442084034699</v>
      </c>
    </row>
    <row r="2120" spans="1:82" x14ac:dyDescent="0.3">
      <c r="A2120" s="56" t="s">
        <v>770</v>
      </c>
      <c r="B2120" s="61">
        <v>30602.9856125279</v>
      </c>
      <c r="BJ2120">
        <v>8.4006050097277107</v>
      </c>
    </row>
    <row r="2121" spans="1:82" x14ac:dyDescent="0.3">
      <c r="A2121" s="56" t="s">
        <v>770</v>
      </c>
      <c r="B2121" s="61"/>
      <c r="C2121" s="21">
        <v>30539</v>
      </c>
      <c r="D2121" s="21"/>
      <c r="E2121" t="s">
        <v>763</v>
      </c>
      <c r="AS2121" s="49" t="s">
        <v>69</v>
      </c>
      <c r="AT2121" s="49">
        <v>45</v>
      </c>
      <c r="AU2121">
        <v>65</v>
      </c>
      <c r="AV2121">
        <v>69</v>
      </c>
      <c r="AW2121">
        <v>79</v>
      </c>
      <c r="AX2121">
        <v>113</v>
      </c>
      <c r="CD2121">
        <v>8.4006050097277107</v>
      </c>
    </row>
    <row r="2122" spans="1:82" x14ac:dyDescent="0.3">
      <c r="A2122" s="56" t="s">
        <v>766</v>
      </c>
      <c r="B2122" s="61">
        <v>30457.923929997902</v>
      </c>
      <c r="BJ2122">
        <v>0</v>
      </c>
    </row>
    <row r="2123" spans="1:82" x14ac:dyDescent="0.3">
      <c r="A2123" s="56" t="s">
        <v>766</v>
      </c>
      <c r="B2123" s="61">
        <v>30469.417311592199</v>
      </c>
      <c r="BJ2123">
        <v>2.1222387419692499</v>
      </c>
    </row>
    <row r="2124" spans="1:82" x14ac:dyDescent="0.3">
      <c r="A2124" s="56" t="s">
        <v>766</v>
      </c>
      <c r="B2124" s="61">
        <v>30476.755666699701</v>
      </c>
      <c r="BJ2124">
        <v>2.8060205115337502</v>
      </c>
    </row>
    <row r="2125" spans="1:82" x14ac:dyDescent="0.3">
      <c r="A2125" s="56" t="s">
        <v>766</v>
      </c>
      <c r="B2125" s="61">
        <v>30483.906098033702</v>
      </c>
      <c r="BJ2125">
        <v>3.5453036377356799</v>
      </c>
    </row>
    <row r="2126" spans="1:82" x14ac:dyDescent="0.3">
      <c r="A2126" s="56" t="s">
        <v>766</v>
      </c>
      <c r="B2126" s="61">
        <v>30497.475741562899</v>
      </c>
      <c r="BJ2126">
        <v>4.9129514400579701</v>
      </c>
    </row>
    <row r="2127" spans="1:82" x14ac:dyDescent="0.3">
      <c r="A2127" s="56" t="s">
        <v>766</v>
      </c>
      <c r="B2127" s="61">
        <v>30518.584177057601</v>
      </c>
      <c r="BJ2127">
        <v>6.7054261751438498</v>
      </c>
    </row>
    <row r="2128" spans="1:82" x14ac:dyDescent="0.3">
      <c r="A2128" s="56" t="s">
        <v>766</v>
      </c>
      <c r="B2128" s="61">
        <v>30531.9886478753</v>
      </c>
      <c r="BJ2128">
        <v>7.7586599156244498</v>
      </c>
    </row>
    <row r="2129" spans="1:82" x14ac:dyDescent="0.3">
      <c r="A2129" s="56" t="s">
        <v>766</v>
      </c>
      <c r="B2129" s="61">
        <v>30545.7632784749</v>
      </c>
      <c r="BJ2129">
        <v>8.7933697974499996</v>
      </c>
    </row>
    <row r="2130" spans="1:82" x14ac:dyDescent="0.3">
      <c r="A2130" s="56" t="s">
        <v>766</v>
      </c>
      <c r="B2130" s="61">
        <v>30557.176803840899</v>
      </c>
      <c r="BJ2130">
        <v>9.2179018090371301</v>
      </c>
    </row>
    <row r="2131" spans="1:82" x14ac:dyDescent="0.3">
      <c r="A2131" s="56" t="s">
        <v>766</v>
      </c>
      <c r="B2131" s="61"/>
      <c r="C2131" s="21">
        <v>30448</v>
      </c>
      <c r="D2131" s="21"/>
      <c r="E2131" t="s">
        <v>763</v>
      </c>
      <c r="AS2131" s="49" t="s">
        <v>69</v>
      </c>
      <c r="AT2131" s="49">
        <v>63</v>
      </c>
      <c r="AU2131">
        <v>110</v>
      </c>
      <c r="AV2131">
        <v>112</v>
      </c>
      <c r="AW2131">
        <v>129</v>
      </c>
      <c r="AX2131">
        <v>175</v>
      </c>
      <c r="CD2131">
        <v>9.2179018090371301</v>
      </c>
    </row>
    <row r="2132" spans="1:82" x14ac:dyDescent="0.3">
      <c r="A2132" s="56" t="s">
        <v>762</v>
      </c>
      <c r="B2132" s="61">
        <v>30428.031991925702</v>
      </c>
      <c r="BJ2132">
        <v>0</v>
      </c>
    </row>
    <row r="2133" spans="1:82" x14ac:dyDescent="0.3">
      <c r="A2133" s="56" t="s">
        <v>762</v>
      </c>
      <c r="B2133" s="61">
        <v>30434.597038429602</v>
      </c>
      <c r="BJ2133">
        <v>1.2740875700554799</v>
      </c>
    </row>
    <row r="2134" spans="1:82" x14ac:dyDescent="0.3">
      <c r="A2134" s="56" t="s">
        <v>762</v>
      </c>
      <c r="B2134" s="61">
        <v>30441.695142320499</v>
      </c>
      <c r="BJ2134">
        <v>2.86417615875934</v>
      </c>
    </row>
    <row r="2135" spans="1:82" x14ac:dyDescent="0.3">
      <c r="A2135" s="56" t="s">
        <v>762</v>
      </c>
      <c r="B2135" s="61">
        <v>30448.805759295599</v>
      </c>
      <c r="BJ2135">
        <v>4.2508112672997003</v>
      </c>
    </row>
    <row r="2136" spans="1:82" x14ac:dyDescent="0.3">
      <c r="A2136" s="56" t="s">
        <v>762</v>
      </c>
      <c r="B2136" s="61">
        <v>30455.367393140201</v>
      </c>
      <c r="BJ2136">
        <v>5.5635054237408701</v>
      </c>
    </row>
    <row r="2137" spans="1:82" x14ac:dyDescent="0.3">
      <c r="A2137" s="56" t="s">
        <v>762</v>
      </c>
      <c r="B2137" s="61">
        <v>30462.875471171701</v>
      </c>
      <c r="BJ2137">
        <v>6.4877181714512497</v>
      </c>
    </row>
    <row r="2138" spans="1:82" x14ac:dyDescent="0.3">
      <c r="A2138" s="56" t="s">
        <v>762</v>
      </c>
      <c r="B2138" s="61">
        <v>30468.9472746475</v>
      </c>
      <c r="BJ2138">
        <v>6.7646912877475698</v>
      </c>
    </row>
    <row r="2139" spans="1:82" x14ac:dyDescent="0.3">
      <c r="A2139" s="56" t="s">
        <v>762</v>
      </c>
      <c r="B2139" s="61">
        <v>30476.4735535287</v>
      </c>
      <c r="BJ2139">
        <v>7.3929717006746598</v>
      </c>
    </row>
    <row r="2140" spans="1:82" x14ac:dyDescent="0.3">
      <c r="A2140" s="56" t="s">
        <v>762</v>
      </c>
      <c r="B2140" s="61">
        <v>30490.265247424799</v>
      </c>
      <c r="BJ2140">
        <v>8.1502450186408897</v>
      </c>
    </row>
    <row r="2141" spans="1:82" x14ac:dyDescent="0.3">
      <c r="A2141" s="56" t="s">
        <v>762</v>
      </c>
      <c r="B2141" s="61">
        <v>30504.260790838202</v>
      </c>
      <c r="BJ2141">
        <v>8.5930761870343293</v>
      </c>
    </row>
    <row r="2142" spans="1:82" x14ac:dyDescent="0.3">
      <c r="A2142" s="56" t="s">
        <v>762</v>
      </c>
      <c r="B2142" s="61"/>
      <c r="C2142" s="21">
        <v>30421</v>
      </c>
      <c r="D2142" s="21"/>
      <c r="E2142" t="s">
        <v>763</v>
      </c>
      <c r="AS2142" s="49" t="s">
        <v>69</v>
      </c>
      <c r="AT2142" s="49">
        <v>37</v>
      </c>
      <c r="AU2142">
        <v>84</v>
      </c>
      <c r="AV2142">
        <v>101</v>
      </c>
      <c r="AW2142" s="25">
        <v>136</v>
      </c>
      <c r="AX2142">
        <v>192</v>
      </c>
      <c r="CD2142">
        <v>8.5930761870343293</v>
      </c>
    </row>
    <row r="2143" spans="1:82" x14ac:dyDescent="0.3">
      <c r="A2143" s="56" t="s">
        <v>768</v>
      </c>
      <c r="B2143" s="61">
        <v>30499.067633383998</v>
      </c>
      <c r="BJ2143">
        <v>0</v>
      </c>
    </row>
    <row r="2144" spans="1:82" x14ac:dyDescent="0.3">
      <c r="A2144" s="56" t="s">
        <v>768</v>
      </c>
      <c r="B2144" s="61">
        <v>30518.8617400162</v>
      </c>
      <c r="BJ2144">
        <v>2.1924580696987599</v>
      </c>
    </row>
    <row r="2145" spans="1:82" x14ac:dyDescent="0.3">
      <c r="A2145" s="56" t="s">
        <v>768</v>
      </c>
      <c r="B2145" s="61">
        <v>30531.679688450899</v>
      </c>
      <c r="BJ2145">
        <v>3.7821112985707099</v>
      </c>
    </row>
    <row r="2146" spans="1:82" x14ac:dyDescent="0.3">
      <c r="A2146" s="56" t="s">
        <v>768</v>
      </c>
      <c r="B2146" s="61">
        <v>30545.961212715902</v>
      </c>
      <c r="BJ2146">
        <v>5.5751056566817896</v>
      </c>
    </row>
    <row r="2147" spans="1:82" x14ac:dyDescent="0.3">
      <c r="A2147" s="56" t="s">
        <v>768</v>
      </c>
      <c r="B2147" s="61">
        <v>30556.7836654864</v>
      </c>
      <c r="BJ2147">
        <v>6.6100402403560699</v>
      </c>
    </row>
    <row r="2148" spans="1:82" x14ac:dyDescent="0.3">
      <c r="A2148" s="56" t="s">
        <v>768</v>
      </c>
      <c r="B2148" s="61">
        <v>30566.505876889601</v>
      </c>
      <c r="BJ2148">
        <v>7.5340844616798996</v>
      </c>
    </row>
    <row r="2149" spans="1:82" x14ac:dyDescent="0.3">
      <c r="A2149" s="56" t="s">
        <v>768</v>
      </c>
      <c r="B2149" s="61">
        <v>30574.963811767298</v>
      </c>
      <c r="BJ2149">
        <v>8.0143284878876297</v>
      </c>
    </row>
    <row r="2150" spans="1:82" x14ac:dyDescent="0.3">
      <c r="A2150" s="56" t="s">
        <v>768</v>
      </c>
      <c r="B2150" s="61"/>
      <c r="C2150" s="21">
        <v>30484</v>
      </c>
      <c r="D2150" s="21"/>
      <c r="E2150" t="s">
        <v>763</v>
      </c>
      <c r="AS2150" s="49" t="s">
        <v>69</v>
      </c>
      <c r="AT2150" s="49">
        <v>58</v>
      </c>
      <c r="AU2150">
        <v>92</v>
      </c>
      <c r="AV2150">
        <v>98</v>
      </c>
      <c r="AW2150">
        <v>108</v>
      </c>
      <c r="AX2150">
        <v>151</v>
      </c>
      <c r="CD2150">
        <v>8.0143284878876297</v>
      </c>
    </row>
    <row r="2151" spans="1:82" x14ac:dyDescent="0.3">
      <c r="A2151" s="56" t="s">
        <v>772</v>
      </c>
      <c r="B2151" s="61">
        <v>30592.430257227399</v>
      </c>
      <c r="BJ2151">
        <v>0</v>
      </c>
    </row>
    <row r="2152" spans="1:82" x14ac:dyDescent="0.3">
      <c r="A2152" s="56" t="s">
        <v>772</v>
      </c>
      <c r="B2152" s="61">
        <v>30598.7857664486</v>
      </c>
      <c r="BJ2152">
        <v>1.6869912609705999</v>
      </c>
    </row>
    <row r="2153" spans="1:82" x14ac:dyDescent="0.3">
      <c r="A2153" s="56" t="s">
        <v>772</v>
      </c>
      <c r="B2153" s="61">
        <v>30606.975011281898</v>
      </c>
      <c r="BJ2153">
        <v>3.5359363794165599</v>
      </c>
    </row>
    <row r="2154" spans="1:82" x14ac:dyDescent="0.3">
      <c r="A2154" s="56" t="s">
        <v>772</v>
      </c>
      <c r="B2154" s="61">
        <v>30616.6244192862</v>
      </c>
      <c r="BJ2154">
        <v>5.6437099398735198</v>
      </c>
    </row>
    <row r="2155" spans="1:82" x14ac:dyDescent="0.3">
      <c r="A2155" s="56" t="s">
        <v>772</v>
      </c>
      <c r="B2155" s="61">
        <v>30623.919547375601</v>
      </c>
      <c r="BJ2155">
        <v>7.0303310045483398</v>
      </c>
    </row>
    <row r="2156" spans="1:82" x14ac:dyDescent="0.3">
      <c r="A2156" s="56" t="s">
        <v>772</v>
      </c>
      <c r="B2156" s="61">
        <v>30631.243114292702</v>
      </c>
      <c r="BJ2156">
        <v>7.9545577961242602</v>
      </c>
    </row>
    <row r="2157" spans="1:82" x14ac:dyDescent="0.3">
      <c r="A2157" s="56" t="s">
        <v>772</v>
      </c>
      <c r="B2157" s="61"/>
      <c r="C2157" s="21">
        <v>30581</v>
      </c>
      <c r="D2157" s="21"/>
      <c r="E2157" t="s">
        <v>763</v>
      </c>
      <c r="AS2157" s="49" t="s">
        <v>69</v>
      </c>
      <c r="AT2157" s="49">
        <v>32</v>
      </c>
      <c r="AV2157">
        <v>55</v>
      </c>
      <c r="AW2157">
        <v>65</v>
      </c>
      <c r="AX2157">
        <v>92</v>
      </c>
      <c r="CD2157">
        <v>10.8018672723629</v>
      </c>
    </row>
    <row r="2158" spans="1:82" x14ac:dyDescent="0.3">
      <c r="A2158" s="56" t="s">
        <v>788</v>
      </c>
      <c r="B2158" s="61"/>
      <c r="C2158" s="21">
        <v>30820</v>
      </c>
      <c r="D2158" s="21"/>
      <c r="E2158" t="s">
        <v>765</v>
      </c>
      <c r="AS2158" s="49" t="s">
        <v>69</v>
      </c>
      <c r="AW2158">
        <v>140</v>
      </c>
    </row>
    <row r="2159" spans="1:82" x14ac:dyDescent="0.3">
      <c r="A2159" s="56" t="s">
        <v>789</v>
      </c>
      <c r="B2159" s="61"/>
      <c r="C2159" s="21">
        <v>30866</v>
      </c>
      <c r="D2159" s="21"/>
      <c r="E2159" t="s">
        <v>765</v>
      </c>
      <c r="AS2159" s="49" t="s">
        <v>69</v>
      </c>
      <c r="AW2159">
        <v>116</v>
      </c>
    </row>
    <row r="2160" spans="1:82" x14ac:dyDescent="0.3">
      <c r="A2160" s="56" t="s">
        <v>784</v>
      </c>
      <c r="B2160" s="61"/>
      <c r="C2160" s="21">
        <v>30820</v>
      </c>
      <c r="D2160" s="21"/>
      <c r="E2160" t="s">
        <v>186</v>
      </c>
      <c r="AS2160" s="49" t="s">
        <v>69</v>
      </c>
      <c r="AW2160">
        <v>139</v>
      </c>
    </row>
    <row r="2161" spans="1:61" x14ac:dyDescent="0.3">
      <c r="A2161" s="56" t="s">
        <v>785</v>
      </c>
      <c r="B2161" s="61"/>
      <c r="C2161" s="21">
        <v>30866</v>
      </c>
      <c r="D2161" s="21"/>
      <c r="E2161" t="s">
        <v>186</v>
      </c>
      <c r="AS2161" s="49" t="s">
        <v>69</v>
      </c>
      <c r="AW2161">
        <v>113</v>
      </c>
    </row>
    <row r="2162" spans="1:61" x14ac:dyDescent="0.3">
      <c r="A2162" s="56" t="s">
        <v>786</v>
      </c>
      <c r="B2162" s="61"/>
      <c r="C2162" s="21">
        <v>30820</v>
      </c>
      <c r="D2162" s="21"/>
      <c r="E2162" t="s">
        <v>763</v>
      </c>
      <c r="AS2162" s="49" t="s">
        <v>69</v>
      </c>
      <c r="AW2162">
        <v>130</v>
      </c>
    </row>
    <row r="2163" spans="1:61" x14ac:dyDescent="0.3">
      <c r="A2163" s="56" t="s">
        <v>787</v>
      </c>
      <c r="B2163" s="61"/>
      <c r="C2163" s="21">
        <v>30866</v>
      </c>
      <c r="D2163" s="21"/>
      <c r="E2163" t="s">
        <v>763</v>
      </c>
      <c r="AS2163" s="49" t="s">
        <v>69</v>
      </c>
      <c r="AW2163">
        <v>106</v>
      </c>
    </row>
    <row r="2164" spans="1:61" x14ac:dyDescent="0.3">
      <c r="A2164" s="3" t="s">
        <v>253</v>
      </c>
      <c r="B2164" s="4">
        <f>B2172</f>
        <v>40867</v>
      </c>
      <c r="C2164" s="9"/>
      <c r="D2164" s="9"/>
      <c r="E2164" s="10"/>
      <c r="S2164">
        <v>3.9</v>
      </c>
      <c r="T2164">
        <v>373.2</v>
      </c>
      <c r="X2164" s="2">
        <f>Z2164/AC2164</f>
        <v>1.8294701986754966E-2</v>
      </c>
      <c r="Y2164">
        <v>3.5700000000000003E-2</v>
      </c>
      <c r="Z2164">
        <v>2.21</v>
      </c>
      <c r="AA2164">
        <v>3383.7535014005598</v>
      </c>
      <c r="AC2164">
        <v>120.8</v>
      </c>
      <c r="AS2164" t="s">
        <v>69</v>
      </c>
      <c r="BI2164">
        <v>215.52570072615001</v>
      </c>
    </row>
    <row r="2165" spans="1:61" x14ac:dyDescent="0.3">
      <c r="A2165" s="3" t="s">
        <v>254</v>
      </c>
      <c r="B2165" s="4">
        <f>B2172</f>
        <v>40867</v>
      </c>
      <c r="C2165" s="9"/>
      <c r="D2165" s="9"/>
      <c r="E2165" s="10"/>
      <c r="S2165">
        <v>6.52</v>
      </c>
      <c r="T2165">
        <v>530.4</v>
      </c>
      <c r="X2165" s="2">
        <f>Z2165/AC2165</f>
        <v>2.6157046281851275E-2</v>
      </c>
      <c r="Y2165">
        <v>3.6799999999999999E-2</v>
      </c>
      <c r="Z2165">
        <v>5.03</v>
      </c>
      <c r="AA2165">
        <v>5225.54347826087</v>
      </c>
      <c r="AC2165">
        <v>192.3</v>
      </c>
      <c r="AS2165" t="s">
        <v>69</v>
      </c>
      <c r="BI2165">
        <v>235.384841363102</v>
      </c>
    </row>
    <row r="2166" spans="1:61" x14ac:dyDescent="0.3">
      <c r="A2166" s="3" t="s">
        <v>255</v>
      </c>
      <c r="B2166" s="4">
        <f>B2172</f>
        <v>40867</v>
      </c>
      <c r="C2166" s="9"/>
      <c r="D2166" s="9"/>
      <c r="E2166" s="10"/>
      <c r="S2166">
        <v>8.14</v>
      </c>
      <c r="T2166">
        <v>709.8</v>
      </c>
      <c r="X2166" s="2">
        <f>Z2166/AC2166</f>
        <v>2.1278224263298888E-2</v>
      </c>
      <c r="Y2166">
        <v>3.85E-2</v>
      </c>
      <c r="Z2166">
        <v>5.56</v>
      </c>
      <c r="AA2166">
        <v>6787.0129870129904</v>
      </c>
      <c r="AC2166">
        <v>261.3</v>
      </c>
      <c r="AS2166" t="s">
        <v>69</v>
      </c>
      <c r="BI2166">
        <v>236.48128874609699</v>
      </c>
    </row>
    <row r="2167" spans="1:61" x14ac:dyDescent="0.3">
      <c r="A2167" s="3" t="s">
        <v>256</v>
      </c>
      <c r="B2167" s="4">
        <f>B2172</f>
        <v>40867</v>
      </c>
      <c r="C2167" s="9"/>
      <c r="D2167" s="9"/>
      <c r="E2167" s="10"/>
      <c r="S2167">
        <v>8.4600000000000009</v>
      </c>
      <c r="T2167">
        <v>664.9</v>
      </c>
      <c r="X2167" s="2">
        <f>Z2167/AC2167</f>
        <v>2.7722377343438374E-2</v>
      </c>
      <c r="Y2167">
        <v>3.8899999999999997E-2</v>
      </c>
      <c r="Z2167">
        <v>6.95</v>
      </c>
      <c r="AA2167">
        <v>6444.7300771208202</v>
      </c>
      <c r="AC2167">
        <v>250.7</v>
      </c>
      <c r="AS2167" t="s">
        <v>69</v>
      </c>
      <c r="BI2167">
        <v>245.04677099318701</v>
      </c>
    </row>
    <row r="2168" spans="1:61" x14ac:dyDescent="0.3">
      <c r="A2168" s="3" t="s">
        <v>257</v>
      </c>
      <c r="B2168" s="4">
        <v>40749</v>
      </c>
      <c r="C2168" s="9"/>
      <c r="D2168" s="9"/>
      <c r="E2168" s="10"/>
      <c r="AY2168">
        <v>0</v>
      </c>
    </row>
    <row r="2169" spans="1:61" x14ac:dyDescent="0.3">
      <c r="A2169" s="3" t="s">
        <v>257</v>
      </c>
      <c r="B2169" s="4">
        <f>B2168+6</f>
        <v>40755</v>
      </c>
      <c r="C2169" s="9"/>
      <c r="D2169" s="9"/>
      <c r="E2169" s="10"/>
      <c r="AY2169">
        <v>10</v>
      </c>
    </row>
    <row r="2170" spans="1:61" x14ac:dyDescent="0.3">
      <c r="A2170" s="3" t="s">
        <v>257</v>
      </c>
      <c r="B2170" s="4">
        <f>B2168+77</f>
        <v>40826</v>
      </c>
      <c r="C2170" s="9"/>
      <c r="D2170" s="9"/>
      <c r="E2170" s="10"/>
      <c r="AY2170">
        <v>58</v>
      </c>
    </row>
    <row r="2171" spans="1:61" x14ac:dyDescent="0.3">
      <c r="A2171" s="3" t="s">
        <v>257</v>
      </c>
      <c r="B2171" s="4">
        <f>B2168+84</f>
        <v>40833</v>
      </c>
      <c r="C2171" s="9"/>
      <c r="D2171" s="9"/>
      <c r="E2171" s="10"/>
      <c r="AY2171">
        <v>65</v>
      </c>
    </row>
    <row r="2172" spans="1:61" x14ac:dyDescent="0.3">
      <c r="A2172" s="3" t="s">
        <v>257</v>
      </c>
      <c r="B2172" s="4">
        <f>B2168+118</f>
        <v>40867</v>
      </c>
      <c r="C2172" s="9"/>
      <c r="D2172" s="9"/>
      <c r="E2172" s="10"/>
      <c r="S2172">
        <v>10.78</v>
      </c>
      <c r="T2172">
        <v>851.5</v>
      </c>
      <c r="X2172" s="2">
        <f>Z2172/AC2172</f>
        <v>3.0006297229219138E-2</v>
      </c>
      <c r="Y2172">
        <v>4.1799999999999997E-2</v>
      </c>
      <c r="Z2172">
        <v>9.5299999999999994</v>
      </c>
      <c r="AA2172">
        <v>7598.0861244019197</v>
      </c>
      <c r="AC2172">
        <v>317.60000000000002</v>
      </c>
      <c r="AS2172" t="s">
        <v>69</v>
      </c>
      <c r="AY2172">
        <v>90</v>
      </c>
      <c r="BI2172">
        <v>228.17075448654401</v>
      </c>
    </row>
    <row r="2173" spans="1:61" x14ac:dyDescent="0.3">
      <c r="A2173" s="3" t="s">
        <v>258</v>
      </c>
      <c r="B2173" s="4">
        <v>40277</v>
      </c>
      <c r="C2173" s="9"/>
      <c r="D2173" s="9"/>
      <c r="E2173" s="10"/>
      <c r="AY2173">
        <v>30</v>
      </c>
    </row>
    <row r="2174" spans="1:61" x14ac:dyDescent="0.3">
      <c r="A2174" s="3" t="s">
        <v>258</v>
      </c>
      <c r="B2174" s="4">
        <v>40304</v>
      </c>
      <c r="C2174" s="9"/>
      <c r="D2174" s="9"/>
      <c r="E2174" s="10"/>
      <c r="AY2174">
        <v>55</v>
      </c>
    </row>
    <row r="2175" spans="1:61" x14ac:dyDescent="0.3">
      <c r="A2175" s="3" t="s">
        <v>258</v>
      </c>
      <c r="B2175" s="4">
        <v>40324</v>
      </c>
      <c r="C2175" s="9"/>
      <c r="D2175" s="9"/>
      <c r="E2175" s="10"/>
      <c r="AY2175">
        <v>75</v>
      </c>
    </row>
    <row r="2176" spans="1:61" x14ac:dyDescent="0.3">
      <c r="A2176" s="3" t="s">
        <v>258</v>
      </c>
      <c r="B2176" s="4">
        <v>40372</v>
      </c>
      <c r="C2176" s="9"/>
      <c r="D2176" s="9"/>
      <c r="E2176" s="10"/>
      <c r="T2176">
        <v>2094</v>
      </c>
      <c r="X2176" s="2">
        <v>2.29422066549912E-2</v>
      </c>
      <c r="Y2176">
        <v>3.9100000000000003E-2</v>
      </c>
      <c r="Z2176">
        <v>15.646584938704001</v>
      </c>
      <c r="AA2176">
        <v>17442.4552429668</v>
      </c>
      <c r="AB2176">
        <v>13.1</v>
      </c>
      <c r="AC2176">
        <v>682</v>
      </c>
      <c r="AS2176" t="s">
        <v>69</v>
      </c>
      <c r="AY2176">
        <v>90</v>
      </c>
    </row>
    <row r="2177" spans="1:51" x14ac:dyDescent="0.3">
      <c r="A2177" s="3" t="s">
        <v>259</v>
      </c>
      <c r="B2177" s="4">
        <v>40372</v>
      </c>
      <c r="C2177" s="9"/>
      <c r="D2177" s="9"/>
      <c r="E2177" s="10"/>
      <c r="T2177">
        <v>2009</v>
      </c>
      <c r="X2177" s="2">
        <v>2.1716287215411599E-2</v>
      </c>
      <c r="Y2177">
        <v>3.8899999999999997E-2</v>
      </c>
      <c r="Z2177">
        <v>14.484763572679499</v>
      </c>
      <c r="AA2177">
        <v>17146.529562981999</v>
      </c>
      <c r="AB2177">
        <v>12.4</v>
      </c>
      <c r="AC2177">
        <v>667</v>
      </c>
      <c r="AS2177" t="s">
        <v>69</v>
      </c>
      <c r="AY2177">
        <v>90</v>
      </c>
    </row>
    <row r="2178" spans="1:51" x14ac:dyDescent="0.3">
      <c r="A2178" s="3" t="s">
        <v>260</v>
      </c>
      <c r="B2178" s="4">
        <v>40372</v>
      </c>
      <c r="C2178" s="9"/>
      <c r="D2178" s="9"/>
      <c r="E2178" s="10"/>
      <c r="T2178">
        <v>1934</v>
      </c>
      <c r="X2178" s="2">
        <v>2.2241681260945698E-2</v>
      </c>
      <c r="Y2178">
        <v>3.9899999999999998E-2</v>
      </c>
      <c r="Z2178">
        <v>14.167950963222401</v>
      </c>
      <c r="AA2178">
        <v>15964.912280701799</v>
      </c>
      <c r="AB2178">
        <v>12.7</v>
      </c>
      <c r="AC2178">
        <v>637</v>
      </c>
      <c r="AS2178" t="s">
        <v>69</v>
      </c>
      <c r="AY2178">
        <v>90</v>
      </c>
    </row>
    <row r="2179" spans="1:51" x14ac:dyDescent="0.3">
      <c r="A2179" s="3" t="s">
        <v>261</v>
      </c>
      <c r="B2179" s="4">
        <v>40372</v>
      </c>
      <c r="C2179" s="9"/>
      <c r="D2179" s="9"/>
      <c r="E2179" s="10"/>
      <c r="T2179">
        <v>1822</v>
      </c>
      <c r="X2179" s="2">
        <v>2.2241681260945698E-2</v>
      </c>
      <c r="Y2179">
        <v>3.7600000000000001E-2</v>
      </c>
      <c r="Z2179">
        <v>11.8548161120841</v>
      </c>
      <c r="AA2179">
        <v>14175.5319148936</v>
      </c>
      <c r="AB2179">
        <v>12.7</v>
      </c>
      <c r="AC2179">
        <v>533</v>
      </c>
      <c r="AS2179" t="s">
        <v>69</v>
      </c>
      <c r="AY2179">
        <v>90</v>
      </c>
    </row>
    <row r="2180" spans="1:51" x14ac:dyDescent="0.3">
      <c r="A2180" s="3" t="s">
        <v>262</v>
      </c>
      <c r="B2180" s="4">
        <v>40372</v>
      </c>
      <c r="C2180" s="9"/>
      <c r="D2180" s="9"/>
      <c r="E2180" s="10"/>
      <c r="T2180">
        <v>1985</v>
      </c>
      <c r="X2180" s="2">
        <v>2.2241681260945698E-2</v>
      </c>
      <c r="Y2180">
        <v>3.95E-2</v>
      </c>
      <c r="Z2180">
        <v>13.945534150613</v>
      </c>
      <c r="AA2180">
        <v>15873.417721518999</v>
      </c>
      <c r="AB2180">
        <v>12.7</v>
      </c>
      <c r="AC2180">
        <v>627</v>
      </c>
      <c r="AS2180" t="s">
        <v>69</v>
      </c>
      <c r="AY2180">
        <v>90</v>
      </c>
    </row>
    <row r="2181" spans="1:51" x14ac:dyDescent="0.3">
      <c r="A2181" s="3" t="s">
        <v>263</v>
      </c>
      <c r="B2181" s="4">
        <v>40372</v>
      </c>
      <c r="C2181" s="9"/>
      <c r="D2181" s="9"/>
      <c r="E2181" s="10"/>
      <c r="T2181">
        <v>1801</v>
      </c>
      <c r="X2181" s="2">
        <v>2.2591943957968499E-2</v>
      </c>
      <c r="Y2181">
        <v>3.9299999999999995E-2</v>
      </c>
      <c r="Z2181">
        <v>12.741856392294199</v>
      </c>
      <c r="AA2181">
        <v>14351.145038167901</v>
      </c>
      <c r="AB2181">
        <v>12.9</v>
      </c>
      <c r="AC2181">
        <v>564</v>
      </c>
      <c r="AS2181" t="s">
        <v>69</v>
      </c>
      <c r="AY2181">
        <v>90</v>
      </c>
    </row>
    <row r="2182" spans="1:51" x14ac:dyDescent="0.3">
      <c r="A2182" s="3" t="s">
        <v>264</v>
      </c>
      <c r="B2182" s="4">
        <v>40372</v>
      </c>
      <c r="C2182" s="9"/>
      <c r="D2182" s="9"/>
      <c r="E2182" s="10"/>
      <c r="T2182">
        <v>1759</v>
      </c>
      <c r="X2182" s="2">
        <v>2.2767075306479902E-2</v>
      </c>
      <c r="Y2182">
        <v>3.7100000000000001E-2</v>
      </c>
      <c r="Z2182">
        <v>12.544658493870401</v>
      </c>
      <c r="AA2182">
        <v>14851.752021563299</v>
      </c>
      <c r="AB2182">
        <v>13</v>
      </c>
      <c r="AC2182">
        <v>551</v>
      </c>
      <c r="AS2182" t="s">
        <v>69</v>
      </c>
      <c r="AY2182">
        <v>90</v>
      </c>
    </row>
    <row r="2183" spans="1:51" x14ac:dyDescent="0.3">
      <c r="A2183" s="3" t="s">
        <v>265</v>
      </c>
      <c r="B2183" s="4">
        <v>40372</v>
      </c>
      <c r="C2183" s="9"/>
      <c r="D2183" s="9"/>
      <c r="E2183" s="10"/>
      <c r="T2183">
        <v>1759</v>
      </c>
      <c r="X2183" s="2">
        <v>2.20665499124343E-2</v>
      </c>
      <c r="Y2183">
        <v>3.8600000000000002E-2</v>
      </c>
      <c r="Z2183">
        <v>10.9670753064799</v>
      </c>
      <c r="AA2183">
        <v>12875.6476683938</v>
      </c>
      <c r="AB2183">
        <v>12.6</v>
      </c>
      <c r="AC2183">
        <v>497</v>
      </c>
      <c r="AS2183" t="s">
        <v>69</v>
      </c>
      <c r="AY2183">
        <v>90</v>
      </c>
    </row>
    <row r="2184" spans="1:51" x14ac:dyDescent="0.3">
      <c r="A2184" s="3" t="s">
        <v>266</v>
      </c>
      <c r="B2184" s="4">
        <v>40372</v>
      </c>
      <c r="C2184" s="9"/>
      <c r="D2184" s="9"/>
      <c r="E2184" s="10"/>
      <c r="T2184">
        <v>1644</v>
      </c>
      <c r="X2184" s="2">
        <v>2.29422066549912E-2</v>
      </c>
      <c r="Y2184">
        <v>3.5900000000000001E-2</v>
      </c>
      <c r="Z2184">
        <v>10.1175131348511</v>
      </c>
      <c r="AA2184">
        <v>12284.1225626741</v>
      </c>
      <c r="AB2184">
        <v>13.1</v>
      </c>
      <c r="AC2184">
        <v>441</v>
      </c>
      <c r="AS2184" t="s">
        <v>69</v>
      </c>
      <c r="AY2184">
        <v>90</v>
      </c>
    </row>
    <row r="2185" spans="1:51" x14ac:dyDescent="0.3">
      <c r="A2185" s="3" t="s">
        <v>267</v>
      </c>
      <c r="B2185" s="4">
        <v>40372</v>
      </c>
      <c r="C2185" s="9"/>
      <c r="D2185" s="9"/>
      <c r="E2185" s="10"/>
      <c r="T2185">
        <v>1492</v>
      </c>
      <c r="X2185" s="2">
        <v>2.3117338003502599E-2</v>
      </c>
      <c r="Y2185">
        <v>3.2899999999999999E-2</v>
      </c>
      <c r="Z2185">
        <v>9.5012259194395803</v>
      </c>
      <c r="AA2185">
        <v>12492.401215805499</v>
      </c>
      <c r="AB2185">
        <v>13.2</v>
      </c>
      <c r="AC2185">
        <v>411</v>
      </c>
      <c r="AS2185" t="s">
        <v>69</v>
      </c>
      <c r="AY2185">
        <v>90</v>
      </c>
    </row>
    <row r="2186" spans="1:51" x14ac:dyDescent="0.3">
      <c r="A2186" s="3" t="s">
        <v>268</v>
      </c>
      <c r="B2186" s="4">
        <v>40372</v>
      </c>
      <c r="C2186" s="9"/>
      <c r="D2186" s="9"/>
      <c r="E2186" s="10"/>
      <c r="T2186">
        <v>2011</v>
      </c>
      <c r="X2186" s="2">
        <v>2.2591943957968499E-2</v>
      </c>
      <c r="Y2186">
        <v>0.04</v>
      </c>
      <c r="Z2186">
        <v>14.232924693520101</v>
      </c>
      <c r="AA2186">
        <v>15750</v>
      </c>
      <c r="AB2186">
        <v>12.9</v>
      </c>
      <c r="AC2186">
        <v>630</v>
      </c>
      <c r="AS2186" t="s">
        <v>69</v>
      </c>
      <c r="AY2186">
        <v>90</v>
      </c>
    </row>
    <row r="2187" spans="1:51" x14ac:dyDescent="0.3">
      <c r="A2187" s="3" t="s">
        <v>269</v>
      </c>
      <c r="B2187" s="4">
        <v>40372</v>
      </c>
      <c r="C2187" s="9"/>
      <c r="D2187" s="9"/>
      <c r="E2187" s="10"/>
      <c r="T2187">
        <v>1847</v>
      </c>
      <c r="X2187" s="2">
        <v>2.2416812609457101E-2</v>
      </c>
      <c r="Y2187">
        <v>3.8299999999999994E-2</v>
      </c>
      <c r="Z2187">
        <v>13.4949211908932</v>
      </c>
      <c r="AA2187">
        <v>15718.0156657963</v>
      </c>
      <c r="AB2187">
        <v>12.8</v>
      </c>
      <c r="AC2187">
        <v>602</v>
      </c>
      <c r="AS2187" t="s">
        <v>69</v>
      </c>
      <c r="AY2187">
        <v>90</v>
      </c>
    </row>
    <row r="2188" spans="1:51" x14ac:dyDescent="0.3">
      <c r="A2188" s="3" t="s">
        <v>270</v>
      </c>
      <c r="B2188" s="4">
        <v>40372</v>
      </c>
      <c r="C2188" s="9"/>
      <c r="D2188" s="9"/>
      <c r="E2188" s="10"/>
      <c r="T2188">
        <v>1814</v>
      </c>
      <c r="X2188" s="2">
        <v>2.2767075306479902E-2</v>
      </c>
      <c r="Y2188">
        <v>3.9200000000000006E-2</v>
      </c>
      <c r="Z2188">
        <v>12.4535901926445</v>
      </c>
      <c r="AA2188">
        <v>13954.0816326531</v>
      </c>
      <c r="AB2188">
        <v>13</v>
      </c>
      <c r="AC2188">
        <v>547</v>
      </c>
      <c r="AS2188" t="s">
        <v>69</v>
      </c>
      <c r="AY2188">
        <v>90</v>
      </c>
    </row>
    <row r="2189" spans="1:51" x14ac:dyDescent="0.3">
      <c r="A2189" s="3" t="s">
        <v>271</v>
      </c>
      <c r="B2189" s="4">
        <v>40372</v>
      </c>
      <c r="C2189" s="9"/>
      <c r="D2189" s="9"/>
      <c r="E2189" s="10"/>
      <c r="T2189">
        <v>1707</v>
      </c>
      <c r="X2189" s="2">
        <v>2.20665499124343E-2</v>
      </c>
      <c r="Y2189">
        <v>3.7200000000000004E-2</v>
      </c>
      <c r="Z2189">
        <v>11.6952714535902</v>
      </c>
      <c r="AA2189">
        <v>14247.311827957001</v>
      </c>
      <c r="AB2189">
        <v>12.6</v>
      </c>
      <c r="AC2189">
        <v>530</v>
      </c>
      <c r="AS2189" t="s">
        <v>69</v>
      </c>
      <c r="AY2189">
        <v>90</v>
      </c>
    </row>
    <row r="2190" spans="1:51" x14ac:dyDescent="0.3">
      <c r="A2190" s="3" t="s">
        <v>272</v>
      </c>
      <c r="B2190" s="4">
        <v>40372</v>
      </c>
      <c r="C2190" s="9"/>
      <c r="D2190" s="9"/>
      <c r="E2190" s="10"/>
      <c r="T2190">
        <v>1926</v>
      </c>
      <c r="X2190" s="2">
        <v>2.3642732049036799E-2</v>
      </c>
      <c r="Y2190">
        <v>3.9299999999999995E-2</v>
      </c>
      <c r="Z2190">
        <v>13.523642732049</v>
      </c>
      <c r="AA2190">
        <v>14554.707379134899</v>
      </c>
      <c r="AB2190">
        <v>13.5</v>
      </c>
      <c r="AC2190">
        <v>572</v>
      </c>
      <c r="AS2190" t="s">
        <v>69</v>
      </c>
      <c r="AY2190">
        <v>90</v>
      </c>
    </row>
    <row r="2191" spans="1:51" x14ac:dyDescent="0.3">
      <c r="A2191" s="3" t="s">
        <v>273</v>
      </c>
      <c r="B2191" s="4">
        <v>40372</v>
      </c>
      <c r="C2191" s="9"/>
      <c r="D2191" s="9"/>
      <c r="E2191" s="10"/>
      <c r="T2191">
        <v>1649</v>
      </c>
      <c r="X2191" s="2">
        <v>2.3292469352014001E-2</v>
      </c>
      <c r="Y2191">
        <v>3.8100000000000002E-2</v>
      </c>
      <c r="Z2191">
        <v>12.135376532399301</v>
      </c>
      <c r="AA2191">
        <v>13674.540682414699</v>
      </c>
      <c r="AB2191">
        <v>13.3</v>
      </c>
      <c r="AC2191">
        <v>521</v>
      </c>
      <c r="AS2191" t="s">
        <v>69</v>
      </c>
      <c r="AY2191">
        <v>90</v>
      </c>
    </row>
    <row r="2192" spans="1:51" x14ac:dyDescent="0.3">
      <c r="A2192" s="3" t="s">
        <v>274</v>
      </c>
      <c r="B2192" s="4">
        <v>40372</v>
      </c>
      <c r="C2192" s="9"/>
      <c r="D2192" s="9"/>
      <c r="E2192" s="10"/>
      <c r="T2192">
        <v>1731</v>
      </c>
      <c r="X2192" s="2">
        <v>2.3817863397548201E-2</v>
      </c>
      <c r="Y2192">
        <v>3.7600000000000001E-2</v>
      </c>
      <c r="Z2192">
        <v>11.575481611208399</v>
      </c>
      <c r="AA2192">
        <v>12925.5319148936</v>
      </c>
      <c r="AB2192">
        <v>13.6</v>
      </c>
      <c r="AC2192">
        <v>486</v>
      </c>
      <c r="AS2192" t="s">
        <v>69</v>
      </c>
      <c r="AY2192">
        <v>90</v>
      </c>
    </row>
    <row r="2193" spans="1:51" x14ac:dyDescent="0.3">
      <c r="A2193" s="3" t="s">
        <v>275</v>
      </c>
      <c r="B2193" s="4">
        <v>40372</v>
      </c>
      <c r="C2193" s="9"/>
      <c r="D2193" s="9"/>
      <c r="E2193" s="10"/>
      <c r="T2193">
        <v>1589</v>
      </c>
      <c r="X2193" s="2">
        <v>2.3292469352014001E-2</v>
      </c>
      <c r="Y2193">
        <v>3.7499999999999999E-2</v>
      </c>
      <c r="Z2193">
        <v>9.5266199649737295</v>
      </c>
      <c r="AA2193">
        <v>10906.666666666701</v>
      </c>
      <c r="AB2193">
        <v>13.3</v>
      </c>
      <c r="AC2193">
        <v>409</v>
      </c>
      <c r="AS2193" t="s">
        <v>69</v>
      </c>
      <c r="AY2193">
        <v>90</v>
      </c>
    </row>
    <row r="2194" spans="1:51" x14ac:dyDescent="0.3">
      <c r="A2194" s="3" t="s">
        <v>276</v>
      </c>
      <c r="B2194" s="4">
        <v>40372</v>
      </c>
      <c r="C2194" s="9"/>
      <c r="D2194" s="9"/>
      <c r="E2194" s="10"/>
      <c r="T2194">
        <v>1702</v>
      </c>
      <c r="X2194" s="2">
        <v>2.4693520140105101E-2</v>
      </c>
      <c r="Y2194">
        <v>3.9200000000000006E-2</v>
      </c>
      <c r="Z2194">
        <v>10.7416812609457</v>
      </c>
      <c r="AA2194">
        <v>11096.9387755102</v>
      </c>
      <c r="AB2194">
        <v>14.1</v>
      </c>
      <c r="AC2194">
        <v>435</v>
      </c>
      <c r="AS2194" t="s">
        <v>69</v>
      </c>
      <c r="AY2194">
        <v>90</v>
      </c>
    </row>
    <row r="2195" spans="1:51" x14ac:dyDescent="0.3">
      <c r="A2195" s="3" t="s">
        <v>277</v>
      </c>
      <c r="B2195" s="4">
        <v>40372</v>
      </c>
      <c r="C2195" s="9"/>
      <c r="D2195" s="9"/>
      <c r="E2195" s="10"/>
      <c r="T2195">
        <v>1531</v>
      </c>
      <c r="X2195" s="2">
        <v>2.29422066549912E-2</v>
      </c>
      <c r="Y2195">
        <v>3.6999999999999998E-2</v>
      </c>
      <c r="Z2195">
        <v>10.415761821366001</v>
      </c>
      <c r="AA2195">
        <v>12270.270270270301</v>
      </c>
      <c r="AB2195">
        <v>13.1</v>
      </c>
      <c r="AC2195">
        <v>454</v>
      </c>
      <c r="AS2195" t="s">
        <v>69</v>
      </c>
      <c r="AY2195">
        <v>90</v>
      </c>
    </row>
    <row r="2196" spans="1:51" x14ac:dyDescent="0.3">
      <c r="A2196" s="3" t="s">
        <v>278</v>
      </c>
      <c r="B2196" s="4">
        <v>40372</v>
      </c>
      <c r="C2196" s="9"/>
      <c r="D2196" s="9"/>
      <c r="E2196" s="10"/>
      <c r="T2196">
        <v>1432</v>
      </c>
      <c r="X2196" s="2">
        <v>2.5394045534150599E-2</v>
      </c>
      <c r="Y2196">
        <v>3.4500000000000003E-2</v>
      </c>
      <c r="Z2196">
        <v>9.0656742556917695</v>
      </c>
      <c r="AA2196">
        <v>10347.8260869565</v>
      </c>
      <c r="AB2196">
        <v>14.5</v>
      </c>
      <c r="AC2196">
        <v>357</v>
      </c>
      <c r="AS2196" t="s">
        <v>69</v>
      </c>
      <c r="AY2196">
        <v>90</v>
      </c>
    </row>
    <row r="2197" spans="1:51" x14ac:dyDescent="0.3">
      <c r="A2197" s="3" t="s">
        <v>279</v>
      </c>
      <c r="B2197" s="4">
        <v>40372</v>
      </c>
      <c r="C2197" s="9"/>
      <c r="D2197" s="9"/>
      <c r="E2197" s="10"/>
      <c r="T2197">
        <v>1328</v>
      </c>
      <c r="X2197" s="2">
        <v>2.48686514886165E-2</v>
      </c>
      <c r="Y2197">
        <v>3.39E-2</v>
      </c>
      <c r="Z2197">
        <v>7.1621716287215396</v>
      </c>
      <c r="AA2197">
        <v>8495.5752212389398</v>
      </c>
      <c r="AB2197">
        <v>14.2</v>
      </c>
      <c r="AC2197">
        <v>288</v>
      </c>
      <c r="AS2197" t="s">
        <v>69</v>
      </c>
      <c r="AY2197">
        <v>90</v>
      </c>
    </row>
    <row r="2198" spans="1:51" x14ac:dyDescent="0.3">
      <c r="A2198" s="3" t="s">
        <v>280</v>
      </c>
      <c r="B2198" s="4">
        <v>41015</v>
      </c>
      <c r="C2198" s="9"/>
      <c r="D2198" s="9"/>
      <c r="E2198" s="10"/>
      <c r="AY2198">
        <v>30</v>
      </c>
    </row>
    <row r="2199" spans="1:51" x14ac:dyDescent="0.3">
      <c r="A2199" s="3" t="s">
        <v>280</v>
      </c>
      <c r="B2199" s="4">
        <v>41050</v>
      </c>
      <c r="C2199" s="9"/>
      <c r="D2199" s="9"/>
      <c r="E2199" s="10"/>
      <c r="AY2199">
        <v>55</v>
      </c>
    </row>
    <row r="2200" spans="1:51" x14ac:dyDescent="0.3">
      <c r="A2200" s="3" t="s">
        <v>280</v>
      </c>
      <c r="B2200" s="4">
        <v>41068</v>
      </c>
      <c r="C2200" s="9"/>
      <c r="D2200" s="9"/>
      <c r="E2200" s="10"/>
      <c r="AY2200">
        <v>75</v>
      </c>
    </row>
    <row r="2201" spans="1:51" x14ac:dyDescent="0.3">
      <c r="A2201" s="3" t="s">
        <v>280</v>
      </c>
      <c r="B2201" s="4">
        <v>41105</v>
      </c>
      <c r="C2201" s="9"/>
      <c r="D2201" s="9"/>
      <c r="E2201" s="10"/>
      <c r="T2201">
        <v>1743</v>
      </c>
      <c r="X2201" s="2">
        <v>2.43432574430823E-2</v>
      </c>
      <c r="Y2201">
        <v>4.9500000000000002E-2</v>
      </c>
      <c r="Z2201">
        <v>15.750087565674299</v>
      </c>
      <c r="AA2201">
        <v>13070.7070707071</v>
      </c>
      <c r="AB2201">
        <v>13.9</v>
      </c>
      <c r="AC2201">
        <v>647</v>
      </c>
      <c r="AS2201" t="s">
        <v>69</v>
      </c>
      <c r="AY2201">
        <v>90</v>
      </c>
    </row>
    <row r="2202" spans="1:51" x14ac:dyDescent="0.3">
      <c r="A2202" s="3" t="s">
        <v>281</v>
      </c>
      <c r="B2202" s="4">
        <v>41105</v>
      </c>
      <c r="C2202" s="9"/>
      <c r="D2202" s="9"/>
      <c r="E2202" s="10"/>
      <c r="T2202">
        <v>1775</v>
      </c>
      <c r="X2202" s="2">
        <v>2.4518388791593699E-2</v>
      </c>
      <c r="Y2202">
        <v>5.0599999999999999E-2</v>
      </c>
      <c r="Z2202">
        <v>15.323992994746099</v>
      </c>
      <c r="AA2202">
        <v>12351.7786561265</v>
      </c>
      <c r="AB2202">
        <v>14</v>
      </c>
      <c r="AC2202">
        <v>625</v>
      </c>
      <c r="AS2202" t="s">
        <v>69</v>
      </c>
      <c r="AY2202">
        <v>90</v>
      </c>
    </row>
    <row r="2203" spans="1:51" x14ac:dyDescent="0.3">
      <c r="A2203" s="3" t="s">
        <v>282</v>
      </c>
      <c r="B2203" s="4">
        <v>41105</v>
      </c>
      <c r="C2203" s="9"/>
      <c r="D2203" s="9"/>
      <c r="E2203" s="10"/>
      <c r="T2203">
        <v>1664</v>
      </c>
      <c r="X2203" s="2">
        <v>2.3817863397548201E-2</v>
      </c>
      <c r="Y2203">
        <v>4.5600000000000002E-2</v>
      </c>
      <c r="Z2203">
        <v>14.0287215411559</v>
      </c>
      <c r="AA2203">
        <v>12916.666666666701</v>
      </c>
      <c r="AB2203">
        <v>13.6</v>
      </c>
      <c r="AC2203">
        <v>589</v>
      </c>
      <c r="AS2203" t="s">
        <v>69</v>
      </c>
      <c r="AY2203">
        <v>90</v>
      </c>
    </row>
    <row r="2204" spans="1:51" x14ac:dyDescent="0.3">
      <c r="A2204" s="3" t="s">
        <v>283</v>
      </c>
      <c r="B2204" s="4">
        <v>41105</v>
      </c>
      <c r="C2204" s="9"/>
      <c r="D2204" s="9"/>
      <c r="E2204" s="10"/>
      <c r="T2204">
        <v>1547</v>
      </c>
      <c r="X2204" s="2">
        <v>2.34676007005254E-2</v>
      </c>
      <c r="Y2204">
        <v>4.6100000000000002E-2</v>
      </c>
      <c r="Z2204">
        <v>12.2735551663748</v>
      </c>
      <c r="AA2204">
        <v>11344.902386117101</v>
      </c>
      <c r="AB2204">
        <v>13.4</v>
      </c>
      <c r="AC2204">
        <v>523</v>
      </c>
      <c r="AS2204" t="s">
        <v>69</v>
      </c>
      <c r="AY2204">
        <v>90</v>
      </c>
    </row>
    <row r="2205" spans="1:51" x14ac:dyDescent="0.3">
      <c r="A2205" s="3" t="s">
        <v>284</v>
      </c>
      <c r="B2205" s="4">
        <v>41105</v>
      </c>
      <c r="C2205" s="9"/>
      <c r="D2205" s="9"/>
      <c r="E2205" s="10"/>
      <c r="T2205">
        <v>1635</v>
      </c>
      <c r="X2205" s="2">
        <v>2.4693520140105101E-2</v>
      </c>
      <c r="Y2205">
        <v>5.04E-2</v>
      </c>
      <c r="Z2205">
        <v>14.6926444833625</v>
      </c>
      <c r="AA2205">
        <v>11805.5555555556</v>
      </c>
      <c r="AB2205">
        <v>14.1</v>
      </c>
      <c r="AC2205">
        <v>595</v>
      </c>
      <c r="AS2205" t="s">
        <v>69</v>
      </c>
      <c r="AY2205">
        <v>90</v>
      </c>
    </row>
    <row r="2206" spans="1:51" x14ac:dyDescent="0.3">
      <c r="A2206" s="3" t="s">
        <v>285</v>
      </c>
      <c r="B2206" s="4">
        <v>41105</v>
      </c>
      <c r="C2206" s="9"/>
      <c r="D2206" s="9"/>
      <c r="E2206" s="10"/>
      <c r="T2206">
        <v>1577</v>
      </c>
      <c r="X2206" s="2">
        <v>2.3642732049036799E-2</v>
      </c>
      <c r="Y2206">
        <v>4.9399999999999999E-2</v>
      </c>
      <c r="Z2206">
        <v>13.5</v>
      </c>
      <c r="AA2206">
        <v>11558.7044534413</v>
      </c>
      <c r="AB2206">
        <v>13.5</v>
      </c>
      <c r="AC2206">
        <v>571</v>
      </c>
      <c r="AS2206" t="s">
        <v>69</v>
      </c>
      <c r="AY2206">
        <v>90</v>
      </c>
    </row>
    <row r="2207" spans="1:51" x14ac:dyDescent="0.3">
      <c r="A2207" s="3" t="s">
        <v>286</v>
      </c>
      <c r="B2207" s="4">
        <v>41105</v>
      </c>
      <c r="C2207" s="9"/>
      <c r="D2207" s="9"/>
      <c r="E2207" s="10"/>
      <c r="T2207">
        <v>1538</v>
      </c>
      <c r="X2207" s="2">
        <v>2.3642732049036799E-2</v>
      </c>
      <c r="Y2207">
        <v>4.7899999999999998E-2</v>
      </c>
      <c r="Z2207">
        <v>12.9798598949212</v>
      </c>
      <c r="AA2207">
        <v>11461.3778705637</v>
      </c>
      <c r="AB2207">
        <v>13.5</v>
      </c>
      <c r="AC2207">
        <v>549</v>
      </c>
      <c r="AS2207" t="s">
        <v>69</v>
      </c>
      <c r="AY2207">
        <v>90</v>
      </c>
    </row>
    <row r="2208" spans="1:51" x14ac:dyDescent="0.3">
      <c r="A2208" s="3" t="s">
        <v>287</v>
      </c>
      <c r="B2208" s="4">
        <v>41105</v>
      </c>
      <c r="C2208" s="9"/>
      <c r="D2208" s="9"/>
      <c r="E2208" s="10"/>
      <c r="T2208">
        <v>1407</v>
      </c>
      <c r="X2208" s="2">
        <v>2.34676007005254E-2</v>
      </c>
      <c r="Y2208">
        <v>4.6700000000000005E-2</v>
      </c>
      <c r="Z2208">
        <v>12.250087565674299</v>
      </c>
      <c r="AA2208">
        <v>11177.7301927195</v>
      </c>
      <c r="AB2208">
        <v>13.4</v>
      </c>
      <c r="AC2208">
        <v>522</v>
      </c>
      <c r="AS2208" t="s">
        <v>69</v>
      </c>
      <c r="AY2208">
        <v>90</v>
      </c>
    </row>
    <row r="2209" spans="1:51" x14ac:dyDescent="0.3">
      <c r="A2209" s="3" t="s">
        <v>288</v>
      </c>
      <c r="B2209" s="4">
        <v>41105</v>
      </c>
      <c r="C2209" s="9"/>
      <c r="D2209" s="9"/>
      <c r="E2209" s="10"/>
      <c r="T2209">
        <v>1474</v>
      </c>
      <c r="X2209" s="2">
        <v>2.3642732049036799E-2</v>
      </c>
      <c r="Y2209">
        <v>4.2900000000000001E-2</v>
      </c>
      <c r="Z2209">
        <v>10.6628721541156</v>
      </c>
      <c r="AA2209">
        <v>10512.820512820501</v>
      </c>
      <c r="AB2209">
        <v>13.5</v>
      </c>
      <c r="AC2209">
        <v>451</v>
      </c>
      <c r="AS2209" t="s">
        <v>69</v>
      </c>
      <c r="AY2209">
        <v>90</v>
      </c>
    </row>
    <row r="2210" spans="1:51" x14ac:dyDescent="0.3">
      <c r="A2210" s="3" t="s">
        <v>289</v>
      </c>
      <c r="B2210" s="4">
        <v>41105</v>
      </c>
      <c r="C2210" s="9"/>
      <c r="D2210" s="9"/>
      <c r="E2210" s="10"/>
      <c r="T2210">
        <v>1241</v>
      </c>
      <c r="X2210" s="2">
        <v>2.3292469352014001E-2</v>
      </c>
      <c r="Y2210">
        <v>3.6999999999999998E-2</v>
      </c>
      <c r="Z2210">
        <v>9.2005253940455294</v>
      </c>
      <c r="AA2210">
        <v>10675.6756756757</v>
      </c>
      <c r="AB2210">
        <v>13.3</v>
      </c>
      <c r="AC2210">
        <v>395</v>
      </c>
      <c r="AS2210" t="s">
        <v>69</v>
      </c>
      <c r="AY2210">
        <v>90</v>
      </c>
    </row>
    <row r="2211" spans="1:51" x14ac:dyDescent="0.3">
      <c r="A2211" s="3" t="s">
        <v>290</v>
      </c>
      <c r="B2211" s="4">
        <v>41105</v>
      </c>
      <c r="C2211" s="9"/>
      <c r="D2211" s="9"/>
      <c r="E2211" s="10"/>
      <c r="T2211">
        <v>1761</v>
      </c>
      <c r="X2211" s="2">
        <v>2.4693520140105101E-2</v>
      </c>
      <c r="Y2211">
        <v>5.2200000000000003E-2</v>
      </c>
      <c r="Z2211">
        <v>14.9148861646235</v>
      </c>
      <c r="AA2211">
        <v>11570.8812260536</v>
      </c>
      <c r="AB2211">
        <v>14.1</v>
      </c>
      <c r="AC2211">
        <v>604</v>
      </c>
      <c r="AS2211" t="s">
        <v>69</v>
      </c>
      <c r="AY2211">
        <v>90</v>
      </c>
    </row>
    <row r="2212" spans="1:51" x14ac:dyDescent="0.3">
      <c r="A2212" s="3" t="s">
        <v>291</v>
      </c>
      <c r="B2212" s="4">
        <v>41105</v>
      </c>
      <c r="C2212" s="9"/>
      <c r="D2212" s="9"/>
      <c r="E2212" s="10"/>
      <c r="T2212">
        <v>1569</v>
      </c>
      <c r="X2212" s="2">
        <v>2.4693520140105101E-2</v>
      </c>
      <c r="Y2212">
        <v>4.9299999999999997E-2</v>
      </c>
      <c r="Z2212">
        <v>14.297548161120799</v>
      </c>
      <c r="AA2212">
        <v>11744.4219066937</v>
      </c>
      <c r="AB2212">
        <v>14.1</v>
      </c>
      <c r="AC2212">
        <v>579</v>
      </c>
      <c r="AS2212" t="s">
        <v>69</v>
      </c>
      <c r="AY2212">
        <v>90</v>
      </c>
    </row>
    <row r="2213" spans="1:51" x14ac:dyDescent="0.3">
      <c r="A2213" s="3" t="s">
        <v>292</v>
      </c>
      <c r="B2213" s="4">
        <v>41105</v>
      </c>
      <c r="C2213" s="9"/>
      <c r="D2213" s="9"/>
      <c r="E2213" s="10"/>
      <c r="T2213">
        <v>1528</v>
      </c>
      <c r="X2213" s="2">
        <v>2.48686514886165E-2</v>
      </c>
      <c r="Y2213">
        <v>5.16E-2</v>
      </c>
      <c r="Z2213">
        <v>13.3793345008757</v>
      </c>
      <c r="AA2213">
        <v>10426.356589147301</v>
      </c>
      <c r="AB2213">
        <v>14.2</v>
      </c>
      <c r="AC2213">
        <v>538</v>
      </c>
      <c r="AS2213" t="s">
        <v>69</v>
      </c>
      <c r="AY2213">
        <v>90</v>
      </c>
    </row>
    <row r="2214" spans="1:51" x14ac:dyDescent="0.3">
      <c r="A2214" s="3" t="s">
        <v>293</v>
      </c>
      <c r="B2214" s="4">
        <v>41105</v>
      </c>
      <c r="C2214" s="9"/>
      <c r="D2214" s="9"/>
      <c r="E2214" s="10"/>
      <c r="T2214">
        <v>1478</v>
      </c>
      <c r="X2214" s="2">
        <v>2.4518388791593699E-2</v>
      </c>
      <c r="Y2214">
        <v>5.0900000000000001E-2</v>
      </c>
      <c r="Z2214">
        <v>12.577933450087601</v>
      </c>
      <c r="AA2214">
        <v>10078.585461689599</v>
      </c>
      <c r="AB2214">
        <v>14</v>
      </c>
      <c r="AC2214">
        <v>513</v>
      </c>
      <c r="AS2214" t="s">
        <v>69</v>
      </c>
      <c r="AY2214">
        <v>90</v>
      </c>
    </row>
    <row r="2215" spans="1:51" x14ac:dyDescent="0.3">
      <c r="A2215" s="3" t="s">
        <v>294</v>
      </c>
      <c r="B2215" s="4">
        <v>41105</v>
      </c>
      <c r="C2215" s="9"/>
      <c r="D2215" s="9"/>
      <c r="E2215" s="10"/>
      <c r="T2215">
        <v>1607</v>
      </c>
      <c r="X2215" s="2">
        <v>2.4168126094570901E-2</v>
      </c>
      <c r="Y2215">
        <v>5.0200000000000002E-2</v>
      </c>
      <c r="Z2215">
        <v>13.5583187390543</v>
      </c>
      <c r="AA2215">
        <v>11175.298804780899</v>
      </c>
      <c r="AB2215">
        <v>13.8</v>
      </c>
      <c r="AC2215">
        <v>561</v>
      </c>
      <c r="AS2215" t="s">
        <v>69</v>
      </c>
      <c r="AY2215">
        <v>90</v>
      </c>
    </row>
    <row r="2216" spans="1:51" x14ac:dyDescent="0.3">
      <c r="A2216" s="3" t="s">
        <v>295</v>
      </c>
      <c r="B2216" s="4">
        <v>41105</v>
      </c>
      <c r="C2216" s="9"/>
      <c r="D2216" s="9"/>
      <c r="E2216" s="10"/>
      <c r="T2216">
        <v>1459</v>
      </c>
      <c r="X2216" s="2">
        <v>2.4518388791593699E-2</v>
      </c>
      <c r="Y2216">
        <v>4.8100000000000004E-2</v>
      </c>
      <c r="Z2216">
        <v>13.1663747810858</v>
      </c>
      <c r="AA2216">
        <v>11164.241164241201</v>
      </c>
      <c r="AB2216">
        <v>14</v>
      </c>
      <c r="AC2216">
        <v>537</v>
      </c>
      <c r="AS2216" t="s">
        <v>69</v>
      </c>
      <c r="AY2216">
        <v>90</v>
      </c>
    </row>
    <row r="2217" spans="1:51" x14ac:dyDescent="0.3">
      <c r="A2217" s="3" t="s">
        <v>296</v>
      </c>
      <c r="B2217" s="4">
        <v>41105</v>
      </c>
      <c r="C2217" s="9"/>
      <c r="D2217" s="9"/>
      <c r="E2217" s="10"/>
      <c r="T2217">
        <v>1361</v>
      </c>
      <c r="X2217" s="2">
        <v>2.4518388791593699E-2</v>
      </c>
      <c r="Y2217">
        <v>4.5700000000000005E-2</v>
      </c>
      <c r="Z2217">
        <v>11.180385288966701</v>
      </c>
      <c r="AA2217">
        <v>9978.1181619256004</v>
      </c>
      <c r="AB2217">
        <v>14</v>
      </c>
      <c r="AC2217">
        <v>456</v>
      </c>
      <c r="AS2217" t="s">
        <v>69</v>
      </c>
      <c r="AY2217">
        <v>90</v>
      </c>
    </row>
    <row r="2218" spans="1:51" x14ac:dyDescent="0.3">
      <c r="A2218" s="3" t="s">
        <v>297</v>
      </c>
      <c r="B2218" s="4">
        <v>41105</v>
      </c>
      <c r="C2218" s="9"/>
      <c r="D2218" s="9"/>
      <c r="E2218" s="10"/>
      <c r="T2218">
        <v>1112</v>
      </c>
      <c r="X2218" s="2">
        <v>2.4168126094570901E-2</v>
      </c>
      <c r="Y2218">
        <v>4.5899999999999996E-2</v>
      </c>
      <c r="Z2218">
        <v>9.8364273204903707</v>
      </c>
      <c r="AA2218">
        <v>8867.1023965141594</v>
      </c>
      <c r="AB2218">
        <v>13.8</v>
      </c>
      <c r="AC2218">
        <v>407</v>
      </c>
      <c r="AS2218" t="s">
        <v>69</v>
      </c>
      <c r="AY2218">
        <v>90</v>
      </c>
    </row>
    <row r="2219" spans="1:51" x14ac:dyDescent="0.3">
      <c r="A2219" s="3" t="s">
        <v>298</v>
      </c>
      <c r="B2219" s="4">
        <v>41105</v>
      </c>
      <c r="C2219" s="9"/>
      <c r="D2219" s="9"/>
      <c r="E2219" s="10"/>
      <c r="T2219">
        <v>1437</v>
      </c>
      <c r="X2219" s="2">
        <v>2.57443082311734E-2</v>
      </c>
      <c r="Y2219">
        <v>4.9100000000000005E-2</v>
      </c>
      <c r="Z2219">
        <v>12.022591943958</v>
      </c>
      <c r="AA2219">
        <v>9511.2016293278994</v>
      </c>
      <c r="AB2219">
        <v>14.7</v>
      </c>
      <c r="AC2219">
        <v>467</v>
      </c>
      <c r="AS2219" t="s">
        <v>69</v>
      </c>
      <c r="AY2219">
        <v>90</v>
      </c>
    </row>
    <row r="2220" spans="1:51" x14ac:dyDescent="0.3">
      <c r="A2220" s="3" t="s">
        <v>299</v>
      </c>
      <c r="B2220" s="4">
        <v>41105</v>
      </c>
      <c r="C2220" s="9"/>
      <c r="D2220" s="9"/>
      <c r="E2220" s="10"/>
      <c r="T2220">
        <v>1256</v>
      </c>
      <c r="X2220" s="2">
        <v>2.4693520140105101E-2</v>
      </c>
      <c r="Y2220">
        <v>4.48E-2</v>
      </c>
      <c r="Z2220">
        <v>10.173730297723299</v>
      </c>
      <c r="AA2220">
        <v>9196.4285714285706</v>
      </c>
      <c r="AB2220">
        <v>14.1</v>
      </c>
      <c r="AC2220">
        <v>412</v>
      </c>
      <c r="AS2220" t="s">
        <v>69</v>
      </c>
      <c r="AY2220">
        <v>90</v>
      </c>
    </row>
    <row r="2221" spans="1:51" x14ac:dyDescent="0.3">
      <c r="A2221" s="3" t="s">
        <v>300</v>
      </c>
      <c r="B2221" s="4">
        <v>41105</v>
      </c>
      <c r="C2221" s="9"/>
      <c r="D2221" s="9"/>
      <c r="E2221" s="10"/>
      <c r="T2221">
        <v>1158</v>
      </c>
      <c r="X2221" s="2">
        <v>2.3817863397548201E-2</v>
      </c>
      <c r="Y2221">
        <v>4.0299999999999996E-2</v>
      </c>
      <c r="Z2221">
        <v>8.0028021015761794</v>
      </c>
      <c r="AA2221">
        <v>8337.4689826302692</v>
      </c>
      <c r="AB2221">
        <v>13.6</v>
      </c>
      <c r="AC2221">
        <v>336</v>
      </c>
      <c r="AS2221" t="s">
        <v>69</v>
      </c>
      <c r="AY2221">
        <v>90</v>
      </c>
    </row>
    <row r="2222" spans="1:51" x14ac:dyDescent="0.3">
      <c r="A2222" s="3" t="s">
        <v>301</v>
      </c>
      <c r="B2222" s="4">
        <v>41105</v>
      </c>
      <c r="C2222" s="9"/>
      <c r="D2222" s="9"/>
      <c r="E2222" s="10"/>
      <c r="T2222">
        <v>1013</v>
      </c>
      <c r="X2222" s="2">
        <v>2.2767075306479902E-2</v>
      </c>
      <c r="Y2222">
        <v>3.7899999999999996E-2</v>
      </c>
      <c r="Z2222">
        <v>5.5323992994746103</v>
      </c>
      <c r="AA2222">
        <v>6411.6094986807402</v>
      </c>
      <c r="AB2222">
        <v>13</v>
      </c>
      <c r="AC2222">
        <v>243</v>
      </c>
      <c r="AS2222" t="s">
        <v>69</v>
      </c>
      <c r="AY2222">
        <v>90</v>
      </c>
    </row>
    <row r="2223" spans="1:51" x14ac:dyDescent="0.3">
      <c r="A2223" s="3" t="s">
        <v>302</v>
      </c>
      <c r="B2223" s="61">
        <v>33834</v>
      </c>
      <c r="AY2223">
        <v>10</v>
      </c>
    </row>
    <row r="2224" spans="1:51" x14ac:dyDescent="0.3">
      <c r="A2224" s="3" t="s">
        <v>302</v>
      </c>
      <c r="B2224" s="4">
        <v>33884</v>
      </c>
      <c r="C2224" s="9"/>
      <c r="D2224" s="9"/>
      <c r="E2224" s="10"/>
      <c r="AE2224">
        <v>6.3869135708381194E-2</v>
      </c>
      <c r="AL2224">
        <v>0.146666666666667</v>
      </c>
    </row>
    <row r="2225" spans="1:61" x14ac:dyDescent="0.3">
      <c r="A2225" s="3" t="s">
        <v>302</v>
      </c>
      <c r="B2225" s="4">
        <v>33897</v>
      </c>
      <c r="C2225" s="9"/>
      <c r="D2225" s="9"/>
      <c r="E2225" s="10"/>
      <c r="S2225">
        <v>1.343</v>
      </c>
      <c r="T2225">
        <v>50.766666666666701</v>
      </c>
      <c r="AE2225">
        <v>0.12365900492062699</v>
      </c>
      <c r="AL2225">
        <v>0.293333333333333</v>
      </c>
      <c r="AM2225">
        <v>2.8000000000000001E-2</v>
      </c>
      <c r="AN2225">
        <v>0.81499999999999995</v>
      </c>
      <c r="AO2225">
        <v>29.093</v>
      </c>
      <c r="BE2225">
        <v>2.4E-2</v>
      </c>
      <c r="BF2225">
        <v>0.52800000000000002</v>
      </c>
      <c r="BH2225">
        <v>21.673999999999999</v>
      </c>
    </row>
    <row r="2226" spans="1:61" x14ac:dyDescent="0.3">
      <c r="A2226" s="3" t="s">
        <v>302</v>
      </c>
      <c r="B2226" s="4">
        <v>33911</v>
      </c>
      <c r="C2226" s="9"/>
      <c r="D2226" s="9"/>
      <c r="E2226" s="10"/>
      <c r="S2226">
        <v>2.3370000000000002</v>
      </c>
      <c r="T2226">
        <v>125.666666666667</v>
      </c>
      <c r="AE2226">
        <v>0.45201096425561499</v>
      </c>
      <c r="AL2226">
        <v>1.33666666666667</v>
      </c>
      <c r="AM2226">
        <v>2.7E-2</v>
      </c>
      <c r="AN2226">
        <v>1.3839999999999999</v>
      </c>
      <c r="AO2226">
        <v>51.529000000000003</v>
      </c>
      <c r="BE2226">
        <v>1.4999999999999999E-2</v>
      </c>
      <c r="BF2226">
        <v>0.95199999999999996</v>
      </c>
      <c r="BH2226">
        <v>62.683</v>
      </c>
      <c r="BI2226">
        <v>718.33333333333303</v>
      </c>
    </row>
    <row r="2227" spans="1:61" x14ac:dyDescent="0.3">
      <c r="A2227" s="3" t="s">
        <v>302</v>
      </c>
      <c r="B2227" s="4">
        <v>33925</v>
      </c>
      <c r="C2227" s="9"/>
      <c r="D2227" s="9"/>
      <c r="E2227" s="10"/>
      <c r="S2227">
        <v>3.1030000000000002</v>
      </c>
      <c r="T2227">
        <v>266.91666666666703</v>
      </c>
      <c r="AE2227">
        <v>0.60603767654288498</v>
      </c>
      <c r="AL2227">
        <v>2.0699999999999998</v>
      </c>
      <c r="AM2227">
        <v>2.5999999999999999E-2</v>
      </c>
      <c r="AN2227">
        <v>1.881</v>
      </c>
      <c r="AO2227">
        <v>71.046000000000006</v>
      </c>
      <c r="BE2227">
        <v>8.0000000000000002E-3</v>
      </c>
      <c r="BF2227">
        <v>1.222</v>
      </c>
      <c r="BH2227">
        <v>159.37700000000001</v>
      </c>
      <c r="BI2227">
        <v>705</v>
      </c>
    </row>
    <row r="2228" spans="1:61" x14ac:dyDescent="0.3">
      <c r="A2228" s="3" t="s">
        <v>302</v>
      </c>
      <c r="B2228" s="4">
        <v>33932</v>
      </c>
      <c r="C2228" s="9"/>
      <c r="D2228" s="9"/>
      <c r="E2228" s="10"/>
      <c r="AE2228">
        <v>0.59220879988577402</v>
      </c>
      <c r="AL2228">
        <v>1.9933333333333301</v>
      </c>
      <c r="BI2228">
        <v>501.66666666666703</v>
      </c>
    </row>
    <row r="2229" spans="1:61" x14ac:dyDescent="0.3">
      <c r="A2229" s="3" t="s">
        <v>302</v>
      </c>
      <c r="B2229" s="4">
        <v>33939</v>
      </c>
      <c r="C2229" s="9"/>
      <c r="D2229" s="9"/>
      <c r="E2229" s="10"/>
      <c r="S2229">
        <v>3.1440000000000001</v>
      </c>
      <c r="T2229">
        <v>420.98333333333301</v>
      </c>
      <c r="AE2229">
        <v>0.56699240035912202</v>
      </c>
      <c r="AL2229">
        <v>1.86</v>
      </c>
      <c r="AM2229">
        <v>2.5000000000000001E-2</v>
      </c>
      <c r="AN2229">
        <v>1.298</v>
      </c>
      <c r="AO2229">
        <v>52.265000000000001</v>
      </c>
      <c r="BE2229">
        <v>6.0000000000000001E-3</v>
      </c>
      <c r="BF2229">
        <v>1.8460000000000001</v>
      </c>
      <c r="BH2229">
        <v>333.15899999999999</v>
      </c>
    </row>
    <row r="2230" spans="1:61" x14ac:dyDescent="0.3">
      <c r="A2230" s="3" t="s">
        <v>302</v>
      </c>
      <c r="B2230" s="4">
        <v>33946</v>
      </c>
      <c r="C2230" s="9"/>
      <c r="D2230" s="9"/>
      <c r="E2230" s="10"/>
      <c r="S2230">
        <v>4.6950000000000003</v>
      </c>
      <c r="T2230">
        <v>555.1</v>
      </c>
      <c r="U2230">
        <v>87.8333333333333</v>
      </c>
      <c r="V2230">
        <v>1.4E-2</v>
      </c>
      <c r="W2230">
        <v>0.92200000000000004</v>
      </c>
      <c r="AE2230">
        <v>0.53326797113449997</v>
      </c>
      <c r="AL2230">
        <v>1.69333333333333</v>
      </c>
      <c r="AM2230">
        <v>2.5000000000000001E-2</v>
      </c>
      <c r="AN2230">
        <v>1.488</v>
      </c>
      <c r="AO2230">
        <v>59.238999999999997</v>
      </c>
      <c r="BE2230">
        <v>6.0000000000000001E-3</v>
      </c>
      <c r="BF2230">
        <v>2.129</v>
      </c>
      <c r="BH2230">
        <v>379.31099999999998</v>
      </c>
      <c r="BI2230">
        <v>318.33333333333297</v>
      </c>
    </row>
    <row r="2231" spans="1:61" x14ac:dyDescent="0.3">
      <c r="A2231" s="3" t="s">
        <v>302</v>
      </c>
      <c r="B2231" s="61">
        <v>33950</v>
      </c>
      <c r="AY2231">
        <v>65</v>
      </c>
    </row>
    <row r="2232" spans="1:61" x14ac:dyDescent="0.3">
      <c r="A2232" s="3" t="s">
        <v>302</v>
      </c>
      <c r="B2232" s="4">
        <v>33953</v>
      </c>
      <c r="C2232" s="9"/>
      <c r="D2232" s="9"/>
      <c r="E2232" s="10"/>
      <c r="S2232">
        <v>6.3920000000000003</v>
      </c>
      <c r="T2232">
        <v>768.66666666666697</v>
      </c>
      <c r="U2232">
        <v>159.833333333333</v>
      </c>
      <c r="V2232">
        <v>1.4999999999999999E-2</v>
      </c>
      <c r="W2232">
        <v>1.9159999999999999</v>
      </c>
      <c r="AE2232">
        <v>0.51688473021322201</v>
      </c>
      <c r="AL2232">
        <v>1.61666666666667</v>
      </c>
      <c r="AM2232">
        <v>2.7E-2</v>
      </c>
      <c r="AN2232">
        <v>1.593</v>
      </c>
      <c r="AO2232">
        <v>61.531999999999996</v>
      </c>
      <c r="BE2232">
        <v>5.0000000000000001E-3</v>
      </c>
      <c r="BF2232">
        <v>2.593</v>
      </c>
      <c r="BH2232">
        <v>520.09699999999998</v>
      </c>
      <c r="BI2232">
        <v>380</v>
      </c>
    </row>
    <row r="2233" spans="1:61" x14ac:dyDescent="0.3">
      <c r="A2233" s="3" t="s">
        <v>302</v>
      </c>
      <c r="B2233" s="4">
        <v>33959</v>
      </c>
      <c r="C2233" s="9"/>
      <c r="D2233" s="9"/>
      <c r="E2233" s="10"/>
      <c r="S2233">
        <v>6.11</v>
      </c>
      <c r="T2233">
        <v>711.75</v>
      </c>
      <c r="U2233">
        <v>172.666666666667</v>
      </c>
      <c r="V2233">
        <v>1.6E-2</v>
      </c>
      <c r="W2233">
        <v>2.165</v>
      </c>
      <c r="AE2233">
        <v>0.49691694337564901</v>
      </c>
      <c r="AL2233">
        <v>1.5266666666666699</v>
      </c>
      <c r="AM2233">
        <v>2.4E-2</v>
      </c>
      <c r="AN2233">
        <v>1.302</v>
      </c>
      <c r="AO2233">
        <v>54.046999999999997</v>
      </c>
      <c r="BE2233">
        <v>5.0000000000000001E-3</v>
      </c>
      <c r="BF2233">
        <v>2.3290000000000002</v>
      </c>
      <c r="BH2233">
        <v>447.68099999999998</v>
      </c>
      <c r="BI2233">
        <v>406.66666666666703</v>
      </c>
    </row>
    <row r="2234" spans="1:61" x14ac:dyDescent="0.3">
      <c r="A2234" s="3" t="s">
        <v>302</v>
      </c>
      <c r="B2234" s="4">
        <v>33967</v>
      </c>
      <c r="C2234" s="9"/>
      <c r="D2234" s="9"/>
      <c r="E2234" s="10"/>
      <c r="S2234">
        <v>5.1920000000000002</v>
      </c>
      <c r="T2234">
        <v>646.78333333333296</v>
      </c>
      <c r="U2234">
        <v>216.333333333333</v>
      </c>
      <c r="V2234">
        <v>1.4999999999999999E-2</v>
      </c>
      <c r="W2234">
        <v>2.5649999999999999</v>
      </c>
      <c r="AE2234">
        <v>0.55112014025728295</v>
      </c>
      <c r="AL2234">
        <v>1.78</v>
      </c>
      <c r="AM2234">
        <v>2.1999999999999999E-2</v>
      </c>
      <c r="AN2234">
        <v>0.73499999999999999</v>
      </c>
      <c r="AO2234">
        <v>31.327999999999999</v>
      </c>
      <c r="BE2234">
        <v>4.0000000000000001E-3</v>
      </c>
      <c r="BF2234">
        <v>1.4990000000000001</v>
      </c>
      <c r="BH2234">
        <v>362.43900000000002</v>
      </c>
      <c r="BI2234">
        <v>335</v>
      </c>
    </row>
    <row r="2235" spans="1:61" x14ac:dyDescent="0.3">
      <c r="A2235" s="3" t="s">
        <v>302</v>
      </c>
      <c r="B2235" s="4">
        <v>33974</v>
      </c>
      <c r="C2235" s="9"/>
      <c r="D2235" s="9"/>
      <c r="E2235" s="10"/>
      <c r="S2235">
        <v>5.6890000000000001</v>
      </c>
      <c r="T2235">
        <v>670.93333333333305</v>
      </c>
      <c r="U2235">
        <v>268.83333333333297</v>
      </c>
      <c r="V2235">
        <v>1.6E-2</v>
      </c>
      <c r="W2235">
        <v>3.3</v>
      </c>
      <c r="AE2235">
        <v>0.60662817704197802</v>
      </c>
      <c r="AL2235">
        <v>2.0733333333333301</v>
      </c>
      <c r="AM2235">
        <v>2.1000000000000001E-2</v>
      </c>
      <c r="AN2235">
        <v>0.63600000000000001</v>
      </c>
      <c r="AO2235">
        <v>29.001000000000001</v>
      </c>
      <c r="BE2235">
        <v>4.0000000000000001E-3</v>
      </c>
      <c r="BF2235">
        <v>1.2649999999999999</v>
      </c>
      <c r="BH2235">
        <v>336.613</v>
      </c>
      <c r="BI2235">
        <v>331.66666666666703</v>
      </c>
    </row>
    <row r="2236" spans="1:61" x14ac:dyDescent="0.3">
      <c r="A2236" s="3" t="s">
        <v>302</v>
      </c>
      <c r="B2236" s="4">
        <v>33981</v>
      </c>
      <c r="C2236" s="9"/>
      <c r="D2236" s="9"/>
      <c r="E2236" s="10"/>
      <c r="S2236">
        <v>5.6660000000000004</v>
      </c>
      <c r="T2236">
        <v>756.35</v>
      </c>
      <c r="U2236">
        <v>354.5</v>
      </c>
      <c r="V2236">
        <v>1.4999999999999999E-2</v>
      </c>
      <c r="W2236">
        <v>4.0510000000000002</v>
      </c>
      <c r="AE2236">
        <v>0.47138769573400302</v>
      </c>
      <c r="AL2236">
        <v>1.4166666666666701</v>
      </c>
      <c r="AM2236">
        <v>1.4E-2</v>
      </c>
      <c r="AN2236">
        <v>0.20499999999999999</v>
      </c>
      <c r="AO2236">
        <v>13.756</v>
      </c>
      <c r="BE2236">
        <v>3.0000000000000001E-3</v>
      </c>
      <c r="BF2236">
        <v>0.83599999999999997</v>
      </c>
      <c r="BH2236">
        <v>333.15100000000001</v>
      </c>
      <c r="BI2236">
        <v>345</v>
      </c>
    </row>
    <row r="2237" spans="1:61" x14ac:dyDescent="0.3">
      <c r="A2237" s="3" t="s">
        <v>302</v>
      </c>
      <c r="B2237" s="4">
        <v>33988</v>
      </c>
      <c r="C2237" s="9"/>
      <c r="D2237" s="9"/>
      <c r="E2237" s="10"/>
      <c r="S2237">
        <v>5.6689999999999996</v>
      </c>
      <c r="T2237">
        <v>607.15</v>
      </c>
      <c r="U2237">
        <v>304.66666666666703</v>
      </c>
      <c r="V2237">
        <v>1.9E-2</v>
      </c>
      <c r="W2237">
        <v>4.4939999999999998</v>
      </c>
      <c r="AM2237">
        <v>2.4E-2</v>
      </c>
      <c r="AN2237">
        <v>0.193</v>
      </c>
      <c r="AO2237">
        <v>8.1639999999999997</v>
      </c>
      <c r="BE2237">
        <v>2E-3</v>
      </c>
      <c r="BF2237">
        <v>0.55800000000000005</v>
      </c>
      <c r="BH2237">
        <v>239.35900000000001</v>
      </c>
      <c r="BI2237">
        <v>336.66666666666703</v>
      </c>
    </row>
    <row r="2238" spans="1:61" x14ac:dyDescent="0.3">
      <c r="A2238" s="3" t="s">
        <v>302</v>
      </c>
      <c r="B2238" s="4">
        <v>33996</v>
      </c>
      <c r="C2238" s="9"/>
      <c r="D2238" s="9"/>
      <c r="E2238" s="10"/>
      <c r="S2238">
        <v>6.1050000000000004</v>
      </c>
      <c r="T2238">
        <v>855.5</v>
      </c>
      <c r="U2238">
        <v>439.83333333333297</v>
      </c>
      <c r="V2238">
        <v>1.9E-2</v>
      </c>
      <c r="W2238">
        <v>4.9989999999999997</v>
      </c>
      <c r="BE2238">
        <v>2E-3</v>
      </c>
      <c r="BF2238">
        <v>0.49</v>
      </c>
      <c r="BH2238">
        <v>281.12599999999998</v>
      </c>
      <c r="BI2238">
        <v>340</v>
      </c>
    </row>
    <row r="2239" spans="1:61" x14ac:dyDescent="0.3">
      <c r="A2239" s="3" t="s">
        <v>302</v>
      </c>
      <c r="B2239" s="4">
        <v>34003</v>
      </c>
      <c r="C2239" s="9"/>
      <c r="D2239" s="9"/>
      <c r="E2239" s="10"/>
      <c r="S2239">
        <v>7.4379999999999997</v>
      </c>
      <c r="T2239">
        <v>705.19348402712603</v>
      </c>
      <c r="U2239">
        <v>430.60920688086497</v>
      </c>
      <c r="V2239">
        <v>1.7999999999999999E-2</v>
      </c>
      <c r="W2239">
        <v>6.2060000000000004</v>
      </c>
      <c r="Y2239">
        <v>3.2033533333333301E-2</v>
      </c>
      <c r="AA2239">
        <f>AC2239/Y2239</f>
        <v>10516.608217468342</v>
      </c>
      <c r="AC2239">
        <v>336.88411988787902</v>
      </c>
      <c r="AS2239" t="s">
        <v>69</v>
      </c>
      <c r="BC2239">
        <v>93.725086992985496</v>
      </c>
      <c r="BE2239">
        <v>2E-3</v>
      </c>
      <c r="BF2239">
        <v>0.47599999999999998</v>
      </c>
      <c r="BH2239">
        <v>274.61700000000002</v>
      </c>
      <c r="BI2239">
        <v>325</v>
      </c>
    </row>
    <row r="2240" spans="1:61" x14ac:dyDescent="0.3">
      <c r="A2240" s="3" t="s">
        <v>305</v>
      </c>
      <c r="B2240" s="4">
        <v>33884</v>
      </c>
      <c r="C2240" s="9"/>
      <c r="D2240" s="9"/>
      <c r="E2240" s="10"/>
      <c r="AE2240">
        <v>0.15717842652837999</v>
      </c>
      <c r="AL2240">
        <v>0.38</v>
      </c>
      <c r="BI2240">
        <v>539.98870962753597</v>
      </c>
    </row>
    <row r="2241" spans="1:61" x14ac:dyDescent="0.3">
      <c r="A2241" s="3" t="s">
        <v>305</v>
      </c>
      <c r="B2241" s="4">
        <v>33897</v>
      </c>
      <c r="C2241" s="9"/>
      <c r="D2241" s="9"/>
      <c r="E2241" s="10"/>
      <c r="S2241">
        <v>3.8490000000000002</v>
      </c>
      <c r="T2241">
        <v>89.85</v>
      </c>
      <c r="AE2241">
        <v>0.28965179529082302</v>
      </c>
      <c r="AL2241">
        <v>0.76</v>
      </c>
      <c r="AM2241">
        <v>4.5999999999999999E-2</v>
      </c>
      <c r="AN2241">
        <v>2.3290000000000002</v>
      </c>
      <c r="AO2241">
        <v>49.868000000000002</v>
      </c>
      <c r="BE2241">
        <v>3.7999999999999999E-2</v>
      </c>
      <c r="BF2241">
        <v>1.52</v>
      </c>
      <c r="BH2241">
        <v>39.948999999999998</v>
      </c>
    </row>
    <row r="2242" spans="1:61" x14ac:dyDescent="0.3">
      <c r="A2242" s="3" t="s">
        <v>305</v>
      </c>
      <c r="B2242" s="4">
        <v>33911</v>
      </c>
      <c r="C2242" s="9"/>
      <c r="D2242" s="9"/>
      <c r="E2242" s="10"/>
      <c r="S2242">
        <v>7.9669999999999996</v>
      </c>
      <c r="T2242">
        <v>269.01666666666699</v>
      </c>
      <c r="AE2242">
        <v>0.86641268900866197</v>
      </c>
      <c r="AL2242">
        <v>4.4733333333333301</v>
      </c>
      <c r="AM2242">
        <v>3.5999999999999997E-2</v>
      </c>
      <c r="AN2242">
        <v>5.1369999999999996</v>
      </c>
      <c r="AO2242">
        <v>144.03800000000001</v>
      </c>
      <c r="BE2242">
        <v>2.5000000000000001E-2</v>
      </c>
      <c r="BF2242">
        <v>2.8290000000000002</v>
      </c>
      <c r="BH2242">
        <v>115.41</v>
      </c>
      <c r="BI2242">
        <v>938.33333333333303</v>
      </c>
    </row>
    <row r="2243" spans="1:61" x14ac:dyDescent="0.3">
      <c r="A2243" s="3" t="s">
        <v>305</v>
      </c>
      <c r="B2243" s="4">
        <v>33925</v>
      </c>
      <c r="C2243" s="9"/>
      <c r="D2243" s="9"/>
      <c r="E2243" s="10"/>
      <c r="S2243">
        <v>8.7859999999999996</v>
      </c>
      <c r="T2243">
        <v>646.93333333333305</v>
      </c>
      <c r="AE2243">
        <v>0.92895913470634395</v>
      </c>
      <c r="AL2243">
        <v>5.8766666666666696</v>
      </c>
      <c r="AM2243">
        <v>2.9000000000000001E-2</v>
      </c>
      <c r="AN2243">
        <v>5.7919999999999998</v>
      </c>
      <c r="AO2243">
        <v>199.416</v>
      </c>
      <c r="BE2243">
        <v>8.0000000000000002E-3</v>
      </c>
      <c r="BF2243">
        <v>2.9940000000000002</v>
      </c>
      <c r="BH2243">
        <v>371.29899999999998</v>
      </c>
      <c r="BI2243">
        <v>1170</v>
      </c>
    </row>
    <row r="2244" spans="1:61" x14ac:dyDescent="0.3">
      <c r="A2244" s="3" t="s">
        <v>305</v>
      </c>
      <c r="B2244" s="4">
        <v>33932</v>
      </c>
      <c r="C2244" s="9"/>
      <c r="D2244" s="9"/>
      <c r="E2244" s="10"/>
      <c r="AE2244">
        <v>0.92445297734693199</v>
      </c>
      <c r="AL2244">
        <v>5.74</v>
      </c>
      <c r="BI2244">
        <v>936.66666666666697</v>
      </c>
    </row>
    <row r="2245" spans="1:61" x14ac:dyDescent="0.3">
      <c r="A2245" s="3" t="s">
        <v>305</v>
      </c>
      <c r="B2245" s="4">
        <v>33939</v>
      </c>
      <c r="C2245" s="9"/>
      <c r="D2245" s="9"/>
      <c r="E2245" s="10"/>
      <c r="S2245">
        <v>9.3490000000000002</v>
      </c>
      <c r="T2245">
        <v>860</v>
      </c>
      <c r="AE2245">
        <v>0.91209512367456602</v>
      </c>
      <c r="AL2245">
        <v>5.4033333333333298</v>
      </c>
      <c r="AM2245">
        <v>3.1E-2</v>
      </c>
      <c r="AN2245">
        <v>4.5599999999999996</v>
      </c>
      <c r="AO2245">
        <v>147.72999999999999</v>
      </c>
      <c r="BE2245">
        <v>7.0000000000000001E-3</v>
      </c>
      <c r="BF2245">
        <v>4.7889999999999997</v>
      </c>
      <c r="BH2245">
        <v>662.18200000000002</v>
      </c>
    </row>
    <row r="2246" spans="1:61" x14ac:dyDescent="0.3">
      <c r="A2246" s="3" t="s">
        <v>305</v>
      </c>
      <c r="B2246" s="4">
        <v>33946</v>
      </c>
      <c r="C2246" s="9"/>
      <c r="D2246" s="9"/>
      <c r="E2246" s="10"/>
      <c r="S2246">
        <v>12.962999999999999</v>
      </c>
      <c r="T2246">
        <v>1174.0333333333299</v>
      </c>
      <c r="U2246">
        <v>185</v>
      </c>
      <c r="V2246">
        <v>1.7999999999999999E-2</v>
      </c>
      <c r="W2246">
        <v>2.5499999999999998</v>
      </c>
      <c r="AE2246">
        <v>0.89348825305902602</v>
      </c>
      <c r="AL2246">
        <v>4.9766666666666701</v>
      </c>
      <c r="AM2246">
        <v>0.03</v>
      </c>
      <c r="AN2246">
        <v>4.8070000000000004</v>
      </c>
      <c r="AO2246">
        <v>158.34399999999999</v>
      </c>
      <c r="BE2246">
        <v>7.0000000000000001E-3</v>
      </c>
      <c r="BF2246">
        <v>5.4020000000000001</v>
      </c>
      <c r="BH2246">
        <v>766.87800000000004</v>
      </c>
      <c r="BI2246">
        <v>676.66666666666697</v>
      </c>
    </row>
    <row r="2247" spans="1:61" x14ac:dyDescent="0.3">
      <c r="A2247" s="3" t="s">
        <v>305</v>
      </c>
      <c r="B2247" s="4">
        <v>33953</v>
      </c>
      <c r="C2247" s="9"/>
      <c r="D2247" s="9"/>
      <c r="E2247" s="10"/>
      <c r="S2247">
        <v>10.792999999999999</v>
      </c>
      <c r="T2247">
        <v>1262</v>
      </c>
      <c r="U2247">
        <v>228.333333333333</v>
      </c>
      <c r="V2247">
        <v>1.6E-2</v>
      </c>
      <c r="W2247">
        <v>2.851</v>
      </c>
      <c r="AE2247">
        <v>0.85836472336901004</v>
      </c>
      <c r="AL2247">
        <v>4.3433333333333302</v>
      </c>
      <c r="AM2247">
        <v>2.5999999999999999E-2</v>
      </c>
      <c r="AN2247">
        <v>3.0369999999999999</v>
      </c>
      <c r="AO2247">
        <v>115.923</v>
      </c>
      <c r="BE2247">
        <v>5.0000000000000001E-3</v>
      </c>
      <c r="BF2247">
        <v>4.6539999999999999</v>
      </c>
      <c r="BH2247">
        <v>851.38699999999994</v>
      </c>
      <c r="BI2247">
        <v>608.33333333333303</v>
      </c>
    </row>
    <row r="2248" spans="1:61" x14ac:dyDescent="0.3">
      <c r="A2248" s="3" t="s">
        <v>305</v>
      </c>
      <c r="B2248" s="4">
        <v>33959</v>
      </c>
      <c r="C2248" s="9"/>
      <c r="D2248" s="9"/>
      <c r="E2248" s="10"/>
      <c r="S2248">
        <v>9.2880000000000003</v>
      </c>
      <c r="T2248">
        <v>1141.36666666667</v>
      </c>
      <c r="U2248">
        <v>259.5</v>
      </c>
      <c r="V2248">
        <v>1.7999999999999999E-2</v>
      </c>
      <c r="W2248">
        <v>3.556</v>
      </c>
      <c r="AE2248">
        <v>0.80533983804596798</v>
      </c>
      <c r="AL2248">
        <v>3.6366666666666698</v>
      </c>
      <c r="AM2248">
        <v>2.4E-2</v>
      </c>
      <c r="AN2248">
        <v>2.2530000000000001</v>
      </c>
      <c r="AO2248">
        <v>91.158000000000001</v>
      </c>
      <c r="BE2248">
        <v>4.0000000000000001E-3</v>
      </c>
      <c r="BF2248">
        <v>3.194</v>
      </c>
      <c r="BH2248">
        <v>730.00699999999995</v>
      </c>
      <c r="BI2248">
        <v>540</v>
      </c>
    </row>
    <row r="2249" spans="1:61" x14ac:dyDescent="0.3">
      <c r="A2249" s="3" t="s">
        <v>305</v>
      </c>
      <c r="B2249" s="4">
        <v>33967</v>
      </c>
      <c r="C2249" s="9"/>
      <c r="D2249" s="9"/>
      <c r="E2249" s="10"/>
      <c r="S2249">
        <v>14.038</v>
      </c>
      <c r="T2249">
        <v>1641.86666666667</v>
      </c>
      <c r="U2249">
        <v>469.66666666666703</v>
      </c>
      <c r="V2249">
        <v>1.7999999999999999E-2</v>
      </c>
      <c r="W2249">
        <v>6.476</v>
      </c>
      <c r="AE2249">
        <v>0.862962408461457</v>
      </c>
      <c r="AL2249">
        <v>4.4166666666666696</v>
      </c>
      <c r="AM2249">
        <v>2.4E-2</v>
      </c>
      <c r="AN2249">
        <v>2.601</v>
      </c>
      <c r="AO2249">
        <v>105.306</v>
      </c>
      <c r="BE2249">
        <v>5.0000000000000001E-3</v>
      </c>
      <c r="BF2249">
        <v>4.4450000000000003</v>
      </c>
      <c r="BH2249">
        <v>971.53</v>
      </c>
      <c r="BI2249">
        <v>443.33333333333297</v>
      </c>
    </row>
    <row r="2250" spans="1:61" x14ac:dyDescent="0.3">
      <c r="A2250" s="3" t="s">
        <v>305</v>
      </c>
      <c r="B2250" s="4">
        <v>33974</v>
      </c>
      <c r="C2250" s="9"/>
      <c r="D2250" s="9"/>
      <c r="E2250" s="10"/>
      <c r="S2250">
        <v>10.845000000000001</v>
      </c>
      <c r="T2250">
        <v>1301.4666666666701</v>
      </c>
      <c r="U2250">
        <v>484.66666666666703</v>
      </c>
      <c r="V2250">
        <v>1.7000000000000001E-2</v>
      </c>
      <c r="W2250">
        <v>6.3869999999999996</v>
      </c>
      <c r="AE2250">
        <v>0.80909894083605405</v>
      </c>
      <c r="AL2250">
        <v>3.68</v>
      </c>
      <c r="AM2250">
        <v>0.02</v>
      </c>
      <c r="AN2250">
        <v>1.1859999999999999</v>
      </c>
      <c r="AO2250">
        <v>56.777000000000001</v>
      </c>
      <c r="BE2250">
        <v>4.0000000000000001E-3</v>
      </c>
      <c r="BF2250">
        <v>2.7389999999999999</v>
      </c>
      <c r="BH2250">
        <v>667.10199999999998</v>
      </c>
      <c r="BI2250">
        <v>583.33333333333303</v>
      </c>
    </row>
    <row r="2251" spans="1:61" x14ac:dyDescent="0.3">
      <c r="A2251" s="3" t="s">
        <v>305</v>
      </c>
      <c r="B2251" s="4">
        <v>33981</v>
      </c>
      <c r="C2251" s="9"/>
      <c r="D2251" s="9"/>
      <c r="E2251" s="10"/>
      <c r="S2251">
        <v>11.978999999999999</v>
      </c>
      <c r="T2251">
        <v>1477.05</v>
      </c>
      <c r="U2251">
        <v>640.33333333333303</v>
      </c>
      <c r="V2251">
        <v>1.7000000000000001E-2</v>
      </c>
      <c r="W2251">
        <v>8.4749999999999996</v>
      </c>
      <c r="AE2251">
        <v>0.75731719074237702</v>
      </c>
      <c r="AL2251">
        <v>3.1466666666666701</v>
      </c>
      <c r="AM2251">
        <v>0.02</v>
      </c>
      <c r="AN2251">
        <v>0.52900000000000003</v>
      </c>
      <c r="AO2251">
        <v>27.491</v>
      </c>
      <c r="BE2251">
        <v>3.0000000000000001E-3</v>
      </c>
      <c r="BF2251">
        <v>2.2709999999999999</v>
      </c>
      <c r="BH2251">
        <v>692.76900000000001</v>
      </c>
      <c r="BI2251">
        <v>476.66666666666703</v>
      </c>
    </row>
    <row r="2252" spans="1:61" x14ac:dyDescent="0.3">
      <c r="A2252" s="3" t="s">
        <v>305</v>
      </c>
      <c r="B2252" s="4">
        <v>33988</v>
      </c>
      <c r="C2252" s="9"/>
      <c r="D2252" s="9"/>
      <c r="E2252" s="10"/>
      <c r="S2252">
        <v>11.292</v>
      </c>
      <c r="T2252">
        <v>1368.6</v>
      </c>
      <c r="U2252">
        <v>667.16666666666697</v>
      </c>
      <c r="V2252">
        <v>1.7000000000000001E-2</v>
      </c>
      <c r="W2252">
        <v>8.734</v>
      </c>
      <c r="AM2252">
        <v>1.9E-2</v>
      </c>
      <c r="AN2252">
        <v>0.73299999999999998</v>
      </c>
      <c r="AO2252">
        <v>20.672999999999998</v>
      </c>
      <c r="BE2252">
        <v>3.0000000000000001E-3</v>
      </c>
      <c r="BF2252">
        <v>1.58</v>
      </c>
      <c r="BH2252">
        <v>562.41300000000001</v>
      </c>
      <c r="BI2252">
        <v>480</v>
      </c>
    </row>
    <row r="2253" spans="1:61" x14ac:dyDescent="0.3">
      <c r="A2253" s="3" t="s">
        <v>305</v>
      </c>
      <c r="B2253" s="4">
        <v>33996</v>
      </c>
      <c r="C2253" s="9"/>
      <c r="D2253" s="9"/>
      <c r="E2253" s="10"/>
      <c r="S2253">
        <v>11.12</v>
      </c>
      <c r="T2253">
        <v>1508.85</v>
      </c>
      <c r="U2253">
        <v>688.33333333333303</v>
      </c>
      <c r="V2253">
        <v>1.7999999999999999E-2</v>
      </c>
      <c r="W2253">
        <v>9.4090000000000007</v>
      </c>
      <c r="BE2253">
        <v>2E-3</v>
      </c>
      <c r="BF2253">
        <v>0.95299999999999996</v>
      </c>
      <c r="BH2253">
        <v>482.16500000000002</v>
      </c>
      <c r="BI2253">
        <v>468.33333333333297</v>
      </c>
    </row>
    <row r="2254" spans="1:61" x14ac:dyDescent="0.3">
      <c r="A2254" s="3" t="s">
        <v>305</v>
      </c>
      <c r="B2254" s="4">
        <v>34003</v>
      </c>
      <c r="C2254" s="9"/>
      <c r="D2254" s="9"/>
      <c r="E2254" s="10"/>
      <c r="S2254">
        <v>12.37</v>
      </c>
      <c r="T2254">
        <v>1369.0408007670901</v>
      </c>
      <c r="U2254">
        <v>768.03736330771505</v>
      </c>
      <c r="V2254">
        <v>1.7000000000000001E-2</v>
      </c>
      <c r="W2254">
        <v>10.327</v>
      </c>
      <c r="Y2254">
        <v>3.2585233333333297E-2</v>
      </c>
      <c r="AA2254">
        <f>AC2254/Y2254</f>
        <v>18123.374830957498</v>
      </c>
      <c r="AC2254">
        <v>590.55439765420999</v>
      </c>
      <c r="AS2254" t="s">
        <v>69</v>
      </c>
      <c r="BC2254">
        <v>177.482965653506</v>
      </c>
      <c r="BE2254">
        <v>2E-3</v>
      </c>
      <c r="BF2254">
        <v>1.1819999999999999</v>
      </c>
      <c r="BH2254">
        <v>601.03499999999997</v>
      </c>
      <c r="BI2254">
        <v>445</v>
      </c>
    </row>
    <row r="2255" spans="1:61" x14ac:dyDescent="0.3">
      <c r="A2255" s="3" t="s">
        <v>303</v>
      </c>
      <c r="B2255" s="4">
        <v>33884</v>
      </c>
      <c r="C2255" s="9"/>
      <c r="D2255" s="9"/>
      <c r="E2255" s="10"/>
      <c r="AE2255">
        <v>0.16347594312260799</v>
      </c>
      <c r="AL2255">
        <v>0.396666666666667</v>
      </c>
      <c r="BI2255">
        <v>353.54129597177598</v>
      </c>
    </row>
    <row r="2256" spans="1:61" x14ac:dyDescent="0.3">
      <c r="A2256" s="3" t="s">
        <v>303</v>
      </c>
      <c r="B2256" s="4">
        <v>33897</v>
      </c>
      <c r="C2256" s="9"/>
      <c r="D2256" s="9"/>
      <c r="E2256" s="10"/>
      <c r="S2256">
        <v>5.5590000000000002</v>
      </c>
      <c r="T2256">
        <v>117.25</v>
      </c>
      <c r="AE2256">
        <v>0.30022750226538902</v>
      </c>
      <c r="AL2256">
        <v>0.793333333333333</v>
      </c>
      <c r="AM2256">
        <v>4.7E-2</v>
      </c>
      <c r="AN2256">
        <v>3.6040000000000001</v>
      </c>
      <c r="AO2256">
        <v>75.956000000000003</v>
      </c>
      <c r="BE2256">
        <v>4.8000000000000001E-2</v>
      </c>
      <c r="BF2256">
        <v>1.9550000000000001</v>
      </c>
      <c r="BH2256">
        <v>41.293999999999997</v>
      </c>
    </row>
    <row r="2257" spans="1:61" x14ac:dyDescent="0.3">
      <c r="A2257" s="3" t="s">
        <v>303</v>
      </c>
      <c r="B2257" s="4">
        <v>33911</v>
      </c>
      <c r="C2257" s="9"/>
      <c r="D2257" s="9"/>
      <c r="E2257" s="10"/>
      <c r="S2257">
        <v>9.7870000000000008</v>
      </c>
      <c r="T2257">
        <v>290.60000000000002</v>
      </c>
      <c r="AE2257">
        <v>0.89252532064045897</v>
      </c>
      <c r="AL2257">
        <v>4.9566666666666697</v>
      </c>
      <c r="AM2257">
        <v>0.04</v>
      </c>
      <c r="AN2257">
        <v>5.9560000000000004</v>
      </c>
      <c r="AO2257">
        <v>147.018</v>
      </c>
      <c r="BE2257">
        <v>3.1E-2</v>
      </c>
      <c r="BF2257">
        <v>3.831</v>
      </c>
      <c r="BH2257">
        <v>125.679</v>
      </c>
      <c r="BI2257">
        <v>1530</v>
      </c>
    </row>
    <row r="2258" spans="1:61" x14ac:dyDescent="0.3">
      <c r="A2258" s="3" t="s">
        <v>303</v>
      </c>
      <c r="B2258" s="4">
        <v>33925</v>
      </c>
      <c r="C2258" s="9"/>
      <c r="D2258" s="9"/>
      <c r="E2258" s="10"/>
      <c r="S2258">
        <v>13.154</v>
      </c>
      <c r="T2258">
        <v>738.86666666666702</v>
      </c>
      <c r="AE2258">
        <v>0.94991331125967204</v>
      </c>
      <c r="AL2258">
        <v>6.6533333333333298</v>
      </c>
      <c r="AM2258">
        <v>3.3000000000000002E-2</v>
      </c>
      <c r="AN2258">
        <v>9.1549999999999994</v>
      </c>
      <c r="AO2258">
        <v>280.99700000000001</v>
      </c>
      <c r="BE2258">
        <v>1.0999999999999999E-2</v>
      </c>
      <c r="BF2258">
        <v>4</v>
      </c>
      <c r="BH2258">
        <v>381.54399999999998</v>
      </c>
      <c r="BI2258">
        <v>1141.6666666666699</v>
      </c>
    </row>
    <row r="2259" spans="1:61" x14ac:dyDescent="0.3">
      <c r="A2259" s="3" t="s">
        <v>303</v>
      </c>
      <c r="B2259" s="4">
        <v>33932</v>
      </c>
      <c r="C2259" s="9"/>
      <c r="D2259" s="9"/>
      <c r="E2259" s="10"/>
      <c r="AE2259">
        <v>0.94697543594158096</v>
      </c>
      <c r="AL2259">
        <v>6.5266666666666699</v>
      </c>
      <c r="BI2259">
        <v>1121.6666666666699</v>
      </c>
    </row>
    <row r="2260" spans="1:61" x14ac:dyDescent="0.3">
      <c r="A2260" s="3" t="s">
        <v>303</v>
      </c>
      <c r="B2260" s="4">
        <v>33939</v>
      </c>
      <c r="C2260" s="9"/>
      <c r="D2260" s="9"/>
      <c r="E2260" s="10"/>
      <c r="S2260">
        <v>13.997</v>
      </c>
      <c r="T2260">
        <v>1068.13333333333</v>
      </c>
      <c r="AE2260">
        <v>0.93536505046399998</v>
      </c>
      <c r="AL2260">
        <v>6.0866666666666696</v>
      </c>
      <c r="AM2260">
        <v>3.2000000000000001E-2</v>
      </c>
      <c r="AN2260">
        <v>7.7779999999999996</v>
      </c>
      <c r="AO2260">
        <v>246.12299999999999</v>
      </c>
      <c r="BE2260">
        <v>8.9999999999999993E-3</v>
      </c>
      <c r="BF2260">
        <v>6.2190000000000003</v>
      </c>
      <c r="BH2260">
        <v>721.375</v>
      </c>
    </row>
    <row r="2261" spans="1:61" x14ac:dyDescent="0.3">
      <c r="A2261" s="3" t="s">
        <v>303</v>
      </c>
      <c r="B2261" s="4">
        <v>33946</v>
      </c>
      <c r="C2261" s="9"/>
      <c r="D2261" s="9"/>
      <c r="E2261" s="10"/>
      <c r="S2261">
        <v>16.087</v>
      </c>
      <c r="T2261">
        <v>1244.1666666666699</v>
      </c>
      <c r="U2261">
        <v>191</v>
      </c>
      <c r="V2261">
        <v>0.02</v>
      </c>
      <c r="W2261">
        <v>2.8410000000000002</v>
      </c>
      <c r="AE2261">
        <v>0.91684093005687695</v>
      </c>
      <c r="AL2261">
        <v>5.5266666666666699</v>
      </c>
      <c r="AM2261">
        <v>3.2000000000000001E-2</v>
      </c>
      <c r="AN2261">
        <v>6.556</v>
      </c>
      <c r="AO2261">
        <v>201.00399999999999</v>
      </c>
      <c r="BE2261">
        <v>8.0000000000000002E-3</v>
      </c>
      <c r="BF2261">
        <v>6.5019999999999998</v>
      </c>
      <c r="BH2261">
        <v>785.82399999999996</v>
      </c>
      <c r="BI2261">
        <v>750</v>
      </c>
    </row>
    <row r="2262" spans="1:61" x14ac:dyDescent="0.3">
      <c r="A2262" s="3" t="s">
        <v>303</v>
      </c>
      <c r="B2262" s="4">
        <v>33953</v>
      </c>
      <c r="C2262" s="9"/>
      <c r="D2262" s="9"/>
      <c r="E2262" s="10"/>
      <c r="S2262">
        <v>14.602</v>
      </c>
      <c r="T2262">
        <v>1515.8333333333301</v>
      </c>
      <c r="U2262">
        <v>258.83333333333297</v>
      </c>
      <c r="V2262">
        <v>1.7999999999999999E-2</v>
      </c>
      <c r="W2262">
        <v>3.5289999999999999</v>
      </c>
      <c r="AE2262">
        <v>0.87827611050265397</v>
      </c>
      <c r="AL2262">
        <v>4.68</v>
      </c>
      <c r="AM2262">
        <v>2.8000000000000001E-2</v>
      </c>
      <c r="AN2262">
        <v>4.8319999999999999</v>
      </c>
      <c r="AO2262">
        <v>170.35499999999999</v>
      </c>
      <c r="BE2262">
        <v>6.0000000000000001E-3</v>
      </c>
      <c r="BF2262">
        <v>5.9880000000000004</v>
      </c>
      <c r="BH2262">
        <v>984.70699999999999</v>
      </c>
      <c r="BI2262">
        <v>656.66666666666697</v>
      </c>
    </row>
    <row r="2263" spans="1:61" x14ac:dyDescent="0.3">
      <c r="A2263" s="3" t="s">
        <v>303</v>
      </c>
      <c r="B2263" s="4">
        <v>33959</v>
      </c>
      <c r="C2263" s="9"/>
      <c r="D2263" s="9"/>
      <c r="E2263" s="10"/>
      <c r="S2263">
        <v>13.974</v>
      </c>
      <c r="T2263">
        <v>1428.13333333333</v>
      </c>
      <c r="U2263">
        <v>322.5</v>
      </c>
      <c r="V2263">
        <v>0.02</v>
      </c>
      <c r="W2263">
        <v>4.8410000000000002</v>
      </c>
      <c r="AE2263">
        <v>0.82812709504700799</v>
      </c>
      <c r="AL2263">
        <v>3.91333333333333</v>
      </c>
      <c r="AM2263">
        <v>2.7E-2</v>
      </c>
      <c r="AN2263">
        <v>3.6960000000000002</v>
      </c>
      <c r="AO2263">
        <v>134.82400000000001</v>
      </c>
      <c r="BE2263">
        <v>6.0000000000000001E-3</v>
      </c>
      <c r="BF2263">
        <v>5.12</v>
      </c>
      <c r="BH2263">
        <v>872.29399999999998</v>
      </c>
      <c r="BI2263">
        <v>650</v>
      </c>
    </row>
    <row r="2264" spans="1:61" x14ac:dyDescent="0.3">
      <c r="A2264" s="3" t="s">
        <v>303</v>
      </c>
      <c r="B2264" s="4">
        <v>33967</v>
      </c>
      <c r="C2264" s="9"/>
      <c r="D2264" s="9"/>
      <c r="E2264" s="10"/>
      <c r="S2264">
        <v>15.089</v>
      </c>
      <c r="T2264">
        <v>1556.3333333333301</v>
      </c>
      <c r="U2264">
        <v>450.16666666666703</v>
      </c>
      <c r="V2264">
        <v>0.02</v>
      </c>
      <c r="W2264">
        <v>6.7779999999999996</v>
      </c>
      <c r="AE2264">
        <v>0.87152230892112503</v>
      </c>
      <c r="AL2264">
        <v>4.5599999999999996</v>
      </c>
      <c r="AM2264">
        <v>2.8000000000000001E-2</v>
      </c>
      <c r="AN2264">
        <v>3.2909999999999999</v>
      </c>
      <c r="AO2264">
        <v>117.952</v>
      </c>
      <c r="BE2264">
        <v>5.0000000000000001E-3</v>
      </c>
      <c r="BF2264">
        <v>4.5780000000000003</v>
      </c>
      <c r="BH2264">
        <v>891.46699999999998</v>
      </c>
      <c r="BI2264">
        <v>600</v>
      </c>
    </row>
    <row r="2265" spans="1:61" x14ac:dyDescent="0.3">
      <c r="A2265" s="3" t="s">
        <v>303</v>
      </c>
      <c r="B2265" s="4">
        <v>33974</v>
      </c>
      <c r="C2265" s="9"/>
      <c r="D2265" s="9"/>
      <c r="E2265" s="10"/>
      <c r="S2265">
        <v>14.574999999999999</v>
      </c>
      <c r="T2265">
        <v>1505.9</v>
      </c>
      <c r="U2265">
        <v>538.66666666666697</v>
      </c>
      <c r="V2265">
        <v>1.9E-2</v>
      </c>
      <c r="W2265">
        <v>7.62</v>
      </c>
      <c r="AE2265">
        <v>0.83068594923654504</v>
      </c>
      <c r="AL2265">
        <v>3.9466666666666699</v>
      </c>
      <c r="AM2265">
        <v>2.5000000000000001E-2</v>
      </c>
      <c r="AN2265">
        <v>2.677</v>
      </c>
      <c r="AO2265">
        <v>106.38</v>
      </c>
      <c r="BE2265">
        <v>5.0000000000000001E-3</v>
      </c>
      <c r="BF2265">
        <v>3.7490000000000001</v>
      </c>
      <c r="BH2265">
        <v>798.84699999999998</v>
      </c>
      <c r="BI2265">
        <v>581.66666666666697</v>
      </c>
    </row>
    <row r="2266" spans="1:61" x14ac:dyDescent="0.3">
      <c r="A2266" s="3" t="s">
        <v>303</v>
      </c>
      <c r="B2266" s="4">
        <v>33981</v>
      </c>
      <c r="C2266" s="9"/>
      <c r="D2266" s="9"/>
      <c r="E2266" s="10"/>
      <c r="S2266">
        <v>15.515000000000001</v>
      </c>
      <c r="T2266">
        <v>1748.31666666667</v>
      </c>
      <c r="U2266">
        <v>752.33333333333303</v>
      </c>
      <c r="V2266">
        <v>1.7999999999999999E-2</v>
      </c>
      <c r="W2266">
        <v>10.265000000000001</v>
      </c>
      <c r="AE2266">
        <v>0.78443655404822299</v>
      </c>
      <c r="AL2266">
        <v>3.41</v>
      </c>
      <c r="AM2266">
        <v>2.1999999999999999E-2</v>
      </c>
      <c r="AN2266">
        <v>1.137</v>
      </c>
      <c r="AO2266">
        <v>52.744999999999997</v>
      </c>
      <c r="BE2266">
        <v>4.0000000000000001E-3</v>
      </c>
      <c r="BF2266">
        <v>3.3740000000000001</v>
      </c>
      <c r="BH2266">
        <v>789.35799999999995</v>
      </c>
      <c r="BI2266">
        <v>533.33333333333303</v>
      </c>
    </row>
    <row r="2267" spans="1:61" x14ac:dyDescent="0.3">
      <c r="A2267" s="3" t="s">
        <v>303</v>
      </c>
      <c r="B2267" s="4">
        <v>33988</v>
      </c>
      <c r="C2267" s="9"/>
      <c r="D2267" s="9"/>
      <c r="E2267" s="10"/>
      <c r="S2267">
        <v>18.337</v>
      </c>
      <c r="T2267">
        <v>2024.8</v>
      </c>
      <c r="U2267">
        <v>1014</v>
      </c>
      <c r="V2267">
        <v>1.9E-2</v>
      </c>
      <c r="W2267">
        <v>14.512</v>
      </c>
      <c r="AM2267">
        <v>2.3E-2</v>
      </c>
      <c r="AN2267">
        <v>0.73</v>
      </c>
      <c r="AO2267">
        <v>18.37</v>
      </c>
      <c r="BE2267">
        <v>3.0000000000000001E-3</v>
      </c>
      <c r="BF2267">
        <v>2.585</v>
      </c>
      <c r="BH2267">
        <v>807.44500000000005</v>
      </c>
      <c r="BI2267">
        <v>566.66666666666697</v>
      </c>
    </row>
    <row r="2268" spans="1:61" x14ac:dyDescent="0.3">
      <c r="A2268" s="3" t="s">
        <v>303</v>
      </c>
      <c r="B2268" s="4">
        <v>33996</v>
      </c>
      <c r="C2268" s="9"/>
      <c r="D2268" s="9"/>
      <c r="E2268" s="10"/>
      <c r="S2268">
        <v>11.353999999999999</v>
      </c>
      <c r="T2268">
        <v>1431.8</v>
      </c>
      <c r="U2268">
        <v>655.6</v>
      </c>
      <c r="V2268">
        <v>1.9E-2</v>
      </c>
      <c r="W2268">
        <v>9.4190000000000005</v>
      </c>
      <c r="BE2268">
        <v>3.0000000000000001E-3</v>
      </c>
      <c r="BF2268">
        <v>1.2909999999999999</v>
      </c>
      <c r="BH2268">
        <v>490.22399999999999</v>
      </c>
      <c r="BI2268">
        <v>633.33333333333303</v>
      </c>
    </row>
    <row r="2269" spans="1:61" x14ac:dyDescent="0.3">
      <c r="A2269" s="3" t="s">
        <v>303</v>
      </c>
      <c r="B2269" s="4">
        <v>34003</v>
      </c>
      <c r="C2269" s="9"/>
      <c r="D2269" s="9"/>
      <c r="E2269" s="10"/>
      <c r="S2269">
        <v>14.14</v>
      </c>
      <c r="T2269">
        <v>1452.6662221578299</v>
      </c>
      <c r="U2269">
        <v>812.18073392788995</v>
      </c>
      <c r="V2269">
        <v>1.9E-2</v>
      </c>
      <c r="W2269">
        <v>11.643000000000001</v>
      </c>
      <c r="Y2269">
        <v>3.1279800000000003E-2</v>
      </c>
      <c r="AA2269">
        <f>AC2269/Y2269</f>
        <v>19860.777505594982</v>
      </c>
      <c r="AC2269">
        <v>621.24114821951002</v>
      </c>
      <c r="AS2269" t="s">
        <v>69</v>
      </c>
      <c r="BC2269">
        <v>190.93958570838001</v>
      </c>
      <c r="BE2269">
        <v>3.0000000000000001E-3</v>
      </c>
      <c r="BF2269">
        <v>1.6870000000000001</v>
      </c>
      <c r="BH2269">
        <v>640.48500000000001</v>
      </c>
      <c r="BI2269">
        <v>493.33333333333297</v>
      </c>
    </row>
    <row r="2270" spans="1:61" x14ac:dyDescent="0.3">
      <c r="A2270" s="56" t="s">
        <v>304</v>
      </c>
      <c r="B2270" s="61">
        <v>33878</v>
      </c>
    </row>
    <row r="2271" spans="1:61" x14ac:dyDescent="0.3">
      <c r="A2271" s="56" t="s">
        <v>304</v>
      </c>
      <c r="B2271" s="61">
        <v>33878</v>
      </c>
    </row>
    <row r="2272" spans="1:61" x14ac:dyDescent="0.3">
      <c r="A2272" s="56" t="s">
        <v>304</v>
      </c>
      <c r="B2272" s="61">
        <v>33878</v>
      </c>
    </row>
    <row r="2273" spans="1:61" x14ac:dyDescent="0.3">
      <c r="A2273" s="56" t="s">
        <v>304</v>
      </c>
      <c r="B2273" s="61">
        <v>33883</v>
      </c>
    </row>
    <row r="2274" spans="1:61" x14ac:dyDescent="0.3">
      <c r="A2274" s="56" t="s">
        <v>304</v>
      </c>
      <c r="B2274" s="61">
        <v>33883</v>
      </c>
    </row>
    <row r="2275" spans="1:61" x14ac:dyDescent="0.3">
      <c r="A2275" s="56" t="s">
        <v>304</v>
      </c>
      <c r="B2275" s="61">
        <v>33883</v>
      </c>
    </row>
    <row r="2276" spans="1:61" x14ac:dyDescent="0.3">
      <c r="A2276" s="3" t="s">
        <v>304</v>
      </c>
      <c r="B2276" s="4">
        <v>33884</v>
      </c>
      <c r="C2276" s="9"/>
      <c r="D2276" s="9"/>
      <c r="E2276" s="10"/>
      <c r="AE2276">
        <v>0.164729788588728</v>
      </c>
      <c r="AL2276">
        <v>0.4</v>
      </c>
      <c r="BI2276">
        <v>570.98399676408303</v>
      </c>
    </row>
    <row r="2277" spans="1:61" x14ac:dyDescent="0.3">
      <c r="A2277" s="56" t="s">
        <v>304</v>
      </c>
      <c r="B2277" s="61">
        <v>33891</v>
      </c>
    </row>
    <row r="2278" spans="1:61" x14ac:dyDescent="0.3">
      <c r="A2278" s="56" t="s">
        <v>304</v>
      </c>
      <c r="B2278" s="61">
        <v>33891</v>
      </c>
    </row>
    <row r="2279" spans="1:61" x14ac:dyDescent="0.3">
      <c r="A2279" s="56" t="s">
        <v>304</v>
      </c>
      <c r="B2279" s="61">
        <v>33891</v>
      </c>
    </row>
    <row r="2280" spans="1:61" x14ac:dyDescent="0.3">
      <c r="A2280" s="3" t="s">
        <v>304</v>
      </c>
      <c r="B2280" s="4">
        <v>33897</v>
      </c>
      <c r="C2280" s="9"/>
      <c r="D2280" s="9"/>
      <c r="E2280" s="10"/>
      <c r="S2280">
        <v>5.1619999999999999</v>
      </c>
      <c r="T2280">
        <v>105.866666666667</v>
      </c>
      <c r="AE2280">
        <v>0.30232367392896897</v>
      </c>
      <c r="AL2280">
        <v>0.8</v>
      </c>
      <c r="AM2280">
        <v>5.2999999999999999E-2</v>
      </c>
      <c r="AN2280">
        <v>3.1259999999999999</v>
      </c>
      <c r="AO2280">
        <v>59.197000000000003</v>
      </c>
      <c r="BE2280">
        <v>4.3999999999999997E-2</v>
      </c>
      <c r="BF2280">
        <v>2.036</v>
      </c>
      <c r="BH2280">
        <v>46.652999999999999</v>
      </c>
    </row>
    <row r="2281" spans="1:61" x14ac:dyDescent="0.3">
      <c r="A2281" s="56" t="s">
        <v>304</v>
      </c>
      <c r="B2281" s="61">
        <v>33904</v>
      </c>
    </row>
    <row r="2282" spans="1:61" x14ac:dyDescent="0.3">
      <c r="A2282" s="56" t="s">
        <v>304</v>
      </c>
      <c r="B2282" s="61">
        <v>33904</v>
      </c>
    </row>
    <row r="2283" spans="1:61" x14ac:dyDescent="0.3">
      <c r="A2283" s="56" t="s">
        <v>304</v>
      </c>
      <c r="B2283" s="61">
        <v>33904</v>
      </c>
    </row>
    <row r="2284" spans="1:61" x14ac:dyDescent="0.3">
      <c r="A2284" s="3" t="s">
        <v>304</v>
      </c>
      <c r="B2284" s="4">
        <v>33911</v>
      </c>
      <c r="C2284" s="9"/>
      <c r="D2284" s="9"/>
      <c r="E2284" s="10"/>
      <c r="S2284">
        <v>9.4</v>
      </c>
      <c r="T2284">
        <v>239.46666666666701</v>
      </c>
      <c r="AE2284">
        <v>0.88536475798147096</v>
      </c>
      <c r="AL2284">
        <v>4.8133333333333299</v>
      </c>
      <c r="AM2284">
        <v>4.3999999999999997E-2</v>
      </c>
      <c r="AN2284">
        <v>6.2519999999999998</v>
      </c>
      <c r="AO2284">
        <v>142.971</v>
      </c>
      <c r="BE2284">
        <v>3.3000000000000002E-2</v>
      </c>
      <c r="BF2284">
        <v>3.1480000000000001</v>
      </c>
      <c r="BH2284">
        <v>96.495999999999995</v>
      </c>
      <c r="BI2284">
        <v>1180</v>
      </c>
    </row>
    <row r="2285" spans="1:61" x14ac:dyDescent="0.3">
      <c r="A2285" s="56" t="s">
        <v>304</v>
      </c>
      <c r="B2285" s="61">
        <v>33912</v>
      </c>
    </row>
    <row r="2286" spans="1:61" x14ac:dyDescent="0.3">
      <c r="A2286" s="56" t="s">
        <v>304</v>
      </c>
      <c r="B2286" s="61">
        <v>33912</v>
      </c>
    </row>
    <row r="2287" spans="1:61" x14ac:dyDescent="0.3">
      <c r="A2287" s="56" t="s">
        <v>304</v>
      </c>
      <c r="B2287" s="61">
        <v>33912</v>
      </c>
    </row>
    <row r="2288" spans="1:61" x14ac:dyDescent="0.3">
      <c r="A2288" s="56" t="s">
        <v>304</v>
      </c>
      <c r="B2288" s="61">
        <v>33919</v>
      </c>
    </row>
    <row r="2289" spans="1:61" x14ac:dyDescent="0.3">
      <c r="A2289" s="56" t="s">
        <v>304</v>
      </c>
      <c r="B2289" s="61">
        <v>33919</v>
      </c>
    </row>
    <row r="2290" spans="1:61" x14ac:dyDescent="0.3">
      <c r="A2290" s="56" t="s">
        <v>304</v>
      </c>
      <c r="B2290" s="61">
        <v>33919</v>
      </c>
    </row>
    <row r="2291" spans="1:61" x14ac:dyDescent="0.3">
      <c r="A2291" s="3" t="s">
        <v>304</v>
      </c>
      <c r="B2291" s="4">
        <v>33925</v>
      </c>
      <c r="C2291" s="9"/>
      <c r="D2291" s="9"/>
      <c r="E2291" s="10"/>
      <c r="S2291">
        <v>14.387</v>
      </c>
      <c r="T2291">
        <v>676.46666666666704</v>
      </c>
      <c r="AE2291">
        <v>0.95394873285783499</v>
      </c>
      <c r="AL2291">
        <v>6.84</v>
      </c>
      <c r="AM2291">
        <v>3.7999999999999999E-2</v>
      </c>
      <c r="AN2291">
        <v>9.5419999999999998</v>
      </c>
      <c r="AO2291">
        <v>253.696</v>
      </c>
      <c r="BE2291">
        <v>1.4E-2</v>
      </c>
      <c r="BF2291">
        <v>4.8449999999999998</v>
      </c>
      <c r="BH2291">
        <v>334.20800000000003</v>
      </c>
      <c r="BI2291">
        <v>1130</v>
      </c>
    </row>
    <row r="2292" spans="1:61" x14ac:dyDescent="0.3">
      <c r="A2292" s="59" t="s">
        <v>304</v>
      </c>
      <c r="B2292" s="61">
        <v>33925</v>
      </c>
      <c r="G2292">
        <f>H2292*200+I2292*200+J2292*200+K2292*200+L2292*200+M2292*400</f>
        <v>329.34666666666664</v>
      </c>
      <c r="H2292" s="45">
        <v>0.125</v>
      </c>
      <c r="I2292" s="45">
        <v>0.18909999999999999</v>
      </c>
      <c r="J2292" s="45">
        <v>0.25033333333333302</v>
      </c>
      <c r="K2292" s="45">
        <v>0.30483333333333301</v>
      </c>
      <c r="L2292" s="45">
        <v>0.305933333333333</v>
      </c>
      <c r="M2292" s="45">
        <v>0.23576666666666701</v>
      </c>
    </row>
    <row r="2293" spans="1:61" x14ac:dyDescent="0.3">
      <c r="A2293" s="56" t="s">
        <v>304</v>
      </c>
      <c r="B2293" s="61">
        <v>33925</v>
      </c>
    </row>
    <row r="2294" spans="1:61" x14ac:dyDescent="0.3">
      <c r="A2294" s="56" t="s">
        <v>304</v>
      </c>
      <c r="B2294" s="61">
        <v>33925</v>
      </c>
    </row>
    <row r="2295" spans="1:61" x14ac:dyDescent="0.3">
      <c r="A2295" s="56" t="s">
        <v>304</v>
      </c>
      <c r="B2295" s="61">
        <v>33925</v>
      </c>
    </row>
    <row r="2296" spans="1:61" x14ac:dyDescent="0.3">
      <c r="A2296" s="3" t="s">
        <v>304</v>
      </c>
      <c r="B2296" s="4">
        <v>33932</v>
      </c>
      <c r="C2296" s="9"/>
      <c r="D2296" s="9"/>
      <c r="E2296" s="10"/>
      <c r="AE2296">
        <v>0.95226068467875902</v>
      </c>
      <c r="AL2296">
        <v>6.76</v>
      </c>
      <c r="BI2296">
        <v>938.33333333333303</v>
      </c>
    </row>
    <row r="2297" spans="1:61" x14ac:dyDescent="0.3">
      <c r="A2297" s="59" t="s">
        <v>304</v>
      </c>
      <c r="B2297" s="61">
        <v>33932</v>
      </c>
      <c r="G2297">
        <f>H2297*200+I2297*200+J2297*200+K2297*200+L2297*200+M2297*400</f>
        <v>328.01061032863845</v>
      </c>
      <c r="H2297" s="45">
        <v>0.16500000000000001</v>
      </c>
      <c r="I2297" s="45">
        <v>0.196582159624413</v>
      </c>
      <c r="J2297" s="45">
        <v>0.24452558685445999</v>
      </c>
      <c r="K2297" s="45">
        <v>0.29990633802816902</v>
      </c>
      <c r="L2297" s="45">
        <v>0.29927605633802801</v>
      </c>
      <c r="M2297" s="45">
        <v>0.21738145539906101</v>
      </c>
    </row>
    <row r="2298" spans="1:61" x14ac:dyDescent="0.3">
      <c r="A2298" s="56" t="s">
        <v>304</v>
      </c>
      <c r="B2298" s="61">
        <v>33932</v>
      </c>
    </row>
    <row r="2299" spans="1:61" x14ac:dyDescent="0.3">
      <c r="A2299" s="56" t="s">
        <v>304</v>
      </c>
      <c r="B2299" s="61">
        <v>33932</v>
      </c>
    </row>
    <row r="2300" spans="1:61" x14ac:dyDescent="0.3">
      <c r="A2300" s="56" t="s">
        <v>304</v>
      </c>
      <c r="B2300" s="61">
        <v>33932</v>
      </c>
    </row>
    <row r="2301" spans="1:61" x14ac:dyDescent="0.3">
      <c r="A2301" s="3" t="s">
        <v>304</v>
      </c>
      <c r="B2301" s="4">
        <v>33939</v>
      </c>
      <c r="C2301" s="9"/>
      <c r="D2301" s="9"/>
      <c r="E2301" s="10"/>
      <c r="S2301">
        <v>14.125</v>
      </c>
      <c r="T2301">
        <v>1069</v>
      </c>
      <c r="AE2301">
        <v>0.93575169905549704</v>
      </c>
      <c r="AL2301">
        <v>6.1</v>
      </c>
      <c r="AM2301">
        <v>3.3000000000000002E-2</v>
      </c>
      <c r="AN2301">
        <v>7.0590000000000002</v>
      </c>
      <c r="AO2301">
        <v>206.11099999999999</v>
      </c>
      <c r="BE2301">
        <v>8.9999999999999993E-3</v>
      </c>
      <c r="BF2301">
        <v>7.0650000000000004</v>
      </c>
      <c r="BH2301">
        <v>811.221</v>
      </c>
    </row>
    <row r="2302" spans="1:61" x14ac:dyDescent="0.3">
      <c r="A2302" s="59" t="s">
        <v>304</v>
      </c>
      <c r="B2302" s="61">
        <v>33939</v>
      </c>
      <c r="G2302">
        <f>H2302*200+I2302*200+J2302*200+K2302*200+L2302*200+M2302*400</f>
        <v>375.61999999999983</v>
      </c>
      <c r="H2302" s="45">
        <v>0.28799999999999998</v>
      </c>
      <c r="I2302" s="45">
        <v>0.27903333333333302</v>
      </c>
      <c r="J2302" s="45">
        <v>0.27279999999999999</v>
      </c>
      <c r="K2302" s="45">
        <v>0.30649999999999999</v>
      </c>
      <c r="L2302" s="45">
        <v>0.2999</v>
      </c>
      <c r="M2302" s="45">
        <v>0.21593333333333301</v>
      </c>
    </row>
    <row r="2303" spans="1:61" x14ac:dyDescent="0.3">
      <c r="A2303" s="3" t="s">
        <v>304</v>
      </c>
      <c r="B2303" s="4">
        <v>33946</v>
      </c>
      <c r="C2303" s="9"/>
      <c r="D2303" s="9"/>
      <c r="E2303" s="10"/>
      <c r="S2303">
        <v>15.936999999999999</v>
      </c>
      <c r="T2303">
        <v>1091.5</v>
      </c>
      <c r="U2303">
        <v>191.833333333333</v>
      </c>
      <c r="V2303">
        <v>0.02</v>
      </c>
      <c r="W2303">
        <v>3.052</v>
      </c>
      <c r="AE2303">
        <v>0.93269360334712204</v>
      </c>
      <c r="AL2303">
        <v>5.9966666666666697</v>
      </c>
      <c r="AM2303">
        <v>3.5999999999999997E-2</v>
      </c>
      <c r="AN2303">
        <v>6.7720000000000002</v>
      </c>
      <c r="AO2303">
        <v>190.11799999999999</v>
      </c>
      <c r="BE2303">
        <v>8.9999999999999993E-3</v>
      </c>
      <c r="BF2303">
        <v>5.9290000000000003</v>
      </c>
      <c r="BH2303">
        <v>646.75900000000001</v>
      </c>
      <c r="BI2303">
        <v>881.66666666666697</v>
      </c>
    </row>
    <row r="2304" spans="1:61" x14ac:dyDescent="0.3">
      <c r="A2304" s="59" t="s">
        <v>304</v>
      </c>
      <c r="B2304" s="61">
        <v>33946</v>
      </c>
      <c r="G2304">
        <f>H2304*200+I2304*200+J2304*200+K2304*200+L2304*200+M2304*400</f>
        <v>370.87487789120041</v>
      </c>
      <c r="H2304" s="45">
        <v>0.27600000000000002</v>
      </c>
      <c r="I2304" s="45">
        <v>0.269912460696903</v>
      </c>
      <c r="J2304" s="45">
        <v>0.27484917948055299</v>
      </c>
      <c r="K2304" s="45">
        <v>0.31045781970108099</v>
      </c>
      <c r="L2304" s="45">
        <v>0.30157756816126102</v>
      </c>
      <c r="M2304" s="45">
        <v>0.210788680708102</v>
      </c>
    </row>
    <row r="2305" spans="1:61" x14ac:dyDescent="0.3">
      <c r="A2305" s="3" t="s">
        <v>304</v>
      </c>
      <c r="B2305" s="4">
        <v>33953</v>
      </c>
      <c r="C2305" s="9"/>
      <c r="D2305" s="9"/>
      <c r="E2305" s="10"/>
      <c r="S2305">
        <v>18.472000000000001</v>
      </c>
      <c r="T2305">
        <v>1548.6666666666699</v>
      </c>
      <c r="U2305">
        <v>280.16666666666703</v>
      </c>
      <c r="V2305">
        <v>1.7999999999999999E-2</v>
      </c>
      <c r="W2305">
        <v>3.9329999999999998</v>
      </c>
      <c r="AE2305">
        <v>0.89756225184710003</v>
      </c>
      <c r="AL2305">
        <v>5.0633333333333299</v>
      </c>
      <c r="AM2305">
        <v>3.2000000000000001E-2</v>
      </c>
      <c r="AN2305">
        <v>6.165</v>
      </c>
      <c r="AO2305">
        <v>191.77</v>
      </c>
      <c r="BE2305">
        <v>8.0000000000000002E-3</v>
      </c>
      <c r="BF2305">
        <v>8.1050000000000004</v>
      </c>
      <c r="BH2305">
        <v>994.399</v>
      </c>
      <c r="BI2305">
        <v>606.66666666666697</v>
      </c>
    </row>
    <row r="2306" spans="1:61" x14ac:dyDescent="0.3">
      <c r="A2306" s="59" t="s">
        <v>304</v>
      </c>
      <c r="B2306" s="61">
        <v>33953</v>
      </c>
      <c r="G2306">
        <f>H2306*200+I2306*200+J2306*200+K2306*200+L2306*200+M2306*400</f>
        <v>340.2800000000002</v>
      </c>
      <c r="H2306" s="45">
        <v>0.16700000000000001</v>
      </c>
      <c r="I2306" s="45">
        <v>0.246233333333333</v>
      </c>
      <c r="J2306" s="45">
        <v>0.27006666666666701</v>
      </c>
      <c r="K2306" s="45">
        <v>0.30580000000000002</v>
      </c>
      <c r="L2306" s="45">
        <v>0.297366666666667</v>
      </c>
      <c r="M2306" s="45">
        <v>0.20746666666666699</v>
      </c>
    </row>
    <row r="2307" spans="1:61" x14ac:dyDescent="0.3">
      <c r="A2307" s="3" t="s">
        <v>304</v>
      </c>
      <c r="B2307" s="4">
        <v>33959</v>
      </c>
      <c r="C2307" s="9"/>
      <c r="D2307" s="9"/>
      <c r="E2307" s="10"/>
      <c r="S2307">
        <v>9.5050000000000008</v>
      </c>
      <c r="T2307">
        <v>1310.36666666667</v>
      </c>
      <c r="U2307">
        <v>333.33333333333297</v>
      </c>
      <c r="V2307">
        <v>1.0999999999999999E-2</v>
      </c>
      <c r="W2307">
        <v>2.952</v>
      </c>
      <c r="AE2307">
        <v>0.83642766981233896</v>
      </c>
      <c r="AL2307">
        <v>4.0233333333333299</v>
      </c>
      <c r="AM2307">
        <v>2.9000000000000001E-2</v>
      </c>
      <c r="AN2307">
        <v>2.9580000000000002</v>
      </c>
      <c r="AO2307">
        <v>128.59299999999999</v>
      </c>
      <c r="BE2307">
        <v>8.9999999999999993E-3</v>
      </c>
      <c r="BF2307">
        <v>6.391</v>
      </c>
      <c r="BH2307">
        <v>751.11400000000003</v>
      </c>
      <c r="BI2307">
        <v>643.33333333333303</v>
      </c>
    </row>
    <row r="2308" spans="1:61" x14ac:dyDescent="0.3">
      <c r="A2308" s="3" t="s">
        <v>304</v>
      </c>
      <c r="B2308" s="4">
        <v>33967</v>
      </c>
      <c r="C2308" s="9"/>
      <c r="D2308" s="9"/>
      <c r="E2308" s="10"/>
      <c r="S2308">
        <v>16.265999999999998</v>
      </c>
      <c r="T2308">
        <v>1496</v>
      </c>
      <c r="U2308">
        <v>440.16666666666703</v>
      </c>
      <c r="V2308">
        <v>2.1000000000000001E-2</v>
      </c>
      <c r="W2308">
        <v>7.0590000000000002</v>
      </c>
      <c r="AE2308">
        <v>0.87772711869477205</v>
      </c>
      <c r="AL2308">
        <v>4.67</v>
      </c>
      <c r="AM2308">
        <v>0.03</v>
      </c>
      <c r="AN2308">
        <v>3.2650000000000001</v>
      </c>
      <c r="AO2308">
        <v>107.429</v>
      </c>
      <c r="BE2308">
        <v>7.0000000000000001E-3</v>
      </c>
      <c r="BF2308">
        <v>5.5190000000000001</v>
      </c>
      <c r="BH2308">
        <v>849.53899999999999</v>
      </c>
      <c r="BI2308">
        <v>520</v>
      </c>
    </row>
    <row r="2309" spans="1:61" x14ac:dyDescent="0.3">
      <c r="A2309" s="3" t="s">
        <v>304</v>
      </c>
      <c r="B2309" s="4">
        <v>33974</v>
      </c>
      <c r="C2309" s="9"/>
      <c r="D2309" s="9"/>
      <c r="E2309" s="10"/>
      <c r="S2309">
        <v>18.082999999999998</v>
      </c>
      <c r="T2309">
        <v>1628.2333333333299</v>
      </c>
      <c r="U2309">
        <v>595</v>
      </c>
      <c r="V2309">
        <v>2.1000000000000001E-2</v>
      </c>
      <c r="W2309">
        <v>9.8580000000000005</v>
      </c>
      <c r="AE2309">
        <v>0.84983190815452503</v>
      </c>
      <c r="AL2309">
        <v>4.2133333333333303</v>
      </c>
      <c r="AM2309">
        <v>2.5999999999999999E-2</v>
      </c>
      <c r="AN2309">
        <v>3.0009999999999999</v>
      </c>
      <c r="AO2309">
        <v>114.15300000000001</v>
      </c>
      <c r="BE2309">
        <v>6.0000000000000001E-3</v>
      </c>
      <c r="BF2309">
        <v>4.6529999999999996</v>
      </c>
      <c r="BH2309">
        <v>817.01400000000001</v>
      </c>
      <c r="BI2309">
        <v>550</v>
      </c>
    </row>
    <row r="2310" spans="1:61" x14ac:dyDescent="0.3">
      <c r="A2310" s="59" t="s">
        <v>304</v>
      </c>
      <c r="B2310" s="61">
        <v>33976</v>
      </c>
      <c r="G2310">
        <f>H2310*200+I2310*200+J2310*200+K2310*200+L2310*200+M2310*400</f>
        <v>366.70666666666676</v>
      </c>
      <c r="H2310" s="45">
        <v>0.28866666666666702</v>
      </c>
      <c r="I2310" s="45">
        <v>0.25823333333333298</v>
      </c>
      <c r="J2310" s="45">
        <v>0.27293333333333297</v>
      </c>
      <c r="K2310" s="45">
        <v>0.30959999999999999</v>
      </c>
      <c r="L2310" s="45">
        <v>0.292366666666667</v>
      </c>
      <c r="M2310" s="45">
        <v>0.205866666666667</v>
      </c>
    </row>
    <row r="2311" spans="1:61" x14ac:dyDescent="0.3">
      <c r="A2311" s="3" t="s">
        <v>304</v>
      </c>
      <c r="B2311" s="4">
        <v>33981</v>
      </c>
      <c r="C2311" s="9"/>
      <c r="D2311" s="9"/>
      <c r="E2311" s="10"/>
      <c r="S2311">
        <v>18.896999999999998</v>
      </c>
      <c r="T2311">
        <v>1721.4</v>
      </c>
      <c r="U2311">
        <v>766.66666666666697</v>
      </c>
      <c r="V2311">
        <v>2.1999999999999999E-2</v>
      </c>
      <c r="W2311">
        <v>13.157999999999999</v>
      </c>
      <c r="AE2311">
        <v>0.79607438826578703</v>
      </c>
      <c r="AL2311">
        <v>3.5333333333333301</v>
      </c>
      <c r="AM2311">
        <v>2.8000000000000001E-2</v>
      </c>
      <c r="AN2311">
        <v>3.1779999999999999</v>
      </c>
      <c r="AO2311">
        <v>90.960999999999999</v>
      </c>
      <c r="BE2311">
        <v>5.0000000000000001E-3</v>
      </c>
      <c r="BF2311">
        <v>3.9430000000000001</v>
      </c>
      <c r="BH2311">
        <v>763.04700000000003</v>
      </c>
      <c r="BI2311">
        <v>585</v>
      </c>
    </row>
    <row r="2312" spans="1:61" x14ac:dyDescent="0.3">
      <c r="A2312" s="3" t="s">
        <v>304</v>
      </c>
      <c r="B2312" s="4">
        <v>33988</v>
      </c>
      <c r="C2312" s="9"/>
      <c r="D2312" s="9"/>
      <c r="E2312" s="10"/>
      <c r="S2312">
        <v>18.681999999999999</v>
      </c>
      <c r="T2312">
        <v>1576.0166666666701</v>
      </c>
      <c r="U2312">
        <v>819</v>
      </c>
      <c r="V2312">
        <v>2.4E-2</v>
      </c>
      <c r="W2312">
        <v>15.023999999999999</v>
      </c>
      <c r="AM2312">
        <v>1.7000000000000001E-2</v>
      </c>
      <c r="AN2312">
        <v>8.1000000000000003E-2</v>
      </c>
      <c r="AO2312">
        <v>4.7750000000000004</v>
      </c>
      <c r="BE2312">
        <v>5.0000000000000001E-3</v>
      </c>
      <c r="BF2312">
        <v>2.8439999999999999</v>
      </c>
      <c r="BH2312">
        <v>591.52700000000004</v>
      </c>
      <c r="BI2312">
        <v>561.66666666666697</v>
      </c>
    </row>
    <row r="2313" spans="1:61" x14ac:dyDescent="0.3">
      <c r="A2313" s="3" t="s">
        <v>304</v>
      </c>
      <c r="B2313" s="4">
        <v>33996</v>
      </c>
      <c r="C2313" s="9"/>
      <c r="D2313" s="9"/>
      <c r="E2313" s="10"/>
      <c r="S2313">
        <v>18.158999999999999</v>
      </c>
      <c r="T2313">
        <v>1660.3333333333301</v>
      </c>
      <c r="U2313">
        <v>804.33333333333303</v>
      </c>
      <c r="V2313">
        <v>2.5000000000000001E-2</v>
      </c>
      <c r="W2313">
        <v>15.429</v>
      </c>
      <c r="BE2313">
        <v>4.0000000000000001E-3</v>
      </c>
      <c r="BF2313">
        <v>1.9570000000000001</v>
      </c>
      <c r="BH2313">
        <v>533.58699999999999</v>
      </c>
      <c r="BI2313">
        <v>546.66666666666697</v>
      </c>
    </row>
    <row r="2314" spans="1:61" x14ac:dyDescent="0.3">
      <c r="A2314" s="3" t="s">
        <v>304</v>
      </c>
      <c r="B2314" s="4">
        <v>34003</v>
      </c>
      <c r="C2314" s="9"/>
      <c r="D2314" s="9"/>
      <c r="E2314" s="10"/>
      <c r="S2314">
        <v>20.672000000000001</v>
      </c>
      <c r="T2314">
        <v>1542.3685872280801</v>
      </c>
      <c r="U2314">
        <v>915.82963792478097</v>
      </c>
      <c r="V2314">
        <v>2.4E-2</v>
      </c>
      <c r="W2314">
        <v>17.443999999999999</v>
      </c>
      <c r="Y2314">
        <v>3.3136533333333301E-2</v>
      </c>
      <c r="AA2314">
        <f>AC2314/Y2314</f>
        <v>21610.392076572454</v>
      </c>
      <c r="AC2314">
        <v>716.09347739174495</v>
      </c>
      <c r="AS2314" t="s">
        <v>69</v>
      </c>
      <c r="BC2314">
        <v>199.73616053303601</v>
      </c>
      <c r="BE2314">
        <v>4.0000000000000001E-3</v>
      </c>
      <c r="BF2314">
        <v>2.294</v>
      </c>
      <c r="BH2314">
        <v>625.73900000000003</v>
      </c>
      <c r="BI2314">
        <v>510</v>
      </c>
    </row>
    <row r="2315" spans="1:61" x14ac:dyDescent="0.3">
      <c r="A2315" s="3" t="s">
        <v>306</v>
      </c>
      <c r="B2315" s="4">
        <v>33884</v>
      </c>
      <c r="C2315" s="9"/>
      <c r="D2315" s="9"/>
      <c r="E2315" s="10"/>
      <c r="AE2315">
        <v>6.45709706356037E-2</v>
      </c>
      <c r="AL2315">
        <v>0.14833333333333301</v>
      </c>
      <c r="BI2315">
        <v>519.84754700320502</v>
      </c>
    </row>
    <row r="2316" spans="1:61" x14ac:dyDescent="0.3">
      <c r="A2316" s="3" t="s">
        <v>306</v>
      </c>
      <c r="B2316" s="4">
        <v>33897</v>
      </c>
      <c r="C2316" s="9"/>
      <c r="D2316" s="9"/>
      <c r="E2316" s="10"/>
      <c r="S2316">
        <v>1.964</v>
      </c>
      <c r="T2316">
        <v>65.216666666666697</v>
      </c>
      <c r="AE2316">
        <v>0.124972531022383</v>
      </c>
      <c r="AL2316">
        <v>0.29666666666666702</v>
      </c>
      <c r="AM2316">
        <v>3.3000000000000002E-2</v>
      </c>
      <c r="AN2316">
        <v>1.272</v>
      </c>
      <c r="AO2316">
        <v>38.981000000000002</v>
      </c>
      <c r="BE2316">
        <v>2.5999999999999999E-2</v>
      </c>
      <c r="BF2316">
        <v>0.69099999999999995</v>
      </c>
      <c r="BH2316">
        <v>26.234999999999999</v>
      </c>
    </row>
    <row r="2317" spans="1:61" x14ac:dyDescent="0.3">
      <c r="A2317" s="3" t="s">
        <v>306</v>
      </c>
      <c r="B2317" s="4">
        <v>33911</v>
      </c>
      <c r="C2317" s="9"/>
      <c r="D2317" s="9"/>
      <c r="E2317" s="10"/>
      <c r="S2317">
        <v>2.157</v>
      </c>
      <c r="T2317">
        <v>125.666666666667</v>
      </c>
      <c r="AE2317">
        <v>0.44788559569306902</v>
      </c>
      <c r="AL2317">
        <v>1.32</v>
      </c>
      <c r="AM2317">
        <v>2.5999999999999999E-2</v>
      </c>
      <c r="AN2317">
        <v>1.161</v>
      </c>
      <c r="AO2317">
        <v>44.152000000000001</v>
      </c>
      <c r="BE2317">
        <v>1.4E-2</v>
      </c>
      <c r="BF2317">
        <v>0.995</v>
      </c>
      <c r="BH2317">
        <v>70.686000000000007</v>
      </c>
      <c r="BI2317">
        <v>753.33333333333303</v>
      </c>
    </row>
    <row r="2318" spans="1:61" x14ac:dyDescent="0.3">
      <c r="A2318" s="3" t="s">
        <v>306</v>
      </c>
      <c r="B2318" s="4">
        <v>33925</v>
      </c>
      <c r="C2318" s="9"/>
      <c r="D2318" s="9"/>
      <c r="E2318" s="10"/>
      <c r="S2318">
        <v>3.2130000000000001</v>
      </c>
      <c r="T2318">
        <v>301.13333333333298</v>
      </c>
      <c r="AE2318">
        <v>0.61073697225866297</v>
      </c>
      <c r="AL2318">
        <v>2.0966666666666698</v>
      </c>
      <c r="AM2318">
        <v>2.5999999999999999E-2</v>
      </c>
      <c r="AN2318">
        <v>1.8640000000000001</v>
      </c>
      <c r="AO2318">
        <v>73.436000000000007</v>
      </c>
      <c r="BE2318">
        <v>7.0000000000000001E-3</v>
      </c>
      <c r="BF2318">
        <v>1.349</v>
      </c>
      <c r="BH2318">
        <v>188.39</v>
      </c>
      <c r="BI2318">
        <v>600</v>
      </c>
    </row>
    <row r="2319" spans="1:61" x14ac:dyDescent="0.3">
      <c r="A2319" s="3" t="s">
        <v>306</v>
      </c>
      <c r="B2319" s="4">
        <v>33932</v>
      </c>
      <c r="C2319" s="9"/>
      <c r="D2319" s="9"/>
      <c r="E2319" s="10"/>
      <c r="AE2319">
        <v>0.61190301140863301</v>
      </c>
      <c r="AL2319">
        <v>2.1033333333333299</v>
      </c>
      <c r="BI2319">
        <v>545</v>
      </c>
    </row>
    <row r="2320" spans="1:61" x14ac:dyDescent="0.3">
      <c r="A2320" s="3" t="s">
        <v>306</v>
      </c>
      <c r="B2320" s="4">
        <v>33939</v>
      </c>
      <c r="C2320" s="9"/>
      <c r="D2320" s="9"/>
      <c r="E2320" s="10"/>
      <c r="S2320">
        <v>3.819</v>
      </c>
      <c r="T2320">
        <v>459.75</v>
      </c>
      <c r="V2320">
        <v>1.6E-2</v>
      </c>
      <c r="W2320">
        <v>0.96299999999999997</v>
      </c>
      <c r="AE2320">
        <v>0.57151519393598404</v>
      </c>
      <c r="AL2320">
        <v>1.88333333333333</v>
      </c>
      <c r="AM2320">
        <v>2.5999999999999999E-2</v>
      </c>
      <c r="AN2320">
        <v>1.6279999999999999</v>
      </c>
      <c r="AO2320">
        <v>62.23</v>
      </c>
      <c r="BE2320">
        <v>5.0000000000000001E-3</v>
      </c>
      <c r="BF2320">
        <v>1.8149999999999999</v>
      </c>
      <c r="BH2320">
        <v>335.48500000000001</v>
      </c>
    </row>
    <row r="2321" spans="1:61" x14ac:dyDescent="0.3">
      <c r="A2321" s="3" t="s">
        <v>306</v>
      </c>
      <c r="B2321" s="4">
        <v>33946</v>
      </c>
      <c r="C2321" s="9"/>
      <c r="D2321" s="9"/>
      <c r="E2321" s="10"/>
      <c r="S2321">
        <v>3.3220000000000001</v>
      </c>
      <c r="T2321">
        <v>427.66666666666703</v>
      </c>
      <c r="U2321">
        <v>64.8333333333333</v>
      </c>
      <c r="V2321">
        <v>1.4E-2</v>
      </c>
      <c r="W2321">
        <v>0.71</v>
      </c>
      <c r="AE2321">
        <v>0.56438654501279995</v>
      </c>
      <c r="AL2321">
        <v>1.84666666666667</v>
      </c>
      <c r="AM2321">
        <v>2.4E-2</v>
      </c>
      <c r="AN2321">
        <v>0.95699999999999996</v>
      </c>
      <c r="AO2321">
        <v>39.436999999999998</v>
      </c>
      <c r="BE2321">
        <v>5.0000000000000001E-3</v>
      </c>
      <c r="BF2321">
        <v>1.52</v>
      </c>
      <c r="BH2321">
        <v>285.654</v>
      </c>
      <c r="BI2321">
        <v>403.33333333333297</v>
      </c>
    </row>
    <row r="2322" spans="1:61" x14ac:dyDescent="0.3">
      <c r="A2322" s="3" t="s">
        <v>306</v>
      </c>
      <c r="B2322" s="4">
        <v>33953</v>
      </c>
      <c r="C2322" s="9"/>
      <c r="D2322" s="9"/>
      <c r="E2322" s="10"/>
      <c r="S2322">
        <v>4.1079999999999997</v>
      </c>
      <c r="T2322">
        <v>584.83333333333303</v>
      </c>
      <c r="U2322">
        <v>113</v>
      </c>
      <c r="V2322">
        <v>1.4E-2</v>
      </c>
      <c r="W2322">
        <v>1.2609999999999999</v>
      </c>
      <c r="AE2322">
        <v>0.53883528479134202</v>
      </c>
      <c r="AL2322">
        <v>1.72</v>
      </c>
      <c r="AM2322">
        <v>2.4E-2</v>
      </c>
      <c r="AN2322">
        <v>0.80900000000000005</v>
      </c>
      <c r="AO2322">
        <v>33.994999999999997</v>
      </c>
      <c r="BE2322">
        <v>5.0000000000000001E-3</v>
      </c>
      <c r="BF2322">
        <v>1.8049999999999999</v>
      </c>
      <c r="BH2322">
        <v>393.33800000000002</v>
      </c>
      <c r="BI2322">
        <v>306.66666666666703</v>
      </c>
    </row>
    <row r="2323" spans="1:61" x14ac:dyDescent="0.3">
      <c r="A2323" s="3" t="s">
        <v>306</v>
      </c>
      <c r="B2323" s="4">
        <v>33959</v>
      </c>
      <c r="C2323" s="9"/>
      <c r="D2323" s="9"/>
      <c r="E2323" s="10"/>
      <c r="S2323">
        <v>4.0949999999999998</v>
      </c>
      <c r="T2323">
        <v>577.83333333333303</v>
      </c>
      <c r="U2323">
        <v>138.933333333333</v>
      </c>
      <c r="V2323">
        <v>1.4999999999999999E-2</v>
      </c>
      <c r="W2323">
        <v>1.605</v>
      </c>
      <c r="AE2323">
        <v>0.48314866550830099</v>
      </c>
      <c r="AL2323">
        <v>1.4666666666666699</v>
      </c>
      <c r="AM2323">
        <v>2.1000000000000001E-2</v>
      </c>
      <c r="AN2323">
        <v>0.60199999999999998</v>
      </c>
      <c r="AO2323">
        <v>27.763999999999999</v>
      </c>
      <c r="BE2323">
        <v>5.0000000000000001E-3</v>
      </c>
      <c r="BF2323">
        <v>1.6020000000000001</v>
      </c>
      <c r="BH2323">
        <v>361.738</v>
      </c>
      <c r="BI2323">
        <v>396.66666666666703</v>
      </c>
    </row>
    <row r="2324" spans="1:61" x14ac:dyDescent="0.3">
      <c r="A2324" s="3" t="s">
        <v>306</v>
      </c>
      <c r="B2324" s="4">
        <v>33967</v>
      </c>
      <c r="C2324" s="9"/>
      <c r="D2324" s="9"/>
      <c r="E2324" s="10"/>
      <c r="S2324">
        <v>4.4039999999999999</v>
      </c>
      <c r="T2324">
        <v>574.93333333333305</v>
      </c>
      <c r="U2324">
        <v>180.61666666666699</v>
      </c>
      <c r="V2324">
        <v>1.6E-2</v>
      </c>
      <c r="W2324">
        <v>2.1949999999999998</v>
      </c>
      <c r="AE2324">
        <v>0.51977474312317895</v>
      </c>
      <c r="AL2324">
        <v>1.63</v>
      </c>
      <c r="AM2324">
        <v>2.3E-2</v>
      </c>
      <c r="AN2324">
        <v>0.47299999999999998</v>
      </c>
      <c r="AO2324">
        <v>20.707000000000001</v>
      </c>
      <c r="BE2324">
        <v>4.0000000000000001E-3</v>
      </c>
      <c r="BF2324">
        <v>1.363</v>
      </c>
      <c r="BH2324">
        <v>333.27600000000001</v>
      </c>
      <c r="BI2324">
        <v>418.33333333333297</v>
      </c>
    </row>
    <row r="2325" spans="1:61" x14ac:dyDescent="0.3">
      <c r="A2325" s="3" t="s">
        <v>306</v>
      </c>
      <c r="B2325" s="4">
        <v>33974</v>
      </c>
      <c r="C2325" s="9"/>
      <c r="D2325" s="9"/>
      <c r="E2325" s="10"/>
      <c r="S2325">
        <v>4.4829999999999997</v>
      </c>
      <c r="T2325">
        <v>593.48333333333301</v>
      </c>
      <c r="U2325">
        <v>223.5</v>
      </c>
      <c r="V2325">
        <v>1.4999999999999999E-2</v>
      </c>
      <c r="W2325">
        <v>2.5609999999999999</v>
      </c>
      <c r="AE2325">
        <v>0.59586245457854903</v>
      </c>
      <c r="AL2325">
        <v>2.0133333333333301</v>
      </c>
      <c r="AM2325">
        <v>1.7999999999999999E-2</v>
      </c>
      <c r="AN2325">
        <v>0.40100000000000002</v>
      </c>
      <c r="AO2325">
        <v>22.295999999999999</v>
      </c>
      <c r="BE2325">
        <v>3.0000000000000001E-3</v>
      </c>
      <c r="BF2325">
        <v>1.06</v>
      </c>
      <c r="BH2325">
        <v>306.57400000000001</v>
      </c>
      <c r="BI2325">
        <v>336.66666666666703</v>
      </c>
    </row>
    <row r="2326" spans="1:61" x14ac:dyDescent="0.3">
      <c r="A2326" s="3" t="s">
        <v>306</v>
      </c>
      <c r="B2326" s="4">
        <v>33981</v>
      </c>
      <c r="C2326" s="9"/>
      <c r="D2326" s="9"/>
      <c r="E2326" s="10"/>
      <c r="S2326">
        <v>4.5019999999999998</v>
      </c>
      <c r="T2326">
        <v>573.56666666666695</v>
      </c>
      <c r="U2326">
        <v>254</v>
      </c>
      <c r="V2326">
        <v>1.7000000000000001E-2</v>
      </c>
      <c r="W2326">
        <v>3.2930000000000001</v>
      </c>
      <c r="AE2326">
        <v>0.46500613529874102</v>
      </c>
      <c r="AL2326">
        <v>1.39</v>
      </c>
      <c r="AM2326">
        <v>2.1999999999999999E-2</v>
      </c>
      <c r="AN2326">
        <v>0.158</v>
      </c>
      <c r="AO2326">
        <v>7.3460000000000001</v>
      </c>
      <c r="BE2326">
        <v>3.0000000000000001E-3</v>
      </c>
      <c r="BF2326">
        <v>0.63300000000000001</v>
      </c>
      <c r="BH2326">
        <v>250.65299999999999</v>
      </c>
      <c r="BI2326">
        <v>338.33333333333297</v>
      </c>
    </row>
    <row r="2327" spans="1:61" x14ac:dyDescent="0.3">
      <c r="A2327" s="3" t="s">
        <v>306</v>
      </c>
      <c r="B2327" s="4">
        <v>33988</v>
      </c>
      <c r="C2327" s="9"/>
      <c r="D2327" s="9"/>
      <c r="E2327" s="10"/>
      <c r="S2327">
        <v>6.9279999999999999</v>
      </c>
      <c r="T2327">
        <v>855.51666666666699</v>
      </c>
      <c r="U2327">
        <v>431.33333333333297</v>
      </c>
      <c r="V2327">
        <v>1.6E-2</v>
      </c>
      <c r="W2327">
        <v>5.3449999999999998</v>
      </c>
      <c r="BE2327">
        <v>2E-3</v>
      </c>
      <c r="BF2327">
        <v>0.69199999999999995</v>
      </c>
      <c r="BH2327">
        <v>346.245</v>
      </c>
      <c r="BI2327">
        <v>330</v>
      </c>
    </row>
    <row r="2328" spans="1:61" x14ac:dyDescent="0.3">
      <c r="A2328" s="3" t="s">
        <v>306</v>
      </c>
      <c r="B2328" s="4">
        <v>33996</v>
      </c>
      <c r="C2328" s="9"/>
      <c r="D2328" s="9"/>
      <c r="E2328" s="10"/>
      <c r="S2328">
        <v>4.8760000000000003</v>
      </c>
      <c r="T2328">
        <v>703.31666666666695</v>
      </c>
      <c r="U2328">
        <v>317.3</v>
      </c>
      <c r="V2328">
        <v>1.4999999999999999E-2</v>
      </c>
      <c r="W2328">
        <v>3.7909999999999999</v>
      </c>
      <c r="BE2328">
        <v>2E-3</v>
      </c>
      <c r="BF2328">
        <v>0.43</v>
      </c>
      <c r="BH2328">
        <v>215.03299999999999</v>
      </c>
      <c r="BI2328">
        <v>393.33333333333297</v>
      </c>
    </row>
    <row r="2329" spans="1:61" x14ac:dyDescent="0.3">
      <c r="A2329" s="3" t="s">
        <v>306</v>
      </c>
      <c r="B2329" s="4">
        <v>34003</v>
      </c>
      <c r="C2329" s="9"/>
      <c r="D2329" s="9"/>
      <c r="E2329" s="10"/>
      <c r="S2329">
        <v>5.702</v>
      </c>
      <c r="T2329">
        <v>875.50135540259998</v>
      </c>
      <c r="U2329">
        <v>512.72861025282396</v>
      </c>
      <c r="V2329">
        <v>1.9E-2</v>
      </c>
      <c r="W2329">
        <v>5.3</v>
      </c>
      <c r="Y2329">
        <v>3.1836099999999999E-2</v>
      </c>
      <c r="AA2329">
        <f>AC2329/Y2329</f>
        <v>8984.6540291256479</v>
      </c>
      <c r="AC2329">
        <v>286.03634413664702</v>
      </c>
      <c r="AS2329" t="s">
        <v>69</v>
      </c>
      <c r="BC2329">
        <v>83.972505614429807</v>
      </c>
      <c r="BE2329">
        <v>2E-3</v>
      </c>
      <c r="BF2329">
        <v>0.52200000000000002</v>
      </c>
      <c r="BH2329">
        <v>261.17399999999998</v>
      </c>
      <c r="BI2329">
        <v>368.33333333333297</v>
      </c>
    </row>
    <row r="2330" spans="1:61" x14ac:dyDescent="0.3">
      <c r="A2330" s="3" t="s">
        <v>309</v>
      </c>
      <c r="B2330" s="4">
        <v>33884</v>
      </c>
      <c r="C2330" s="9"/>
      <c r="D2330" s="9"/>
      <c r="E2330" s="10"/>
      <c r="AE2330">
        <v>0.126939129574553</v>
      </c>
      <c r="AL2330">
        <v>0.30166666666666703</v>
      </c>
      <c r="BI2330">
        <v>565.82064295193004</v>
      </c>
    </row>
    <row r="2331" spans="1:61" x14ac:dyDescent="0.3">
      <c r="A2331" s="3" t="s">
        <v>309</v>
      </c>
      <c r="B2331" s="4">
        <v>33897</v>
      </c>
      <c r="C2331" s="9"/>
      <c r="D2331" s="9"/>
      <c r="E2331" s="10"/>
      <c r="S2331">
        <v>4.1120000000000001</v>
      </c>
      <c r="T2331">
        <v>108.1</v>
      </c>
      <c r="AE2331">
        <v>0.23776471653196099</v>
      </c>
      <c r="AL2331">
        <v>0.60333333333333306</v>
      </c>
      <c r="AM2331">
        <v>4.2999999999999997E-2</v>
      </c>
      <c r="AN2331">
        <v>2.4289999999999998</v>
      </c>
      <c r="AO2331">
        <v>56.448</v>
      </c>
      <c r="BE2331">
        <v>3.3000000000000002E-2</v>
      </c>
      <c r="BF2331">
        <v>1.6830000000000001</v>
      </c>
      <c r="BH2331">
        <v>51.634999999999998</v>
      </c>
    </row>
    <row r="2332" spans="1:61" x14ac:dyDescent="0.3">
      <c r="A2332" s="3" t="s">
        <v>309</v>
      </c>
      <c r="B2332" s="4">
        <v>33911</v>
      </c>
      <c r="C2332" s="9"/>
      <c r="D2332" s="9"/>
      <c r="E2332" s="10"/>
      <c r="S2332">
        <v>7.399</v>
      </c>
      <c r="T2332">
        <v>247.5</v>
      </c>
      <c r="AE2332">
        <v>0.79268170298984297</v>
      </c>
      <c r="AL2332">
        <v>3.4966666666666701</v>
      </c>
      <c r="AM2332">
        <v>3.5999999999999997E-2</v>
      </c>
      <c r="AN2332">
        <v>4.649</v>
      </c>
      <c r="AO2332">
        <v>128.756</v>
      </c>
      <c r="BE2332">
        <v>2.4E-2</v>
      </c>
      <c r="BF2332">
        <v>2.7509999999999999</v>
      </c>
      <c r="BH2332">
        <v>113.166</v>
      </c>
      <c r="BI2332">
        <v>1158.3333333333301</v>
      </c>
    </row>
    <row r="2333" spans="1:61" x14ac:dyDescent="0.3">
      <c r="A2333" s="3" t="s">
        <v>309</v>
      </c>
      <c r="B2333" s="4">
        <v>33925</v>
      </c>
      <c r="C2333" s="9"/>
      <c r="D2333" s="9"/>
      <c r="E2333" s="10"/>
      <c r="S2333">
        <v>7.4550000000000001</v>
      </c>
      <c r="T2333">
        <v>562.83333333333303</v>
      </c>
      <c r="AE2333">
        <v>0.88187359511114904</v>
      </c>
      <c r="AL2333">
        <v>4.7466666666666697</v>
      </c>
      <c r="AM2333">
        <v>2.9000000000000001E-2</v>
      </c>
      <c r="AN2333">
        <v>4.7160000000000002</v>
      </c>
      <c r="AO2333">
        <v>159.91499999999999</v>
      </c>
      <c r="BE2333">
        <v>8.0000000000000002E-3</v>
      </c>
      <c r="BF2333">
        <v>2.7389999999999999</v>
      </c>
      <c r="BH2333">
        <v>351.80900000000003</v>
      </c>
      <c r="BI2333">
        <v>1085</v>
      </c>
    </row>
    <row r="2334" spans="1:61" x14ac:dyDescent="0.3">
      <c r="A2334" s="3" t="s">
        <v>309</v>
      </c>
      <c r="B2334" s="4">
        <v>33932</v>
      </c>
      <c r="C2334" s="9"/>
      <c r="D2334" s="9"/>
      <c r="E2334" s="10"/>
      <c r="AE2334">
        <v>0.87791039052849096</v>
      </c>
      <c r="AL2334">
        <v>4.6733333333333302</v>
      </c>
      <c r="BI2334">
        <v>953.33333333333303</v>
      </c>
    </row>
    <row r="2335" spans="1:61" x14ac:dyDescent="0.3">
      <c r="A2335" s="3" t="s">
        <v>309</v>
      </c>
      <c r="B2335" s="4">
        <v>33939</v>
      </c>
      <c r="C2335" s="9"/>
      <c r="D2335" s="9"/>
      <c r="E2335" s="10"/>
      <c r="S2335">
        <v>6.952</v>
      </c>
      <c r="T2335">
        <v>828.11666666666702</v>
      </c>
      <c r="AE2335">
        <v>0.83144615072878303</v>
      </c>
      <c r="AL2335">
        <v>3.9566666666666701</v>
      </c>
      <c r="AM2335">
        <v>2.7E-2</v>
      </c>
      <c r="AN2335">
        <v>3.2890000000000001</v>
      </c>
      <c r="AO2335">
        <v>122.669</v>
      </c>
      <c r="BE2335">
        <v>6.0000000000000001E-3</v>
      </c>
      <c r="BF2335">
        <v>3.6629999999999998</v>
      </c>
      <c r="BH2335">
        <v>658.65899999999999</v>
      </c>
    </row>
    <row r="2336" spans="1:61" x14ac:dyDescent="0.3">
      <c r="A2336" s="3" t="s">
        <v>309</v>
      </c>
      <c r="B2336" s="4">
        <v>33946</v>
      </c>
      <c r="C2336" s="9"/>
      <c r="D2336" s="9"/>
      <c r="E2336" s="10"/>
      <c r="S2336">
        <v>9.3330000000000002</v>
      </c>
      <c r="T2336">
        <v>1059.7333333333299</v>
      </c>
      <c r="U2336">
        <v>154</v>
      </c>
      <c r="V2336">
        <v>1.6E-2</v>
      </c>
      <c r="W2336">
        <v>1.879</v>
      </c>
      <c r="AE2336">
        <v>0.83295632937462605</v>
      </c>
      <c r="AL2336">
        <v>3.9766666666666701</v>
      </c>
      <c r="AM2336">
        <v>2.5999999999999999E-2</v>
      </c>
      <c r="AN2336">
        <v>2.875</v>
      </c>
      <c r="AO2336">
        <v>110.36799999999999</v>
      </c>
      <c r="BE2336">
        <v>6.0000000000000001E-3</v>
      </c>
      <c r="BF2336">
        <v>4.2690000000000001</v>
      </c>
      <c r="BH2336">
        <v>732.29499999999996</v>
      </c>
      <c r="BI2336">
        <v>426.66666666666703</v>
      </c>
    </row>
    <row r="2337" spans="1:61" x14ac:dyDescent="0.3">
      <c r="A2337" s="3" t="s">
        <v>309</v>
      </c>
      <c r="B2337" s="4">
        <v>33953</v>
      </c>
      <c r="C2337" s="9"/>
      <c r="D2337" s="9"/>
      <c r="E2337" s="10"/>
      <c r="S2337">
        <v>7.4459999999999997</v>
      </c>
      <c r="T2337">
        <v>1045.1666666666699</v>
      </c>
      <c r="U2337">
        <v>182.666666666667</v>
      </c>
      <c r="V2337">
        <v>1.4E-2</v>
      </c>
      <c r="W2337">
        <v>2.012</v>
      </c>
      <c r="AE2337">
        <v>0.780521280268898</v>
      </c>
      <c r="AL2337">
        <v>3.37</v>
      </c>
      <c r="AM2337">
        <v>2.4E-2</v>
      </c>
      <c r="AN2337">
        <v>1.722</v>
      </c>
      <c r="AO2337">
        <v>72.686999999999998</v>
      </c>
      <c r="BE2337">
        <v>5.0000000000000001E-3</v>
      </c>
      <c r="BF2337">
        <v>3.3460000000000001</v>
      </c>
      <c r="BH2337">
        <v>721.68499999999995</v>
      </c>
      <c r="BI2337">
        <v>520</v>
      </c>
    </row>
    <row r="2338" spans="1:61" x14ac:dyDescent="0.3">
      <c r="A2338" s="3" t="s">
        <v>309</v>
      </c>
      <c r="B2338" s="4">
        <v>33959</v>
      </c>
      <c r="C2338" s="9"/>
      <c r="D2338" s="9"/>
      <c r="E2338" s="10"/>
      <c r="S2338">
        <v>10.143000000000001</v>
      </c>
      <c r="T2338">
        <v>1312.5833333333301</v>
      </c>
      <c r="U2338">
        <v>278.83333333333297</v>
      </c>
      <c r="V2338">
        <v>1.7000000000000001E-2</v>
      </c>
      <c r="W2338">
        <v>3.698</v>
      </c>
      <c r="AE2338">
        <v>0.73125706815560598</v>
      </c>
      <c r="AL2338">
        <v>2.92</v>
      </c>
      <c r="AM2338">
        <v>2.3E-2</v>
      </c>
      <c r="AN2338">
        <v>2.0190000000000001</v>
      </c>
      <c r="AO2338">
        <v>88.093000000000004</v>
      </c>
      <c r="BE2338">
        <v>5.0000000000000001E-3</v>
      </c>
      <c r="BF2338">
        <v>3.867</v>
      </c>
      <c r="BH2338">
        <v>845.53899999999999</v>
      </c>
      <c r="BI2338">
        <v>436.66666666666703</v>
      </c>
    </row>
    <row r="2339" spans="1:61" x14ac:dyDescent="0.3">
      <c r="A2339" s="3" t="s">
        <v>309</v>
      </c>
      <c r="B2339" s="4">
        <v>33967</v>
      </c>
      <c r="C2339" s="9"/>
      <c r="D2339" s="9"/>
      <c r="E2339" s="10"/>
      <c r="S2339">
        <v>8.9920000000000009</v>
      </c>
      <c r="T2339">
        <v>1233.1666666666699</v>
      </c>
      <c r="U2339">
        <v>357.8</v>
      </c>
      <c r="V2339">
        <v>1.4999999999999999E-2</v>
      </c>
      <c r="W2339">
        <v>4.2919999999999998</v>
      </c>
      <c r="AE2339">
        <v>0.78248772646510101</v>
      </c>
      <c r="AL2339">
        <v>3.39</v>
      </c>
      <c r="AM2339">
        <v>2.1999999999999999E-2</v>
      </c>
      <c r="AN2339">
        <v>1.3919999999999999</v>
      </c>
      <c r="AO2339">
        <v>62.564999999999998</v>
      </c>
      <c r="BE2339">
        <v>4.0000000000000001E-3</v>
      </c>
      <c r="BF2339">
        <v>2.589</v>
      </c>
      <c r="BH2339">
        <v>742.50400000000002</v>
      </c>
      <c r="BI2339">
        <v>481.66666666666703</v>
      </c>
    </row>
    <row r="2340" spans="1:61" x14ac:dyDescent="0.3">
      <c r="A2340" s="3" t="s">
        <v>309</v>
      </c>
      <c r="B2340" s="4">
        <v>33974</v>
      </c>
      <c r="C2340" s="9"/>
      <c r="D2340" s="9"/>
      <c r="E2340" s="10"/>
      <c r="S2340">
        <v>8.141</v>
      </c>
      <c r="T2340">
        <v>1139.0333333333299</v>
      </c>
      <c r="U2340">
        <v>393</v>
      </c>
      <c r="V2340">
        <v>1.4999999999999999E-2</v>
      </c>
      <c r="W2340">
        <v>4.7220000000000004</v>
      </c>
      <c r="AE2340">
        <v>0.69608280513742105</v>
      </c>
      <c r="AL2340">
        <v>2.6466666666666701</v>
      </c>
      <c r="AM2340">
        <v>1.6E-2</v>
      </c>
      <c r="AN2340">
        <v>0.626</v>
      </c>
      <c r="AO2340">
        <v>35.792000000000002</v>
      </c>
      <c r="BE2340">
        <v>3.0000000000000001E-3</v>
      </c>
      <c r="BF2340">
        <v>2.004</v>
      </c>
      <c r="BH2340">
        <v>622.06600000000003</v>
      </c>
      <c r="BI2340">
        <v>460</v>
      </c>
    </row>
    <row r="2341" spans="1:61" x14ac:dyDescent="0.3">
      <c r="A2341" s="3" t="s">
        <v>309</v>
      </c>
      <c r="B2341" s="4">
        <v>33981</v>
      </c>
      <c r="C2341" s="9"/>
      <c r="D2341" s="9"/>
      <c r="E2341" s="10"/>
      <c r="S2341">
        <v>9.6310000000000002</v>
      </c>
      <c r="T2341">
        <v>1293.45</v>
      </c>
      <c r="U2341">
        <v>533.16666666666697</v>
      </c>
      <c r="V2341">
        <v>1.6E-2</v>
      </c>
      <c r="W2341">
        <v>6.7949999999999999</v>
      </c>
      <c r="AE2341">
        <v>0.68729655574114601</v>
      </c>
      <c r="AL2341">
        <v>2.5833333333333299</v>
      </c>
      <c r="AM2341">
        <v>2.1000000000000001E-2</v>
      </c>
      <c r="AN2341">
        <v>0.22600000000000001</v>
      </c>
      <c r="AO2341">
        <v>10.930999999999999</v>
      </c>
      <c r="BE2341">
        <v>3.0000000000000001E-3</v>
      </c>
      <c r="BF2341">
        <v>1.6910000000000001</v>
      </c>
      <c r="BH2341">
        <v>630.08199999999999</v>
      </c>
      <c r="BI2341">
        <v>446.66666666666703</v>
      </c>
    </row>
    <row r="2342" spans="1:61" x14ac:dyDescent="0.3">
      <c r="A2342" s="3" t="s">
        <v>309</v>
      </c>
      <c r="B2342" s="4">
        <v>33988</v>
      </c>
      <c r="C2342" s="9"/>
      <c r="D2342" s="9"/>
      <c r="E2342" s="10"/>
      <c r="S2342">
        <v>8.9239999999999995</v>
      </c>
      <c r="T2342">
        <v>1288.4000000000001</v>
      </c>
      <c r="U2342">
        <v>608.16666666666697</v>
      </c>
      <c r="V2342">
        <v>1.2999999999999999E-2</v>
      </c>
      <c r="W2342">
        <v>6.3529999999999998</v>
      </c>
      <c r="BE2342">
        <v>2E-3</v>
      </c>
      <c r="BF2342">
        <v>1.35</v>
      </c>
      <c r="BH2342">
        <v>561.53800000000001</v>
      </c>
      <c r="BI2342">
        <v>450</v>
      </c>
    </row>
    <row r="2343" spans="1:61" x14ac:dyDescent="0.3">
      <c r="A2343" s="3" t="s">
        <v>309</v>
      </c>
      <c r="B2343" s="4">
        <v>33996</v>
      </c>
      <c r="C2343" s="9"/>
      <c r="D2343" s="9"/>
      <c r="E2343" s="10"/>
      <c r="S2343">
        <v>9.7759999999999998</v>
      </c>
      <c r="T2343">
        <v>1380.5333333333299</v>
      </c>
      <c r="U2343">
        <v>600.78333333333296</v>
      </c>
      <c r="V2343">
        <v>1.6E-2</v>
      </c>
      <c r="W2343">
        <v>7.5869999999999997</v>
      </c>
      <c r="BE2343">
        <v>2E-3</v>
      </c>
      <c r="BF2343">
        <v>0.98299999999999998</v>
      </c>
      <c r="BH2343">
        <v>491.70100000000002</v>
      </c>
      <c r="BI2343">
        <v>473.33333333333297</v>
      </c>
    </row>
    <row r="2344" spans="1:61" x14ac:dyDescent="0.3">
      <c r="A2344" s="3" t="s">
        <v>309</v>
      </c>
      <c r="B2344" s="4">
        <v>34003</v>
      </c>
      <c r="C2344" s="9"/>
      <c r="D2344" s="9"/>
      <c r="E2344" s="10"/>
      <c r="S2344">
        <v>12.282999999999999</v>
      </c>
      <c r="T2344">
        <v>1342.15670281709</v>
      </c>
      <c r="U2344">
        <v>772.00518767364497</v>
      </c>
      <c r="V2344">
        <v>1.6E-2</v>
      </c>
      <c r="W2344">
        <v>9.5630000000000006</v>
      </c>
      <c r="Y2344">
        <v>3.33105E-2</v>
      </c>
      <c r="AA2344">
        <f>AC2344/Y2344</f>
        <v>18015.804511674549</v>
      </c>
      <c r="AC2344">
        <v>600.11545618613502</v>
      </c>
      <c r="AS2344" t="s">
        <v>69</v>
      </c>
      <c r="BC2344">
        <v>171.88973148751001</v>
      </c>
      <c r="BE2344">
        <v>2E-3</v>
      </c>
      <c r="BF2344">
        <v>1.1399999999999999</v>
      </c>
      <c r="BH2344">
        <v>570.15200000000004</v>
      </c>
      <c r="BI2344">
        <v>445</v>
      </c>
    </row>
    <row r="2345" spans="1:61" x14ac:dyDescent="0.3">
      <c r="A2345" s="3" t="s">
        <v>307</v>
      </c>
      <c r="B2345" s="4">
        <v>33884</v>
      </c>
      <c r="C2345" s="9"/>
      <c r="D2345" s="9"/>
      <c r="E2345" s="10"/>
      <c r="AE2345">
        <v>0.18024519358067301</v>
      </c>
      <c r="AL2345">
        <v>0.44166666666666698</v>
      </c>
      <c r="BI2345">
        <v>468.363874837612</v>
      </c>
    </row>
    <row r="2346" spans="1:61" x14ac:dyDescent="0.3">
      <c r="A2346" s="3" t="s">
        <v>307</v>
      </c>
      <c r="B2346" s="4">
        <v>33897</v>
      </c>
      <c r="C2346" s="9"/>
      <c r="D2346" s="9"/>
      <c r="E2346" s="10"/>
      <c r="S2346">
        <v>4.5529999999999999</v>
      </c>
      <c r="T2346">
        <v>100.3</v>
      </c>
      <c r="AE2346">
        <v>0.328002057352411</v>
      </c>
      <c r="AL2346">
        <v>0.88333333333333297</v>
      </c>
      <c r="AM2346">
        <v>0.05</v>
      </c>
      <c r="AN2346">
        <v>2.5750000000000002</v>
      </c>
      <c r="AO2346">
        <v>52.167000000000002</v>
      </c>
      <c r="BE2346">
        <v>4.1000000000000002E-2</v>
      </c>
      <c r="BF2346">
        <v>1.978</v>
      </c>
      <c r="BH2346">
        <v>48.098999999999997</v>
      </c>
    </row>
    <row r="2347" spans="1:61" x14ac:dyDescent="0.3">
      <c r="A2347" s="3" t="s">
        <v>307</v>
      </c>
      <c r="B2347" s="4">
        <v>33911</v>
      </c>
      <c r="C2347" s="9"/>
      <c r="D2347" s="9"/>
      <c r="E2347" s="10"/>
      <c r="S2347">
        <v>8.8070000000000004</v>
      </c>
      <c r="T2347">
        <v>252.95</v>
      </c>
      <c r="AE2347">
        <v>0.86459703220203898</v>
      </c>
      <c r="AL2347">
        <v>4.4433333333333298</v>
      </c>
      <c r="AM2347">
        <v>4.1000000000000002E-2</v>
      </c>
      <c r="AN2347">
        <v>5.7649999999999997</v>
      </c>
      <c r="AO2347">
        <v>142.321</v>
      </c>
      <c r="BE2347">
        <v>0.03</v>
      </c>
      <c r="BF2347">
        <v>3.0419999999999998</v>
      </c>
      <c r="BH2347">
        <v>103.726</v>
      </c>
      <c r="BI2347">
        <v>1366.6666666666699</v>
      </c>
    </row>
    <row r="2348" spans="1:61" x14ac:dyDescent="0.3">
      <c r="A2348" s="3" t="s">
        <v>307</v>
      </c>
      <c r="B2348" s="4">
        <v>33925</v>
      </c>
      <c r="C2348" s="9"/>
      <c r="D2348" s="9"/>
      <c r="E2348" s="10"/>
      <c r="S2348">
        <v>13.77</v>
      </c>
      <c r="T2348">
        <v>702.66666666666697</v>
      </c>
      <c r="AE2348">
        <v>0.94665633220332601</v>
      </c>
      <c r="AL2348">
        <v>6.5133333333333301</v>
      </c>
      <c r="AM2348">
        <v>3.5000000000000003E-2</v>
      </c>
      <c r="AN2348">
        <v>9.2449999999999992</v>
      </c>
      <c r="AO2348">
        <v>263.34899999999999</v>
      </c>
      <c r="BE2348">
        <v>1.2999999999999999E-2</v>
      </c>
      <c r="BF2348">
        <v>4.5250000000000004</v>
      </c>
      <c r="BH2348">
        <v>362.72800000000001</v>
      </c>
      <c r="BI2348">
        <v>1128.3333333333301</v>
      </c>
    </row>
    <row r="2349" spans="1:61" x14ac:dyDescent="0.3">
      <c r="A2349" s="3" t="s">
        <v>307</v>
      </c>
      <c r="B2349" s="4">
        <v>33932</v>
      </c>
      <c r="C2349" s="9"/>
      <c r="D2349" s="9"/>
      <c r="E2349" s="10"/>
      <c r="AE2349">
        <v>0.94327271686831604</v>
      </c>
      <c r="AL2349">
        <v>6.3766666666666696</v>
      </c>
      <c r="BI2349">
        <v>1141.6666666666699</v>
      </c>
    </row>
    <row r="2350" spans="1:61" x14ac:dyDescent="0.3">
      <c r="A2350" s="3" t="s">
        <v>307</v>
      </c>
      <c r="B2350" s="4">
        <v>33939</v>
      </c>
      <c r="C2350" s="9"/>
      <c r="D2350" s="9"/>
      <c r="E2350" s="10"/>
      <c r="S2350">
        <v>12.231</v>
      </c>
      <c r="T2350">
        <v>1012.43333333333</v>
      </c>
      <c r="AE2350">
        <v>0.93885456058961303</v>
      </c>
      <c r="AL2350">
        <v>6.21</v>
      </c>
      <c r="AM2350">
        <v>3.2000000000000001E-2</v>
      </c>
      <c r="AN2350">
        <v>6.2089999999999996</v>
      </c>
      <c r="AO2350">
        <v>191.17599999999999</v>
      </c>
      <c r="BE2350">
        <v>8.0000000000000002E-3</v>
      </c>
      <c r="BF2350">
        <v>6.0220000000000002</v>
      </c>
      <c r="BH2350">
        <v>756.70899999999995</v>
      </c>
    </row>
    <row r="2351" spans="1:61" x14ac:dyDescent="0.3">
      <c r="A2351" s="3" t="s">
        <v>307</v>
      </c>
      <c r="B2351" s="4">
        <v>33946</v>
      </c>
      <c r="C2351" s="9"/>
      <c r="D2351" s="9"/>
      <c r="E2351" s="10"/>
      <c r="S2351">
        <v>14.327</v>
      </c>
      <c r="T2351">
        <v>1162</v>
      </c>
      <c r="U2351">
        <v>192.666666666667</v>
      </c>
      <c r="V2351">
        <v>1.7000000000000001E-2</v>
      </c>
      <c r="W2351">
        <v>2.6419999999999999</v>
      </c>
      <c r="AE2351">
        <v>0.91196316741762695</v>
      </c>
      <c r="AL2351">
        <v>5.4</v>
      </c>
      <c r="AM2351">
        <v>3.1E-2</v>
      </c>
      <c r="AN2351">
        <v>5.8129999999999997</v>
      </c>
      <c r="AO2351">
        <v>183.98500000000001</v>
      </c>
      <c r="BE2351">
        <v>8.0000000000000002E-3</v>
      </c>
      <c r="BF2351">
        <v>5.5209999999999999</v>
      </c>
      <c r="BH2351">
        <v>725.48800000000006</v>
      </c>
      <c r="BI2351">
        <v>723.33333333333303</v>
      </c>
    </row>
    <row r="2352" spans="1:61" x14ac:dyDescent="0.3">
      <c r="A2352" s="3" t="s">
        <v>307</v>
      </c>
      <c r="B2352" s="4">
        <v>33953</v>
      </c>
      <c r="C2352" s="9"/>
      <c r="D2352" s="9"/>
      <c r="E2352" s="10"/>
      <c r="S2352">
        <v>11.512</v>
      </c>
      <c r="T2352">
        <v>1439.6666666666699</v>
      </c>
      <c r="U2352">
        <v>246.166666666667</v>
      </c>
      <c r="V2352">
        <v>1.4999999999999999E-2</v>
      </c>
      <c r="W2352">
        <v>3.0009999999999999</v>
      </c>
      <c r="AE2352">
        <v>0.890244487445364</v>
      </c>
      <c r="AL2352">
        <v>4.91</v>
      </c>
      <c r="AM2352">
        <v>2.8000000000000001E-2</v>
      </c>
      <c r="AN2352">
        <v>3.53</v>
      </c>
      <c r="AO2352">
        <v>128.79900000000001</v>
      </c>
      <c r="BE2352">
        <v>6.0000000000000001E-3</v>
      </c>
      <c r="BF2352">
        <v>4.532</v>
      </c>
      <c r="BH2352">
        <v>818.255</v>
      </c>
      <c r="BI2352">
        <v>656.66666666666697</v>
      </c>
    </row>
    <row r="2353" spans="1:61" x14ac:dyDescent="0.3">
      <c r="A2353" s="3" t="s">
        <v>307</v>
      </c>
      <c r="B2353" s="4">
        <v>33959</v>
      </c>
      <c r="C2353" s="9"/>
      <c r="D2353" s="9"/>
      <c r="E2353" s="10"/>
      <c r="S2353">
        <v>13.683</v>
      </c>
      <c r="T2353">
        <v>1534.5166666666701</v>
      </c>
      <c r="U2353">
        <v>333.16666666666703</v>
      </c>
      <c r="V2353">
        <v>1.7000000000000001E-2</v>
      </c>
      <c r="W2353">
        <v>4.3739999999999997</v>
      </c>
      <c r="AE2353">
        <v>0.83295632937462605</v>
      </c>
      <c r="AL2353">
        <v>3.9766666666666701</v>
      </c>
      <c r="AM2353">
        <v>2.5000000000000001E-2</v>
      </c>
      <c r="AN2353">
        <v>3.49</v>
      </c>
      <c r="AO2353">
        <v>135.54400000000001</v>
      </c>
      <c r="BE2353">
        <v>5.0000000000000001E-3</v>
      </c>
      <c r="BF2353">
        <v>5.2119999999999997</v>
      </c>
      <c r="BH2353">
        <v>958.93799999999999</v>
      </c>
      <c r="BI2353">
        <v>600</v>
      </c>
    </row>
    <row r="2354" spans="1:61" x14ac:dyDescent="0.3">
      <c r="A2354" s="3" t="s">
        <v>307</v>
      </c>
      <c r="B2354" s="4">
        <v>33967</v>
      </c>
      <c r="C2354" s="9"/>
      <c r="D2354" s="9"/>
      <c r="E2354" s="10"/>
      <c r="S2354">
        <v>13.605</v>
      </c>
      <c r="T2354">
        <v>1462.43333333333</v>
      </c>
      <c r="U2354">
        <v>418.33333333333297</v>
      </c>
      <c r="V2354">
        <v>1.7999999999999999E-2</v>
      </c>
      <c r="W2354">
        <v>5.9619999999999997</v>
      </c>
      <c r="AE2354">
        <v>0.87132944777480803</v>
      </c>
      <c r="AL2354">
        <v>4.5566666666666702</v>
      </c>
      <c r="AM2354">
        <v>2.5999999999999999E-2</v>
      </c>
      <c r="AN2354">
        <v>2.8490000000000002</v>
      </c>
      <c r="AO2354">
        <v>107.996</v>
      </c>
      <c r="BE2354">
        <v>5.0000000000000001E-3</v>
      </c>
      <c r="BF2354">
        <v>4.0309999999999997</v>
      </c>
      <c r="BH2354">
        <v>866.98099999999999</v>
      </c>
      <c r="BI2354">
        <v>578.33333333333303</v>
      </c>
    </row>
    <row r="2355" spans="1:61" x14ac:dyDescent="0.3">
      <c r="A2355" s="3" t="s">
        <v>307</v>
      </c>
      <c r="B2355" s="4">
        <v>33974</v>
      </c>
      <c r="C2355" s="9"/>
      <c r="D2355" s="9"/>
      <c r="E2355" s="10"/>
      <c r="S2355">
        <v>13.923</v>
      </c>
      <c r="T2355">
        <v>1558.9833333333299</v>
      </c>
      <c r="U2355">
        <v>510.66666666666703</v>
      </c>
      <c r="V2355">
        <v>1.7000000000000001E-2</v>
      </c>
      <c r="W2355">
        <v>6.7919999999999998</v>
      </c>
      <c r="AE2355">
        <v>0.84892819116362905</v>
      </c>
      <c r="AL2355">
        <v>4.2</v>
      </c>
      <c r="AM2355">
        <v>2.4E-2</v>
      </c>
      <c r="AN2355">
        <v>2.319</v>
      </c>
      <c r="AO2355">
        <v>96.281000000000006</v>
      </c>
      <c r="BE2355">
        <v>4.0000000000000001E-3</v>
      </c>
      <c r="BF2355">
        <v>3.88</v>
      </c>
      <c r="BH2355">
        <v>872.55100000000004</v>
      </c>
      <c r="BI2355">
        <v>536.66666666666697</v>
      </c>
    </row>
    <row r="2356" spans="1:61" x14ac:dyDescent="0.3">
      <c r="A2356" s="3" t="s">
        <v>307</v>
      </c>
      <c r="B2356" s="4">
        <v>33981</v>
      </c>
      <c r="C2356" s="9"/>
      <c r="D2356" s="9"/>
      <c r="E2356" s="10"/>
      <c r="S2356">
        <v>13.417</v>
      </c>
      <c r="T2356">
        <v>1581.2166666666701</v>
      </c>
      <c r="U2356">
        <v>649</v>
      </c>
      <c r="V2356">
        <v>1.7000000000000001E-2</v>
      </c>
      <c r="W2356">
        <v>8.5570000000000004</v>
      </c>
      <c r="AE2356">
        <v>0.81080934201801802</v>
      </c>
      <c r="AL2356">
        <v>3.7</v>
      </c>
      <c r="AM2356">
        <v>2.3E-2</v>
      </c>
      <c r="AN2356">
        <v>0.94099999999999995</v>
      </c>
      <c r="AO2356">
        <v>40.756</v>
      </c>
      <c r="BE2356">
        <v>4.0000000000000001E-3</v>
      </c>
      <c r="BF2356">
        <v>2.734</v>
      </c>
      <c r="BH2356">
        <v>770.93200000000002</v>
      </c>
      <c r="BI2356">
        <v>523.33333333333303</v>
      </c>
    </row>
    <row r="2357" spans="1:61" x14ac:dyDescent="0.3">
      <c r="A2357" s="3" t="s">
        <v>307</v>
      </c>
      <c r="B2357" s="4">
        <v>33988</v>
      </c>
      <c r="C2357" s="9"/>
      <c r="D2357" s="9"/>
      <c r="E2357" s="10"/>
      <c r="S2357">
        <v>14.026999999999999</v>
      </c>
      <c r="T2357">
        <v>1696.85</v>
      </c>
      <c r="U2357">
        <v>805.33333333333303</v>
      </c>
      <c r="V2357">
        <v>1.6E-2</v>
      </c>
      <c r="W2357">
        <v>10.504</v>
      </c>
      <c r="BE2357">
        <v>3.0000000000000001E-3</v>
      </c>
      <c r="BF2357">
        <v>2.0529999999999999</v>
      </c>
      <c r="BH2357">
        <v>716.649</v>
      </c>
      <c r="BI2357">
        <v>511.66666666666703</v>
      </c>
    </row>
    <row r="2358" spans="1:61" x14ac:dyDescent="0.3">
      <c r="A2358" s="3" t="s">
        <v>307</v>
      </c>
      <c r="B2358" s="4">
        <v>33996</v>
      </c>
      <c r="C2358" s="9"/>
      <c r="D2358" s="9"/>
      <c r="E2358" s="10"/>
      <c r="S2358">
        <v>14.951000000000001</v>
      </c>
      <c r="T2358">
        <v>1679.8333333333301</v>
      </c>
      <c r="U2358">
        <v>850</v>
      </c>
      <c r="V2358">
        <v>1.7999999999999999E-2</v>
      </c>
      <c r="W2358">
        <v>12.051</v>
      </c>
      <c r="BE2358">
        <v>3.0000000000000001E-3</v>
      </c>
      <c r="BF2358">
        <v>1.349</v>
      </c>
      <c r="BH2358">
        <v>522.38699999999994</v>
      </c>
      <c r="BI2358">
        <v>498.33333333333297</v>
      </c>
    </row>
    <row r="2359" spans="1:61" x14ac:dyDescent="0.3">
      <c r="A2359" s="3" t="s">
        <v>307</v>
      </c>
      <c r="B2359" s="4">
        <v>34003</v>
      </c>
      <c r="C2359" s="9"/>
      <c r="D2359" s="9"/>
      <c r="E2359" s="10"/>
      <c r="S2359">
        <v>15.808999999999999</v>
      </c>
      <c r="T2359">
        <v>1547.5050589151101</v>
      </c>
      <c r="U2359">
        <v>887.79405838667697</v>
      </c>
      <c r="V2359">
        <v>1.7999999999999999E-2</v>
      </c>
      <c r="W2359">
        <v>12.506</v>
      </c>
      <c r="Y2359">
        <v>3.2318733333333301E-2</v>
      </c>
      <c r="AA2359">
        <f>AC2359/Y2359</f>
        <v>21821.034436333059</v>
      </c>
      <c r="AC2359">
        <v>705.22819300533104</v>
      </c>
      <c r="AS2359" t="s">
        <v>69</v>
      </c>
      <c r="BC2359">
        <v>182.56586538134599</v>
      </c>
      <c r="BE2359">
        <v>3.0000000000000001E-3</v>
      </c>
      <c r="BF2359">
        <v>1.6930000000000001</v>
      </c>
      <c r="BH2359">
        <v>659.71100000000001</v>
      </c>
      <c r="BI2359">
        <v>508.33333333333297</v>
      </c>
    </row>
    <row r="2360" spans="1:61" x14ac:dyDescent="0.3">
      <c r="A2360" s="56" t="s">
        <v>308</v>
      </c>
      <c r="B2360" s="61">
        <v>33878</v>
      </c>
    </row>
    <row r="2361" spans="1:61" x14ac:dyDescent="0.3">
      <c r="A2361" s="56" t="s">
        <v>308</v>
      </c>
      <c r="B2361" s="61">
        <v>33878</v>
      </c>
    </row>
    <row r="2362" spans="1:61" x14ac:dyDescent="0.3">
      <c r="A2362" s="56" t="s">
        <v>308</v>
      </c>
      <c r="B2362" s="61">
        <v>33878</v>
      </c>
    </row>
    <row r="2363" spans="1:61" x14ac:dyDescent="0.3">
      <c r="A2363" s="56" t="s">
        <v>308</v>
      </c>
      <c r="B2363" s="61">
        <v>33883</v>
      </c>
    </row>
    <row r="2364" spans="1:61" x14ac:dyDescent="0.3">
      <c r="A2364" s="56" t="s">
        <v>308</v>
      </c>
      <c r="B2364" s="61">
        <v>33883</v>
      </c>
    </row>
    <row r="2365" spans="1:61" x14ac:dyDescent="0.3">
      <c r="A2365" s="56" t="s">
        <v>308</v>
      </c>
      <c r="B2365" s="61">
        <v>33883</v>
      </c>
    </row>
    <row r="2366" spans="1:61" x14ac:dyDescent="0.3">
      <c r="A2366" s="3" t="s">
        <v>308</v>
      </c>
      <c r="B2366" s="4">
        <v>33884</v>
      </c>
      <c r="C2366" s="9"/>
      <c r="D2366" s="9"/>
      <c r="E2366" s="10"/>
      <c r="AE2366">
        <v>0.150833500998416</v>
      </c>
      <c r="AL2366">
        <v>0.36333333333333301</v>
      </c>
      <c r="BI2366">
        <v>516.35244973076499</v>
      </c>
    </row>
    <row r="2367" spans="1:61" x14ac:dyDescent="0.3">
      <c r="A2367" s="56" t="s">
        <v>308</v>
      </c>
      <c r="B2367" s="61">
        <v>33891</v>
      </c>
    </row>
    <row r="2368" spans="1:61" x14ac:dyDescent="0.3">
      <c r="A2368" s="56" t="s">
        <v>308</v>
      </c>
      <c r="B2368" s="61">
        <v>33891</v>
      </c>
    </row>
    <row r="2369" spans="1:61" x14ac:dyDescent="0.3">
      <c r="A2369" s="56" t="s">
        <v>308</v>
      </c>
      <c r="B2369" s="61">
        <v>33891</v>
      </c>
    </row>
    <row r="2370" spans="1:61" x14ac:dyDescent="0.3">
      <c r="A2370" s="3" t="s">
        <v>308</v>
      </c>
      <c r="B2370" s="4">
        <v>33897</v>
      </c>
      <c r="C2370" s="9"/>
      <c r="D2370" s="9"/>
      <c r="E2370" s="10"/>
      <c r="S2370">
        <v>4.423</v>
      </c>
      <c r="T2370">
        <v>93.383333333333297</v>
      </c>
      <c r="AE2370">
        <v>0.27891625697339301</v>
      </c>
      <c r="AL2370">
        <v>0.72666666666666702</v>
      </c>
      <c r="AM2370">
        <v>5.1999999999999998E-2</v>
      </c>
      <c r="AN2370">
        <v>2.9809999999999999</v>
      </c>
      <c r="AO2370">
        <v>57.665999999999997</v>
      </c>
      <c r="BE2370">
        <v>0.04</v>
      </c>
      <c r="BF2370">
        <v>1.4419999999999999</v>
      </c>
      <c r="BH2370">
        <v>35.701000000000001</v>
      </c>
    </row>
    <row r="2371" spans="1:61" x14ac:dyDescent="0.3">
      <c r="A2371" s="56" t="s">
        <v>308</v>
      </c>
      <c r="B2371" s="61">
        <v>33904</v>
      </c>
    </row>
    <row r="2372" spans="1:61" x14ac:dyDescent="0.3">
      <c r="A2372" s="56" t="s">
        <v>308</v>
      </c>
      <c r="B2372" s="61">
        <v>33904</v>
      </c>
    </row>
    <row r="2373" spans="1:61" x14ac:dyDescent="0.3">
      <c r="A2373" s="56" t="s">
        <v>308</v>
      </c>
      <c r="B2373" s="61">
        <v>33904</v>
      </c>
    </row>
    <row r="2374" spans="1:61" x14ac:dyDescent="0.3">
      <c r="A2374" s="3" t="s">
        <v>308</v>
      </c>
      <c r="B2374" s="4">
        <v>33911</v>
      </c>
      <c r="C2374" s="9"/>
      <c r="D2374" s="9"/>
      <c r="E2374" s="10"/>
      <c r="S2374">
        <v>8.3879999999999999</v>
      </c>
      <c r="T2374">
        <v>222.833333333333</v>
      </c>
      <c r="AE2374">
        <v>0.88415474649694303</v>
      </c>
      <c r="AL2374">
        <v>4.79</v>
      </c>
      <c r="AM2374">
        <v>4.2999999999999997E-2</v>
      </c>
      <c r="AN2374">
        <v>5.84</v>
      </c>
      <c r="AO2374">
        <v>136.08000000000001</v>
      </c>
      <c r="BE2374">
        <v>3.3000000000000002E-2</v>
      </c>
      <c r="BF2374">
        <v>2.548</v>
      </c>
      <c r="BH2374">
        <v>78.221999999999994</v>
      </c>
      <c r="BI2374">
        <v>1076.6666666666699</v>
      </c>
    </row>
    <row r="2375" spans="1:61" x14ac:dyDescent="0.3">
      <c r="A2375" s="56" t="s">
        <v>308</v>
      </c>
      <c r="B2375" s="61">
        <v>33912</v>
      </c>
    </row>
    <row r="2376" spans="1:61" x14ac:dyDescent="0.3">
      <c r="A2376" s="56" t="s">
        <v>308</v>
      </c>
      <c r="B2376" s="61">
        <v>33912</v>
      </c>
    </row>
    <row r="2377" spans="1:61" x14ac:dyDescent="0.3">
      <c r="A2377" s="56" t="s">
        <v>308</v>
      </c>
      <c r="B2377" s="61">
        <v>33912</v>
      </c>
    </row>
    <row r="2378" spans="1:61" x14ac:dyDescent="0.3">
      <c r="A2378" s="56" t="s">
        <v>308</v>
      </c>
      <c r="B2378" s="61">
        <v>33919</v>
      </c>
    </row>
    <row r="2379" spans="1:61" x14ac:dyDescent="0.3">
      <c r="A2379" s="56" t="s">
        <v>308</v>
      </c>
      <c r="B2379" s="61">
        <v>33919</v>
      </c>
    </row>
    <row r="2380" spans="1:61" x14ac:dyDescent="0.3">
      <c r="A2380" s="56" t="s">
        <v>308</v>
      </c>
      <c r="B2380" s="61">
        <v>33919</v>
      </c>
    </row>
    <row r="2381" spans="1:61" x14ac:dyDescent="0.3">
      <c r="A2381" s="3" t="s">
        <v>308</v>
      </c>
      <c r="B2381" s="4">
        <v>33925</v>
      </c>
      <c r="C2381" s="9"/>
      <c r="D2381" s="9"/>
      <c r="E2381" s="10"/>
      <c r="S2381">
        <v>16.472999999999999</v>
      </c>
      <c r="T2381">
        <v>716.11666666666702</v>
      </c>
      <c r="AE2381">
        <v>0.95517548144073305</v>
      </c>
      <c r="AL2381">
        <v>6.9</v>
      </c>
      <c r="AM2381">
        <v>3.7999999999999999E-2</v>
      </c>
      <c r="AN2381">
        <v>11.36</v>
      </c>
      <c r="AO2381">
        <v>295.16399999999999</v>
      </c>
      <c r="BE2381">
        <v>1.6E-2</v>
      </c>
      <c r="BF2381">
        <v>5.1130000000000004</v>
      </c>
      <c r="BH2381">
        <v>335.00799999999998</v>
      </c>
      <c r="BI2381">
        <v>1051.6666666666699</v>
      </c>
    </row>
    <row r="2382" spans="1:61" x14ac:dyDescent="0.3">
      <c r="A2382" s="59" t="s">
        <v>308</v>
      </c>
      <c r="B2382" s="61">
        <v>33925</v>
      </c>
      <c r="G2382">
        <f>H2382*200+I2382*200+J2382*200+K2382*200+L2382*200+M2382*400</f>
        <v>333.00000000000017</v>
      </c>
      <c r="H2382" s="45">
        <v>0.14433333333333301</v>
      </c>
      <c r="I2382" s="45">
        <v>0.18226666666666699</v>
      </c>
      <c r="J2382" s="45">
        <v>0.240666666666667</v>
      </c>
      <c r="K2382" s="45">
        <v>0.29089999999999999</v>
      </c>
      <c r="L2382" s="45">
        <v>0.27229999999999999</v>
      </c>
      <c r="M2382" s="45">
        <v>0.26726666666666699</v>
      </c>
    </row>
    <row r="2383" spans="1:61" x14ac:dyDescent="0.3">
      <c r="A2383" s="56" t="s">
        <v>308</v>
      </c>
      <c r="B2383" s="61">
        <v>33925</v>
      </c>
    </row>
    <row r="2384" spans="1:61" x14ac:dyDescent="0.3">
      <c r="A2384" s="56" t="s">
        <v>308</v>
      </c>
      <c r="B2384" s="61">
        <v>33925</v>
      </c>
    </row>
    <row r="2385" spans="1:61" x14ac:dyDescent="0.3">
      <c r="A2385" s="56" t="s">
        <v>308</v>
      </c>
      <c r="B2385" s="61">
        <v>33925</v>
      </c>
    </row>
    <row r="2386" spans="1:61" x14ac:dyDescent="0.3">
      <c r="A2386" s="3" t="s">
        <v>308</v>
      </c>
      <c r="B2386" s="4">
        <v>33932</v>
      </c>
      <c r="C2386" s="9"/>
      <c r="D2386" s="9"/>
      <c r="E2386" s="10"/>
      <c r="AE2386">
        <v>0.95497331657742701</v>
      </c>
      <c r="AL2386">
        <v>6.89</v>
      </c>
      <c r="BI2386">
        <v>1110</v>
      </c>
    </row>
    <row r="2387" spans="1:61" x14ac:dyDescent="0.3">
      <c r="A2387" s="59" t="s">
        <v>308</v>
      </c>
      <c r="B2387" s="61">
        <v>33932</v>
      </c>
      <c r="G2387">
        <f>H2387*200+I2387*200+J2387*200+K2387*200+L2387*200+M2387*400</f>
        <v>332.81342723004678</v>
      </c>
      <c r="H2387" s="45">
        <v>0.18733333333333299</v>
      </c>
      <c r="I2387" s="45">
        <v>0.19032136150234699</v>
      </c>
      <c r="J2387" s="45">
        <v>0.234777230046948</v>
      </c>
      <c r="K2387" s="45">
        <v>0.28024154929577499</v>
      </c>
      <c r="L2387" s="45">
        <v>0.25990446009389701</v>
      </c>
      <c r="M2387" s="45">
        <v>0.255744600938967</v>
      </c>
    </row>
    <row r="2388" spans="1:61" x14ac:dyDescent="0.3">
      <c r="A2388" s="56" t="s">
        <v>308</v>
      </c>
      <c r="B2388" s="61">
        <v>33932</v>
      </c>
    </row>
    <row r="2389" spans="1:61" x14ac:dyDescent="0.3">
      <c r="A2389" s="56" t="s">
        <v>308</v>
      </c>
      <c r="B2389" s="61">
        <v>33932</v>
      </c>
    </row>
    <row r="2390" spans="1:61" x14ac:dyDescent="0.3">
      <c r="A2390" s="56" t="s">
        <v>308</v>
      </c>
      <c r="B2390" s="61">
        <v>33932</v>
      </c>
    </row>
    <row r="2391" spans="1:61" x14ac:dyDescent="0.3">
      <c r="A2391" s="3" t="s">
        <v>308</v>
      </c>
      <c r="B2391" s="4">
        <v>33939</v>
      </c>
      <c r="C2391" s="9"/>
      <c r="D2391" s="9"/>
      <c r="E2391" s="10"/>
      <c r="S2391">
        <v>15.135999999999999</v>
      </c>
      <c r="T2391">
        <v>1004.31666666667</v>
      </c>
      <c r="AE2391">
        <v>0.94436818337853401</v>
      </c>
      <c r="AL2391">
        <v>6.42</v>
      </c>
      <c r="AM2391">
        <v>3.5999999999999997E-2</v>
      </c>
      <c r="AN2391">
        <v>8.1129999999999995</v>
      </c>
      <c r="AO2391">
        <v>226.89599999999999</v>
      </c>
      <c r="BE2391">
        <v>0.01</v>
      </c>
      <c r="BF2391">
        <v>7.0229999999999997</v>
      </c>
      <c r="BH2391">
        <v>709.899</v>
      </c>
    </row>
    <row r="2392" spans="1:61" x14ac:dyDescent="0.3">
      <c r="A2392" s="59" t="s">
        <v>308</v>
      </c>
      <c r="B2392" s="61">
        <v>33939</v>
      </c>
      <c r="G2392">
        <f>H2392*200+I2392*200+J2392*200+K2392*200+L2392*200+M2392*400</f>
        <v>376.37999999999977</v>
      </c>
      <c r="H2392" s="45">
        <v>0.29799999999999999</v>
      </c>
      <c r="I2392" s="45">
        <v>0.2666</v>
      </c>
      <c r="J2392" s="45">
        <v>0.268633333333333</v>
      </c>
      <c r="K2392" s="45">
        <v>0.2888</v>
      </c>
      <c r="L2392" s="45">
        <v>0.25280000000000002</v>
      </c>
      <c r="M2392" s="45">
        <v>0.253533333333333</v>
      </c>
    </row>
    <row r="2393" spans="1:61" x14ac:dyDescent="0.3">
      <c r="A2393" s="3" t="s">
        <v>308</v>
      </c>
      <c r="B2393" s="4">
        <v>33946</v>
      </c>
      <c r="C2393" s="9"/>
      <c r="D2393" s="9"/>
      <c r="E2393" s="10"/>
      <c r="S2393">
        <v>19.376000000000001</v>
      </c>
      <c r="T2393">
        <v>1329.8333333333301</v>
      </c>
      <c r="U2393">
        <v>215.666666666667</v>
      </c>
      <c r="V2393">
        <v>1.9E-2</v>
      </c>
      <c r="W2393">
        <v>3.1840000000000002</v>
      </c>
      <c r="AE2393">
        <v>0.93575169905549704</v>
      </c>
      <c r="AL2393">
        <v>6.1</v>
      </c>
      <c r="AM2393">
        <v>3.5000000000000003E-2</v>
      </c>
      <c r="AN2393">
        <v>8.0359999999999996</v>
      </c>
      <c r="AO2393">
        <v>227.27500000000001</v>
      </c>
      <c r="BE2393">
        <v>8.9999999999999993E-3</v>
      </c>
      <c r="BF2393">
        <v>7.718</v>
      </c>
      <c r="BH2393">
        <v>844.30100000000004</v>
      </c>
      <c r="BI2393">
        <v>531.66666666666697</v>
      </c>
    </row>
    <row r="2394" spans="1:61" x14ac:dyDescent="0.3">
      <c r="A2394" s="59" t="s">
        <v>308</v>
      </c>
      <c r="B2394" s="61">
        <v>33946</v>
      </c>
      <c r="G2394">
        <f>H2394*200+I2394*200+J2394*200+K2394*200+L2394*200+M2394*400</f>
        <v>367.74763147693477</v>
      </c>
      <c r="H2394" s="45">
        <v>0.29766666666666702</v>
      </c>
      <c r="I2394" s="45">
        <v>0.26149959081707402</v>
      </c>
      <c r="J2394" s="45">
        <v>0.26275567902829799</v>
      </c>
      <c r="K2394" s="45">
        <v>0.28752690700779598</v>
      </c>
      <c r="L2394" s="45">
        <v>0.25016558556230301</v>
      </c>
      <c r="M2394" s="45">
        <v>0.23956186415126801</v>
      </c>
    </row>
    <row r="2395" spans="1:61" x14ac:dyDescent="0.3">
      <c r="A2395" s="3" t="s">
        <v>308</v>
      </c>
      <c r="B2395" s="4">
        <v>33953</v>
      </c>
      <c r="C2395" s="9"/>
      <c r="D2395" s="9"/>
      <c r="E2395" s="10"/>
      <c r="S2395">
        <v>16.343</v>
      </c>
      <c r="T2395">
        <v>1269.6666666666699</v>
      </c>
      <c r="U2395">
        <v>228.166666666667</v>
      </c>
      <c r="V2395">
        <v>1.7000000000000001E-2</v>
      </c>
      <c r="W2395">
        <v>3.0539999999999998</v>
      </c>
      <c r="AE2395">
        <v>0.91009484521056006</v>
      </c>
      <c r="AL2395">
        <v>5.3533333333333299</v>
      </c>
      <c r="AM2395">
        <v>3.4000000000000002E-2</v>
      </c>
      <c r="AN2395">
        <v>5.2190000000000003</v>
      </c>
      <c r="AO2395">
        <v>153.327</v>
      </c>
      <c r="BE2395">
        <v>0.01</v>
      </c>
      <c r="BF2395">
        <v>7.6070000000000002</v>
      </c>
      <c r="BH2395">
        <v>803.76400000000001</v>
      </c>
      <c r="BI2395">
        <v>708.33333333333303</v>
      </c>
    </row>
    <row r="2396" spans="1:61" x14ac:dyDescent="0.3">
      <c r="A2396" s="59" t="s">
        <v>308</v>
      </c>
      <c r="B2396" s="61">
        <v>33953</v>
      </c>
      <c r="G2396">
        <f>H2396*200+I2396*200+J2396*200+K2396*200+L2396*200+M2396*400</f>
        <v>329.02666666666642</v>
      </c>
      <c r="H2396" s="45">
        <v>0.17433333333333301</v>
      </c>
      <c r="I2396" s="45">
        <v>0.227033333333333</v>
      </c>
      <c r="J2396" s="45">
        <v>0.25513333333333299</v>
      </c>
      <c r="K2396" s="45">
        <v>0.28239999999999998</v>
      </c>
      <c r="L2396" s="45">
        <v>0.24376666666666699</v>
      </c>
      <c r="M2396" s="45">
        <v>0.23123333333333301</v>
      </c>
    </row>
    <row r="2397" spans="1:61" x14ac:dyDescent="0.3">
      <c r="A2397" s="3" t="s">
        <v>308</v>
      </c>
      <c r="B2397" s="4">
        <v>33959</v>
      </c>
      <c r="C2397" s="9"/>
      <c r="D2397" s="9"/>
      <c r="E2397" s="10"/>
      <c r="S2397">
        <v>11.815</v>
      </c>
      <c r="T2397">
        <v>1680.0833333333301</v>
      </c>
      <c r="U2397">
        <v>337.83333333333297</v>
      </c>
      <c r="V2397">
        <v>1.2E-2</v>
      </c>
      <c r="W2397">
        <v>3.2709999999999999</v>
      </c>
      <c r="AE2397">
        <v>0.86172350342755599</v>
      </c>
      <c r="AL2397">
        <v>4.3966666666666701</v>
      </c>
      <c r="AM2397">
        <v>3.1E-2</v>
      </c>
      <c r="AN2397">
        <v>5.1959999999999997</v>
      </c>
      <c r="AO2397">
        <v>193.92500000000001</v>
      </c>
      <c r="BE2397">
        <v>7.0000000000000001E-3</v>
      </c>
      <c r="BF2397">
        <v>6.5910000000000002</v>
      </c>
      <c r="BH2397">
        <v>1037.3620000000001</v>
      </c>
      <c r="BI2397">
        <v>525</v>
      </c>
    </row>
    <row r="2398" spans="1:61" x14ac:dyDescent="0.3">
      <c r="A2398" s="3" t="s">
        <v>308</v>
      </c>
      <c r="B2398" s="4">
        <v>33967</v>
      </c>
      <c r="C2398" s="9"/>
      <c r="D2398" s="9"/>
      <c r="E2398" s="10"/>
      <c r="S2398">
        <v>20.053000000000001</v>
      </c>
      <c r="T2398">
        <v>1746.2</v>
      </c>
      <c r="U2398">
        <v>513.5</v>
      </c>
      <c r="V2398">
        <v>0.02</v>
      </c>
      <c r="W2398">
        <v>7.8819999999999997</v>
      </c>
      <c r="AE2398">
        <v>0.85470658071959604</v>
      </c>
      <c r="AL2398">
        <v>4.2866666666666697</v>
      </c>
      <c r="AM2398">
        <v>3.2000000000000001E-2</v>
      </c>
      <c r="AN2398">
        <v>4.7279999999999998</v>
      </c>
      <c r="AO2398">
        <v>149.773</v>
      </c>
      <c r="BE2398">
        <v>7.0000000000000001E-3</v>
      </c>
      <c r="BF2398">
        <v>6.4</v>
      </c>
      <c r="BH2398">
        <v>988.86400000000003</v>
      </c>
      <c r="BI2398">
        <v>675</v>
      </c>
    </row>
    <row r="2399" spans="1:61" x14ac:dyDescent="0.3">
      <c r="A2399" s="3" t="s">
        <v>308</v>
      </c>
      <c r="B2399" s="4">
        <v>33974</v>
      </c>
      <c r="C2399" s="9"/>
      <c r="D2399" s="9"/>
      <c r="E2399" s="10"/>
      <c r="S2399">
        <v>20.388000000000002</v>
      </c>
      <c r="T2399">
        <v>1758.75</v>
      </c>
      <c r="U2399">
        <v>631.83333333333303</v>
      </c>
      <c r="V2399">
        <v>0.02</v>
      </c>
      <c r="W2399">
        <v>9.9320000000000004</v>
      </c>
      <c r="AE2399">
        <v>0.81080934201801802</v>
      </c>
      <c r="AL2399">
        <v>3.7</v>
      </c>
      <c r="AM2399">
        <v>2.9000000000000001E-2</v>
      </c>
      <c r="AN2399">
        <v>3.5470000000000002</v>
      </c>
      <c r="AO2399">
        <v>124.691</v>
      </c>
      <c r="BE2399">
        <v>6.0000000000000001E-3</v>
      </c>
      <c r="BF2399">
        <v>5.6260000000000003</v>
      </c>
      <c r="BH2399">
        <v>907.91200000000003</v>
      </c>
      <c r="BI2399">
        <v>608.33333333333303</v>
      </c>
    </row>
    <row r="2400" spans="1:61" x14ac:dyDescent="0.3">
      <c r="A2400" s="59" t="s">
        <v>308</v>
      </c>
      <c r="B2400" s="61">
        <v>33976</v>
      </c>
      <c r="G2400">
        <f>H2400*200+I2400*200+J2400*200+K2400*200+L2400*200+M2400*400</f>
        <v>324.80666666666662</v>
      </c>
      <c r="H2400" s="45">
        <v>0.25900000000000001</v>
      </c>
      <c r="I2400" s="45">
        <v>0.20836666666666701</v>
      </c>
      <c r="J2400" s="45">
        <v>0.23923333333333299</v>
      </c>
      <c r="K2400" s="45">
        <v>0.26433333333333298</v>
      </c>
      <c r="L2400" s="45">
        <v>0.2283</v>
      </c>
      <c r="M2400" s="45">
        <v>0.21240000000000001</v>
      </c>
    </row>
    <row r="2401" spans="1:61" x14ac:dyDescent="0.3">
      <c r="A2401" s="3" t="s">
        <v>308</v>
      </c>
      <c r="B2401" s="4">
        <v>33981</v>
      </c>
      <c r="C2401" s="9"/>
      <c r="D2401" s="9"/>
      <c r="E2401" s="10"/>
      <c r="S2401">
        <v>18.151</v>
      </c>
      <c r="T2401">
        <v>1581.2333333333299</v>
      </c>
      <c r="U2401">
        <v>682.33333333333303</v>
      </c>
      <c r="V2401">
        <v>2.1000000000000001E-2</v>
      </c>
      <c r="W2401">
        <v>11.138</v>
      </c>
      <c r="AE2401">
        <v>0.82915524494259096</v>
      </c>
      <c r="AL2401">
        <v>3.9266666666666699</v>
      </c>
      <c r="AM2401">
        <v>0.03</v>
      </c>
      <c r="AN2401">
        <v>2.8359999999999999</v>
      </c>
      <c r="AO2401">
        <v>95.527000000000001</v>
      </c>
      <c r="BE2401">
        <v>5.0000000000000001E-3</v>
      </c>
      <c r="BF2401">
        <v>3.7349999999999999</v>
      </c>
      <c r="BH2401">
        <v>726.56600000000003</v>
      </c>
      <c r="BI2401">
        <v>615</v>
      </c>
    </row>
    <row r="2402" spans="1:61" x14ac:dyDescent="0.3">
      <c r="A2402" s="3" t="s">
        <v>308</v>
      </c>
      <c r="B2402" s="4">
        <v>33988</v>
      </c>
      <c r="C2402" s="9"/>
      <c r="D2402" s="9"/>
      <c r="E2402" s="10"/>
      <c r="S2402">
        <v>17.818000000000001</v>
      </c>
      <c r="T2402">
        <v>1608.4166666666699</v>
      </c>
      <c r="U2402">
        <v>811.83333333333303</v>
      </c>
      <c r="V2402">
        <v>2.1999999999999999E-2</v>
      </c>
      <c r="W2402">
        <v>13.782999999999999</v>
      </c>
      <c r="AO2402">
        <v>73.534000000000006</v>
      </c>
      <c r="BE2402">
        <v>4.0000000000000001E-3</v>
      </c>
      <c r="BF2402">
        <v>2.3860000000000001</v>
      </c>
      <c r="BH2402">
        <v>634.87599999999998</v>
      </c>
      <c r="BI2402">
        <v>505</v>
      </c>
    </row>
    <row r="2403" spans="1:61" x14ac:dyDescent="0.3">
      <c r="A2403" s="3" t="s">
        <v>308</v>
      </c>
      <c r="B2403" s="4">
        <v>33996</v>
      </c>
      <c r="C2403" s="9"/>
      <c r="D2403" s="9"/>
      <c r="E2403" s="10"/>
      <c r="S2403">
        <v>20.193999999999999</v>
      </c>
      <c r="T2403">
        <v>1936</v>
      </c>
      <c r="U2403">
        <v>909.5</v>
      </c>
      <c r="V2403">
        <v>2.3E-2</v>
      </c>
      <c r="W2403">
        <v>16.297000000000001</v>
      </c>
      <c r="BE2403">
        <v>4.0000000000000001E-3</v>
      </c>
      <c r="BF2403">
        <v>2.0499999999999998</v>
      </c>
      <c r="BH2403">
        <v>549.50099999999998</v>
      </c>
      <c r="BI2403">
        <v>533.33333333333303</v>
      </c>
    </row>
    <row r="2404" spans="1:61" x14ac:dyDescent="0.3">
      <c r="A2404" s="3" t="s">
        <v>308</v>
      </c>
      <c r="B2404" s="4">
        <v>34003</v>
      </c>
      <c r="C2404" s="9"/>
      <c r="D2404" s="9"/>
      <c r="E2404" s="10"/>
      <c r="S2404">
        <v>21.542000000000002</v>
      </c>
      <c r="T2404">
        <v>1597.2373259057499</v>
      </c>
      <c r="U2404">
        <v>964.314635764797</v>
      </c>
      <c r="V2404">
        <v>2.3E-2</v>
      </c>
      <c r="W2404">
        <v>17.242000000000001</v>
      </c>
      <c r="Y2404">
        <v>3.0430266666666698E-2</v>
      </c>
      <c r="AA2404">
        <f>AC2404/Y2404</f>
        <v>24775.103743145602</v>
      </c>
      <c r="AC2404">
        <v>753.91301359825297</v>
      </c>
      <c r="AS2404" t="s">
        <v>69</v>
      </c>
      <c r="BC2404">
        <v>210.401622166544</v>
      </c>
      <c r="BE2404">
        <v>4.0000000000000001E-3</v>
      </c>
      <c r="BF2404">
        <v>2.3839999999999999</v>
      </c>
      <c r="BH2404">
        <v>632.93700000000001</v>
      </c>
      <c r="BI2404">
        <v>561.66666666666697</v>
      </c>
    </row>
    <row r="2405" spans="1:61" x14ac:dyDescent="0.3">
      <c r="A2405" s="3" t="s">
        <v>310</v>
      </c>
      <c r="B2405" s="61">
        <v>33753</v>
      </c>
      <c r="AY2405">
        <v>10</v>
      </c>
    </row>
    <row r="2406" spans="1:61" x14ac:dyDescent="0.3">
      <c r="A2406" s="3" t="s">
        <v>310</v>
      </c>
      <c r="B2406" s="4">
        <v>33884</v>
      </c>
      <c r="C2406" s="9"/>
      <c r="D2406" s="9"/>
      <c r="E2406" s="10"/>
      <c r="T2406">
        <v>247.833333333333</v>
      </c>
      <c r="AE2406">
        <v>0.56307774242555897</v>
      </c>
      <c r="AL2406">
        <v>1.84</v>
      </c>
      <c r="BI2406">
        <v>480.94559912405902</v>
      </c>
    </row>
    <row r="2407" spans="1:61" x14ac:dyDescent="0.3">
      <c r="A2407" s="3" t="s">
        <v>310</v>
      </c>
      <c r="B2407" s="4">
        <v>33897</v>
      </c>
      <c r="C2407" s="9"/>
      <c r="D2407" s="9"/>
      <c r="E2407" s="10"/>
      <c r="S2407">
        <v>5.2889999999999997</v>
      </c>
      <c r="T2407">
        <v>358</v>
      </c>
      <c r="AE2407">
        <v>0.67437211284144005</v>
      </c>
      <c r="AL2407">
        <v>2.4933333333333301</v>
      </c>
      <c r="AM2407">
        <v>2.3E-2</v>
      </c>
      <c r="AN2407">
        <v>3.0830000000000002</v>
      </c>
      <c r="AO2407">
        <v>130.071</v>
      </c>
      <c r="BE2407">
        <v>0.01</v>
      </c>
      <c r="BF2407">
        <v>2.206</v>
      </c>
      <c r="BH2407">
        <v>227.87899999999999</v>
      </c>
      <c r="BI2407">
        <v>853.33333333333303</v>
      </c>
    </row>
    <row r="2408" spans="1:61" x14ac:dyDescent="0.3">
      <c r="A2408" s="3" t="s">
        <v>310</v>
      </c>
      <c r="B2408" s="4">
        <v>33911</v>
      </c>
      <c r="C2408" s="9"/>
      <c r="D2408" s="9"/>
      <c r="E2408" s="10"/>
      <c r="S2408">
        <v>5.6319999999999997</v>
      </c>
      <c r="T2408">
        <v>533.29999999999995</v>
      </c>
      <c r="AE2408">
        <v>0.78346433268399296</v>
      </c>
      <c r="AL2408">
        <v>3.4</v>
      </c>
      <c r="AM2408">
        <v>2.5999999999999999E-2</v>
      </c>
      <c r="AN2408">
        <v>3.0009999999999999</v>
      </c>
      <c r="AO2408">
        <v>117.227</v>
      </c>
      <c r="BE2408">
        <v>7.0000000000000001E-3</v>
      </c>
      <c r="BF2408">
        <v>2.6309999999999998</v>
      </c>
      <c r="BH2408">
        <v>365.23200000000003</v>
      </c>
      <c r="BI2408">
        <v>755</v>
      </c>
    </row>
    <row r="2409" spans="1:61" x14ac:dyDescent="0.3">
      <c r="A2409" s="3" t="s">
        <v>310</v>
      </c>
      <c r="B2409" s="4">
        <v>33925</v>
      </c>
      <c r="C2409" s="9"/>
      <c r="D2409" s="9"/>
      <c r="E2409" s="10"/>
      <c r="S2409">
        <v>8.391</v>
      </c>
      <c r="T2409">
        <v>930.38333333333298</v>
      </c>
      <c r="AE2409">
        <v>0.832454445913971</v>
      </c>
      <c r="AL2409">
        <v>3.97</v>
      </c>
      <c r="AM2409">
        <v>2.7E-2</v>
      </c>
      <c r="AN2409">
        <v>3.4340000000000002</v>
      </c>
      <c r="AO2409">
        <v>122.82299999999999</v>
      </c>
      <c r="BE2409">
        <v>7.0000000000000001E-3</v>
      </c>
      <c r="BF2409">
        <v>4.9569999999999999</v>
      </c>
      <c r="BH2409">
        <v>703.55899999999997</v>
      </c>
      <c r="BI2409">
        <v>655</v>
      </c>
    </row>
    <row r="2410" spans="1:61" x14ac:dyDescent="0.3">
      <c r="A2410" s="3" t="s">
        <v>310</v>
      </c>
      <c r="B2410" s="4">
        <v>33932</v>
      </c>
      <c r="C2410" s="9"/>
      <c r="D2410" s="9"/>
      <c r="E2410" s="10"/>
      <c r="S2410">
        <v>8.4139999999999997</v>
      </c>
      <c r="T2410">
        <v>972</v>
      </c>
      <c r="U2410">
        <v>151.166666666667</v>
      </c>
      <c r="V2410">
        <v>1.4999999999999999E-2</v>
      </c>
      <c r="W2410">
        <v>1.5169999999999999</v>
      </c>
      <c r="AE2410">
        <v>0.81165878729362795</v>
      </c>
      <c r="AL2410">
        <v>3.71</v>
      </c>
      <c r="AM2410">
        <v>2.5999999999999999E-2</v>
      </c>
      <c r="AN2410">
        <v>3.0739999999999998</v>
      </c>
      <c r="AO2410">
        <v>113.37</v>
      </c>
      <c r="BE2410">
        <v>5.0000000000000001E-3</v>
      </c>
      <c r="BF2410">
        <v>3.2330000000000001</v>
      </c>
      <c r="BH2410">
        <v>627.63199999999995</v>
      </c>
      <c r="BI2410">
        <v>485</v>
      </c>
    </row>
    <row r="2411" spans="1:61" x14ac:dyDescent="0.3">
      <c r="A2411" s="3" t="s">
        <v>310</v>
      </c>
      <c r="B2411" s="61">
        <v>33934</v>
      </c>
      <c r="AY2411">
        <v>65</v>
      </c>
    </row>
    <row r="2412" spans="1:61" x14ac:dyDescent="0.3">
      <c r="A2412" s="3" t="s">
        <v>310</v>
      </c>
      <c r="B2412" s="4">
        <v>33939</v>
      </c>
      <c r="C2412" s="9"/>
      <c r="D2412" s="9"/>
      <c r="E2412" s="10"/>
      <c r="S2412">
        <v>6.3250000000000002</v>
      </c>
      <c r="T2412">
        <v>945.61666666666702</v>
      </c>
      <c r="U2412">
        <v>115.333333333333</v>
      </c>
      <c r="V2412">
        <v>1.4E-2</v>
      </c>
      <c r="W2412">
        <v>1.69</v>
      </c>
      <c r="AE2412">
        <v>0.77247610201040995</v>
      </c>
      <c r="AL2412">
        <v>3.29</v>
      </c>
      <c r="AM2412">
        <v>2.1999999999999999E-2</v>
      </c>
      <c r="AN2412">
        <v>2.0190000000000001</v>
      </c>
      <c r="AO2412">
        <v>87.924999999999997</v>
      </c>
      <c r="BE2412">
        <v>4.0000000000000001E-3</v>
      </c>
      <c r="BF2412">
        <v>2.7280000000000002</v>
      </c>
      <c r="BH2412">
        <v>678.08699999999999</v>
      </c>
      <c r="BI2412">
        <v>428.33333333333297</v>
      </c>
    </row>
    <row r="2413" spans="1:61" x14ac:dyDescent="0.3">
      <c r="A2413" s="3" t="s">
        <v>310</v>
      </c>
      <c r="B2413" s="4">
        <v>33946</v>
      </c>
      <c r="C2413" s="9"/>
      <c r="D2413" s="9"/>
      <c r="E2413" s="10"/>
      <c r="S2413">
        <v>7.3220000000000001</v>
      </c>
      <c r="T2413">
        <v>1087.13333333333</v>
      </c>
      <c r="U2413">
        <v>214.166666666667</v>
      </c>
      <c r="V2413">
        <v>1.4999999999999999E-2</v>
      </c>
      <c r="W2413">
        <v>2.1459999999999999</v>
      </c>
      <c r="AE2413">
        <v>0.74652751442315701</v>
      </c>
      <c r="AL2413">
        <v>3.05</v>
      </c>
      <c r="AM2413">
        <v>2.1999999999999999E-2</v>
      </c>
      <c r="AN2413">
        <v>1.5329999999999999</v>
      </c>
      <c r="AO2413">
        <v>67.084000000000003</v>
      </c>
      <c r="BE2413">
        <v>4.0000000000000001E-3</v>
      </c>
      <c r="BF2413">
        <v>2.806</v>
      </c>
      <c r="BH2413">
        <v>705.48099999999999</v>
      </c>
      <c r="BI2413">
        <v>383.33333333333297</v>
      </c>
    </row>
    <row r="2414" spans="1:61" x14ac:dyDescent="0.3">
      <c r="A2414" s="3" t="s">
        <v>310</v>
      </c>
      <c r="B2414" s="4">
        <v>33953</v>
      </c>
      <c r="C2414" s="9"/>
      <c r="D2414" s="9"/>
      <c r="E2414" s="10"/>
      <c r="S2414">
        <v>6.4050000000000002</v>
      </c>
      <c r="T2414">
        <v>1061.8333333333301</v>
      </c>
      <c r="U2414">
        <v>243</v>
      </c>
      <c r="V2414">
        <v>1.2E-2</v>
      </c>
      <c r="W2414">
        <v>2.0499999999999998</v>
      </c>
      <c r="AE2414">
        <v>0.71032625310265896</v>
      </c>
      <c r="AL2414">
        <v>2.7533333333333299</v>
      </c>
      <c r="AM2414">
        <v>2.1000000000000001E-2</v>
      </c>
      <c r="AN2414">
        <v>1.157</v>
      </c>
      <c r="AO2414">
        <v>51.207999999999998</v>
      </c>
      <c r="BE2414">
        <v>3.0000000000000001E-3</v>
      </c>
      <c r="BF2414">
        <v>2.2480000000000002</v>
      </c>
      <c r="BH2414">
        <v>667.37599999999998</v>
      </c>
      <c r="BI2414">
        <v>448.33333333333297</v>
      </c>
    </row>
    <row r="2415" spans="1:61" x14ac:dyDescent="0.3">
      <c r="A2415" s="3" t="s">
        <v>310</v>
      </c>
      <c r="B2415" s="4">
        <v>33959</v>
      </c>
      <c r="C2415" s="9"/>
      <c r="D2415" s="9"/>
      <c r="E2415" s="10"/>
      <c r="S2415">
        <v>6.4080000000000004</v>
      </c>
      <c r="T2415">
        <v>1072.38333333333</v>
      </c>
      <c r="U2415">
        <v>271.86666666666702</v>
      </c>
      <c r="V2415">
        <v>1.2999999999999999E-2</v>
      </c>
      <c r="W2415">
        <v>2.4460000000000002</v>
      </c>
      <c r="AE2415">
        <v>0.63777872608967101</v>
      </c>
      <c r="AL2415">
        <v>2.2566666666666699</v>
      </c>
      <c r="AM2415">
        <v>1.7999999999999999E-2</v>
      </c>
      <c r="AN2415">
        <v>0.69299999999999995</v>
      </c>
      <c r="AO2415">
        <v>38.085000000000001</v>
      </c>
      <c r="BE2415">
        <v>3.0000000000000001E-3</v>
      </c>
      <c r="BF2415">
        <v>2.2069999999999999</v>
      </c>
      <c r="BH2415">
        <v>660.39499999999998</v>
      </c>
      <c r="BI2415">
        <v>401.66666666666703</v>
      </c>
    </row>
    <row r="2416" spans="1:61" x14ac:dyDescent="0.3">
      <c r="A2416" s="3" t="s">
        <v>310</v>
      </c>
      <c r="B2416" s="4">
        <v>33967</v>
      </c>
      <c r="C2416" s="9"/>
      <c r="D2416" s="9"/>
      <c r="E2416" s="10"/>
      <c r="S2416">
        <v>6.2359999999999998</v>
      </c>
      <c r="T2416">
        <v>1003.8</v>
      </c>
      <c r="U2416">
        <v>353.5</v>
      </c>
      <c r="V2416">
        <v>1.2E-2</v>
      </c>
      <c r="W2416">
        <v>3.0150000000000001</v>
      </c>
      <c r="AE2416">
        <v>0.70060754269020298</v>
      </c>
      <c r="AL2416">
        <v>2.68</v>
      </c>
      <c r="AM2416">
        <v>0.02</v>
      </c>
      <c r="AN2416">
        <v>0.47599999999999998</v>
      </c>
      <c r="AO2416">
        <v>21.702999999999999</v>
      </c>
      <c r="BE2416">
        <v>3.0000000000000001E-3</v>
      </c>
      <c r="BF2416">
        <v>1.5229999999999999</v>
      </c>
      <c r="BH2416">
        <v>545.98199999999997</v>
      </c>
      <c r="BI2416">
        <v>416.66666666666703</v>
      </c>
    </row>
    <row r="2417" spans="1:61" x14ac:dyDescent="0.3">
      <c r="A2417" s="3" t="s">
        <v>310</v>
      </c>
      <c r="B2417" s="4">
        <v>33974</v>
      </c>
      <c r="C2417" s="9"/>
      <c r="D2417" s="9"/>
      <c r="E2417" s="10"/>
      <c r="S2417">
        <v>6.6760000000000002</v>
      </c>
      <c r="T2417">
        <v>1142.2</v>
      </c>
      <c r="U2417">
        <v>400.83333333333297</v>
      </c>
      <c r="V2417">
        <v>1.2999999999999999E-2</v>
      </c>
      <c r="W2417">
        <v>3.6160000000000001</v>
      </c>
      <c r="AE2417">
        <v>0.55380535571372802</v>
      </c>
      <c r="AL2417">
        <v>1.7933333333333299</v>
      </c>
      <c r="BE2417">
        <v>2E-3</v>
      </c>
      <c r="BF2417">
        <v>1.494</v>
      </c>
      <c r="BH2417">
        <v>606.84699999999998</v>
      </c>
      <c r="BI2417">
        <v>390</v>
      </c>
    </row>
    <row r="2418" spans="1:61" x14ac:dyDescent="0.3">
      <c r="A2418" s="3" t="s">
        <v>310</v>
      </c>
      <c r="B2418" s="4">
        <v>33981</v>
      </c>
      <c r="C2418" s="9"/>
      <c r="D2418" s="9"/>
      <c r="E2418" s="10"/>
      <c r="S2418">
        <v>6.71</v>
      </c>
      <c r="T2418">
        <v>1057.88333333333</v>
      </c>
      <c r="U2418">
        <v>441.33333333333297</v>
      </c>
      <c r="V2418">
        <v>1.2999999999999999E-2</v>
      </c>
      <c r="W2418">
        <v>3.9260000000000002</v>
      </c>
      <c r="AE2418">
        <v>0.61248472050062996</v>
      </c>
      <c r="AL2418">
        <v>2.10666666666667</v>
      </c>
      <c r="BE2418">
        <v>2E-3</v>
      </c>
      <c r="BF2418">
        <v>1.06</v>
      </c>
      <c r="BH2418">
        <v>504.61500000000001</v>
      </c>
      <c r="BI2418">
        <v>453.33333333333297</v>
      </c>
    </row>
    <row r="2419" spans="1:61" x14ac:dyDescent="0.3">
      <c r="A2419" s="3" t="s">
        <v>310</v>
      </c>
      <c r="B2419" s="4">
        <v>33988</v>
      </c>
      <c r="C2419" s="9"/>
      <c r="D2419" s="9"/>
      <c r="E2419" s="10"/>
      <c r="S2419">
        <v>7.8739999999999997</v>
      </c>
      <c r="T2419">
        <v>1116.38333333333</v>
      </c>
      <c r="U2419">
        <v>461.5</v>
      </c>
      <c r="V2419">
        <v>1.6E-2</v>
      </c>
      <c r="W2419">
        <v>5.0149999999999997</v>
      </c>
      <c r="BE2419">
        <v>2E-3</v>
      </c>
      <c r="BF2419">
        <v>1.056</v>
      </c>
      <c r="BH2419">
        <v>507.07900000000001</v>
      </c>
      <c r="BI2419">
        <v>366.66666666666703</v>
      </c>
    </row>
    <row r="2420" spans="1:61" x14ac:dyDescent="0.3">
      <c r="A2420" s="3" t="s">
        <v>310</v>
      </c>
      <c r="B2420" s="4">
        <v>33996</v>
      </c>
      <c r="C2420" s="9"/>
      <c r="D2420" s="9"/>
      <c r="E2420" s="10"/>
      <c r="BI2420">
        <v>390</v>
      </c>
    </row>
    <row r="2421" spans="1:61" x14ac:dyDescent="0.3">
      <c r="A2421" s="3" t="s">
        <v>310</v>
      </c>
      <c r="B2421" s="4">
        <v>34003</v>
      </c>
      <c r="C2421" s="9"/>
      <c r="D2421" s="9"/>
      <c r="E2421" s="10"/>
      <c r="S2421">
        <v>7.4880000000000004</v>
      </c>
      <c r="T2421">
        <v>940.46783269540299</v>
      </c>
      <c r="U2421">
        <v>443.89461636736701</v>
      </c>
      <c r="V2421">
        <v>1.6E-2</v>
      </c>
      <c r="W2421">
        <v>4.9059999999999997</v>
      </c>
      <c r="Y2421">
        <v>2.9765466666666698E-2</v>
      </c>
      <c r="AA2421">
        <f>AC2421/Y2421</f>
        <v>10323.365433064077</v>
      </c>
      <c r="AC2421">
        <v>307.279789685688</v>
      </c>
      <c r="AS2421" t="s">
        <v>69</v>
      </c>
      <c r="BC2421">
        <v>136.61482668167901</v>
      </c>
      <c r="BE2421">
        <v>2E-3</v>
      </c>
      <c r="BF2421">
        <v>0.99299999999999999</v>
      </c>
      <c r="BH2421">
        <v>496.51</v>
      </c>
    </row>
    <row r="2422" spans="1:61" x14ac:dyDescent="0.3">
      <c r="A2422" s="3" t="s">
        <v>313</v>
      </c>
      <c r="B2422" s="4">
        <v>33884</v>
      </c>
      <c r="C2422" s="9"/>
      <c r="D2422" s="9"/>
      <c r="E2422" s="10"/>
      <c r="T2422">
        <v>341.66666666666703</v>
      </c>
      <c r="AE2422">
        <v>0.75364950976494205</v>
      </c>
      <c r="AL2422">
        <v>3.1133333333333302</v>
      </c>
      <c r="BI2422">
        <v>600.86056875876295</v>
      </c>
    </row>
    <row r="2423" spans="1:61" x14ac:dyDescent="0.3">
      <c r="A2423" s="3" t="s">
        <v>313</v>
      </c>
      <c r="B2423" s="4">
        <v>33897</v>
      </c>
      <c r="C2423" s="9"/>
      <c r="D2423" s="9"/>
      <c r="E2423" s="10"/>
      <c r="S2423">
        <v>7.4889999999999999</v>
      </c>
      <c r="T2423">
        <v>486.433333333333</v>
      </c>
      <c r="AE2423">
        <v>0.85772592841348705</v>
      </c>
      <c r="AL2423">
        <v>4.3333333333333304</v>
      </c>
      <c r="AM2423">
        <v>2.7E-2</v>
      </c>
      <c r="AN2423">
        <v>4.2089999999999996</v>
      </c>
      <c r="AO2423">
        <v>153.559</v>
      </c>
      <c r="BE2423">
        <v>0.01</v>
      </c>
      <c r="BF2423">
        <v>3.28</v>
      </c>
      <c r="BH2423">
        <v>332.84100000000001</v>
      </c>
      <c r="BI2423">
        <v>1031.6666666666699</v>
      </c>
    </row>
    <row r="2424" spans="1:61" x14ac:dyDescent="0.3">
      <c r="A2424" s="3" t="s">
        <v>313</v>
      </c>
      <c r="B2424" s="4">
        <v>33911</v>
      </c>
      <c r="C2424" s="9"/>
      <c r="D2424" s="9"/>
      <c r="E2424" s="10"/>
      <c r="S2424">
        <v>8.6969999999999992</v>
      </c>
      <c r="T2424">
        <v>765.5</v>
      </c>
      <c r="AE2424">
        <v>0.91621489232536002</v>
      </c>
      <c r="AL2424">
        <v>5.51</v>
      </c>
      <c r="AM2424">
        <v>2.7E-2</v>
      </c>
      <c r="AN2424">
        <v>4.9539999999999997</v>
      </c>
      <c r="AO2424">
        <v>181.321</v>
      </c>
      <c r="BE2424">
        <v>7.0000000000000001E-3</v>
      </c>
      <c r="BF2424">
        <v>3.7429999999999999</v>
      </c>
      <c r="BH2424">
        <v>509.125</v>
      </c>
      <c r="BI2424">
        <v>768.33333333333303</v>
      </c>
    </row>
    <row r="2425" spans="1:61" x14ac:dyDescent="0.3">
      <c r="A2425" s="3" t="s">
        <v>313</v>
      </c>
      <c r="B2425" s="4">
        <v>33925</v>
      </c>
      <c r="C2425" s="9"/>
      <c r="D2425" s="9"/>
      <c r="E2425" s="10"/>
      <c r="S2425">
        <v>12.638</v>
      </c>
      <c r="T2425">
        <v>1359.3</v>
      </c>
      <c r="AE2425">
        <v>0.928638730443614</v>
      </c>
      <c r="AL2425">
        <v>5.8666666666666698</v>
      </c>
      <c r="AM2425">
        <v>2.8000000000000001E-2</v>
      </c>
      <c r="AN2425">
        <v>5.7690000000000001</v>
      </c>
      <c r="AO2425">
        <v>207.54</v>
      </c>
      <c r="BE2425">
        <v>7.0000000000000001E-3</v>
      </c>
      <c r="BF2425">
        <v>6.8689999999999998</v>
      </c>
      <c r="BH2425">
        <v>995.89</v>
      </c>
      <c r="BI2425">
        <v>723.33333333333303</v>
      </c>
    </row>
    <row r="2426" spans="1:61" x14ac:dyDescent="0.3">
      <c r="A2426" s="3" t="s">
        <v>313</v>
      </c>
      <c r="B2426" s="4">
        <v>33932</v>
      </c>
      <c r="C2426" s="9"/>
      <c r="D2426" s="9"/>
      <c r="E2426" s="10"/>
      <c r="S2426">
        <v>10.342000000000001</v>
      </c>
      <c r="T2426">
        <v>1266.3333333333301</v>
      </c>
      <c r="U2426">
        <v>188.833333333333</v>
      </c>
      <c r="V2426">
        <v>1.4999999999999999E-2</v>
      </c>
      <c r="W2426">
        <v>2.0289999999999999</v>
      </c>
      <c r="AE2426">
        <v>0.91049850948132005</v>
      </c>
      <c r="AL2426">
        <v>5.3633333333333297</v>
      </c>
      <c r="AM2426">
        <v>2.5000000000000001E-2</v>
      </c>
      <c r="AN2426">
        <v>3.6349999999999998</v>
      </c>
      <c r="AO2426">
        <v>145.42500000000001</v>
      </c>
      <c r="BE2426">
        <v>5.0000000000000001E-3</v>
      </c>
      <c r="BF2426">
        <v>4.0069999999999997</v>
      </c>
      <c r="BH2426">
        <v>830.404</v>
      </c>
      <c r="BI2426">
        <v>763.33333333333303</v>
      </c>
    </row>
    <row r="2427" spans="1:61" x14ac:dyDescent="0.3">
      <c r="A2427" s="3" t="s">
        <v>313</v>
      </c>
      <c r="B2427" s="4">
        <v>33939</v>
      </c>
      <c r="C2427" s="9"/>
      <c r="D2427" s="9"/>
      <c r="E2427" s="10"/>
      <c r="S2427">
        <v>9.2050000000000001</v>
      </c>
      <c r="T2427">
        <v>1291.81666666667</v>
      </c>
      <c r="U2427">
        <v>203.666666666667</v>
      </c>
      <c r="V2427">
        <v>1.4E-2</v>
      </c>
      <c r="W2427">
        <v>2.0449999999999999</v>
      </c>
      <c r="AE2427">
        <v>0.88774699700744697</v>
      </c>
      <c r="AL2427">
        <v>4.8600000000000003</v>
      </c>
      <c r="AM2427">
        <v>2.3E-2</v>
      </c>
      <c r="AN2427">
        <v>2.7530000000000001</v>
      </c>
      <c r="AO2427">
        <v>120.89</v>
      </c>
      <c r="BE2427">
        <v>4.0000000000000001E-3</v>
      </c>
      <c r="BF2427">
        <v>3.6829999999999998</v>
      </c>
      <c r="BH2427">
        <v>882.04700000000003</v>
      </c>
      <c r="BI2427">
        <v>498.33333333333297</v>
      </c>
    </row>
    <row r="2428" spans="1:61" x14ac:dyDescent="0.3">
      <c r="A2428" s="3" t="s">
        <v>313</v>
      </c>
      <c r="B2428" s="4">
        <v>33946</v>
      </c>
      <c r="C2428" s="9"/>
      <c r="D2428" s="9"/>
      <c r="E2428" s="10"/>
      <c r="S2428">
        <v>10.063000000000001</v>
      </c>
      <c r="T2428">
        <v>1250.1666666666699</v>
      </c>
      <c r="U2428">
        <v>291.83333333333297</v>
      </c>
      <c r="V2428">
        <v>1.4E-2</v>
      </c>
      <c r="W2428">
        <v>3.008</v>
      </c>
      <c r="AE2428">
        <v>0.86213771129481598</v>
      </c>
      <c r="AL2428">
        <v>4.4033333333333298</v>
      </c>
      <c r="AM2428">
        <v>2.4E-2</v>
      </c>
      <c r="AN2428">
        <v>2.3340000000000001</v>
      </c>
      <c r="AO2428">
        <v>93.623000000000005</v>
      </c>
      <c r="BE2428">
        <v>5.0000000000000001E-3</v>
      </c>
      <c r="BF2428">
        <v>3.6850000000000001</v>
      </c>
      <c r="BH2428">
        <v>785.29300000000001</v>
      </c>
      <c r="BI2428">
        <v>491.66666666666703</v>
      </c>
    </row>
    <row r="2429" spans="1:61" x14ac:dyDescent="0.3">
      <c r="A2429" s="3" t="s">
        <v>313</v>
      </c>
      <c r="B2429" s="4">
        <v>33953</v>
      </c>
      <c r="C2429" s="9"/>
      <c r="D2429" s="9"/>
      <c r="E2429" s="10"/>
      <c r="S2429">
        <v>8.3740000000000006</v>
      </c>
      <c r="T2429">
        <v>1409.5</v>
      </c>
      <c r="U2429">
        <v>328.66666666666703</v>
      </c>
      <c r="V2429">
        <v>1.2E-2</v>
      </c>
      <c r="W2429">
        <v>2.972</v>
      </c>
      <c r="AE2429">
        <v>0.81584914626185201</v>
      </c>
      <c r="AL2429">
        <v>3.76</v>
      </c>
      <c r="AM2429">
        <v>1.7999999999999999E-2</v>
      </c>
      <c r="AN2429">
        <v>0.90500000000000003</v>
      </c>
      <c r="AO2429">
        <v>42.945</v>
      </c>
      <c r="BE2429">
        <v>4.0000000000000001E-3</v>
      </c>
      <c r="BF2429">
        <v>3.33</v>
      </c>
      <c r="BH2429">
        <v>883.07</v>
      </c>
      <c r="BI2429">
        <v>526.66666666666697</v>
      </c>
    </row>
    <row r="2430" spans="1:61" x14ac:dyDescent="0.3">
      <c r="A2430" s="3" t="s">
        <v>313</v>
      </c>
      <c r="B2430" s="4">
        <v>33959</v>
      </c>
      <c r="C2430" s="9"/>
      <c r="D2430" s="9"/>
      <c r="E2430" s="10"/>
      <c r="S2430">
        <v>9.7789999999999999</v>
      </c>
      <c r="T2430">
        <v>1504.5</v>
      </c>
      <c r="U2430">
        <v>394.5</v>
      </c>
      <c r="V2430">
        <v>1.2999999999999999E-2</v>
      </c>
      <c r="W2430">
        <v>3.8740000000000001</v>
      </c>
      <c r="AE2430">
        <v>0.741148308245552</v>
      </c>
      <c r="AL2430">
        <v>3.0033333333333299</v>
      </c>
      <c r="AM2430">
        <v>1.9E-2</v>
      </c>
      <c r="AN2430">
        <v>1.21</v>
      </c>
      <c r="AO2430">
        <v>59.283000000000001</v>
      </c>
      <c r="BE2430">
        <v>4.0000000000000001E-3</v>
      </c>
      <c r="BF2430">
        <v>3.2949999999999999</v>
      </c>
      <c r="BH2430">
        <v>903.96100000000001</v>
      </c>
      <c r="BI2430">
        <v>558.33333333333303</v>
      </c>
    </row>
    <row r="2431" spans="1:61" x14ac:dyDescent="0.3">
      <c r="A2431" s="3" t="s">
        <v>313</v>
      </c>
      <c r="B2431" s="4">
        <v>33967</v>
      </c>
      <c r="C2431" s="9"/>
      <c r="D2431" s="9"/>
      <c r="E2431" s="10"/>
      <c r="S2431">
        <v>8.7140000000000004</v>
      </c>
      <c r="T2431">
        <v>1593.85</v>
      </c>
      <c r="U2431">
        <v>572</v>
      </c>
      <c r="V2431">
        <v>1.4E-2</v>
      </c>
      <c r="W2431">
        <v>4.1120000000000001</v>
      </c>
      <c r="AE2431">
        <v>0.82838471114406098</v>
      </c>
      <c r="AL2431">
        <v>3.9166666666666701</v>
      </c>
      <c r="AM2431">
        <v>0.02</v>
      </c>
      <c r="AN2431">
        <v>1.0449999999999999</v>
      </c>
      <c r="AO2431">
        <v>51.723999999999997</v>
      </c>
      <c r="BE2431">
        <v>3.0000000000000001E-3</v>
      </c>
      <c r="BF2431">
        <v>2.4660000000000002</v>
      </c>
      <c r="BH2431">
        <v>851.48</v>
      </c>
      <c r="BI2431">
        <v>551.66666666666697</v>
      </c>
    </row>
    <row r="2432" spans="1:61" x14ac:dyDescent="0.3">
      <c r="A2432" s="3" t="s">
        <v>313</v>
      </c>
      <c r="B2432" s="4">
        <v>33974</v>
      </c>
      <c r="C2432" s="9"/>
      <c r="D2432" s="9"/>
      <c r="E2432" s="10"/>
      <c r="S2432">
        <v>8.7929999999999993</v>
      </c>
      <c r="T2432">
        <v>1623.81666666667</v>
      </c>
      <c r="U2432">
        <v>616.5</v>
      </c>
      <c r="V2432">
        <v>1.2999999999999999E-2</v>
      </c>
      <c r="W2432">
        <v>4.1870000000000003</v>
      </c>
      <c r="AE2432">
        <v>0.73125706815560598</v>
      </c>
      <c r="AL2432">
        <v>2.92</v>
      </c>
      <c r="AM2432">
        <v>1.7000000000000001E-2</v>
      </c>
      <c r="AN2432">
        <v>0.94599999999999995</v>
      </c>
      <c r="AO2432">
        <v>52.201999999999998</v>
      </c>
      <c r="BE2432">
        <v>3.0000000000000001E-3</v>
      </c>
      <c r="BF2432">
        <v>2.3780000000000001</v>
      </c>
      <c r="BH2432">
        <v>798.33699999999999</v>
      </c>
      <c r="BI2432">
        <v>626.66666666666697</v>
      </c>
    </row>
    <row r="2433" spans="1:61" x14ac:dyDescent="0.3">
      <c r="A2433" s="3" t="s">
        <v>313</v>
      </c>
      <c r="B2433" s="4">
        <v>33981</v>
      </c>
      <c r="C2433" s="9"/>
      <c r="D2433" s="9"/>
      <c r="E2433" s="10"/>
      <c r="S2433">
        <v>10.829000000000001</v>
      </c>
      <c r="T2433">
        <v>1728.4666666666701</v>
      </c>
      <c r="U2433">
        <v>688.66666666666697</v>
      </c>
      <c r="V2433">
        <v>1.2999999999999999E-2</v>
      </c>
      <c r="W2433">
        <v>6.484</v>
      </c>
      <c r="AE2433">
        <v>0.74037058717196902</v>
      </c>
      <c r="AL2433">
        <v>2.9966666666666701</v>
      </c>
      <c r="BE2433">
        <v>2E-3</v>
      </c>
      <c r="BF2433">
        <v>1.899</v>
      </c>
      <c r="BH2433">
        <v>805.90499999999997</v>
      </c>
      <c r="BI2433">
        <v>580</v>
      </c>
    </row>
    <row r="2434" spans="1:61" x14ac:dyDescent="0.3">
      <c r="A2434" s="3" t="s">
        <v>313</v>
      </c>
      <c r="B2434" s="4">
        <v>33988</v>
      </c>
      <c r="C2434" s="9"/>
      <c r="D2434" s="9"/>
      <c r="E2434" s="10"/>
      <c r="S2434">
        <v>11.436999999999999</v>
      </c>
      <c r="T2434">
        <v>1546.4833333333299</v>
      </c>
      <c r="U2434">
        <v>674</v>
      </c>
      <c r="V2434">
        <v>1.4999999999999999E-2</v>
      </c>
      <c r="W2434">
        <v>7.3040000000000003</v>
      </c>
      <c r="BE2434">
        <v>2E-3</v>
      </c>
      <c r="BF2434">
        <v>1.74</v>
      </c>
      <c r="BH2434">
        <v>716.31799999999998</v>
      </c>
      <c r="BI2434">
        <v>571.66666666666697</v>
      </c>
    </row>
    <row r="2435" spans="1:61" x14ac:dyDescent="0.3">
      <c r="A2435" s="3" t="s">
        <v>313</v>
      </c>
      <c r="B2435" s="4">
        <v>33996</v>
      </c>
      <c r="C2435" s="9"/>
      <c r="D2435" s="9"/>
      <c r="E2435" s="10"/>
      <c r="BI2435">
        <v>536.66666666666697</v>
      </c>
    </row>
    <row r="2436" spans="1:61" x14ac:dyDescent="0.3">
      <c r="A2436" s="3" t="s">
        <v>313</v>
      </c>
      <c r="B2436" s="4">
        <v>34003</v>
      </c>
      <c r="C2436" s="9"/>
      <c r="D2436" s="9"/>
      <c r="E2436" s="10"/>
      <c r="S2436">
        <v>14.973000000000001</v>
      </c>
      <c r="T2436">
        <v>1711.8006190445401</v>
      </c>
      <c r="U2436">
        <v>905.35831545226199</v>
      </c>
      <c r="V2436">
        <v>1.4999999999999999E-2</v>
      </c>
      <c r="W2436">
        <v>9.8070000000000004</v>
      </c>
      <c r="Y2436">
        <v>3.1951300000000002E-2</v>
      </c>
      <c r="AA2436">
        <f>AC2436/Y2436</f>
        <v>20865.550870504267</v>
      </c>
      <c r="AC2436">
        <v>666.68147552874302</v>
      </c>
      <c r="AS2436" t="s">
        <v>69</v>
      </c>
      <c r="BC2436">
        <v>238.676839923519</v>
      </c>
      <c r="BE2436">
        <v>2E-3</v>
      </c>
      <c r="BF2436">
        <v>1.9350000000000001</v>
      </c>
      <c r="BH2436">
        <v>806.32500000000005</v>
      </c>
    </row>
    <row r="2437" spans="1:61" x14ac:dyDescent="0.3">
      <c r="A2437" s="3" t="s">
        <v>311</v>
      </c>
      <c r="B2437" s="4">
        <v>33884</v>
      </c>
      <c r="C2437" s="9"/>
      <c r="D2437" s="9"/>
      <c r="E2437" s="10"/>
      <c r="T2437">
        <v>301</v>
      </c>
      <c r="AE2437">
        <v>0.66646250794830697</v>
      </c>
      <c r="AL2437">
        <v>2.44</v>
      </c>
      <c r="BI2437">
        <v>503.28632106586099</v>
      </c>
    </row>
    <row r="2438" spans="1:61" x14ac:dyDescent="0.3">
      <c r="A2438" s="3" t="s">
        <v>311</v>
      </c>
      <c r="B2438" s="4">
        <v>33897</v>
      </c>
      <c r="C2438" s="9"/>
      <c r="D2438" s="9"/>
      <c r="E2438" s="10"/>
      <c r="S2438">
        <v>9.6880000000000006</v>
      </c>
      <c r="T2438">
        <v>358.9</v>
      </c>
      <c r="AE2438">
        <v>0.86068253093597302</v>
      </c>
      <c r="AL2438">
        <v>4.38</v>
      </c>
      <c r="AM2438">
        <v>3.5999999999999997E-2</v>
      </c>
      <c r="AN2438">
        <v>5.718</v>
      </c>
      <c r="AO2438">
        <v>158.83500000000001</v>
      </c>
      <c r="BE2438">
        <v>0.02</v>
      </c>
      <c r="BF2438">
        <v>3.97</v>
      </c>
      <c r="BH2438">
        <v>200.399</v>
      </c>
      <c r="BI2438">
        <v>1031.6666666666699</v>
      </c>
    </row>
    <row r="2439" spans="1:61" x14ac:dyDescent="0.3">
      <c r="A2439" s="3" t="s">
        <v>311</v>
      </c>
      <c r="B2439" s="4">
        <v>33911</v>
      </c>
      <c r="C2439" s="9"/>
      <c r="D2439" s="9"/>
      <c r="E2439" s="10"/>
      <c r="S2439">
        <v>13.414999999999999</v>
      </c>
      <c r="T2439">
        <v>697.03333333333296</v>
      </c>
      <c r="AE2439">
        <v>0.93755692891704601</v>
      </c>
      <c r="AL2439">
        <v>6.1633333333333304</v>
      </c>
      <c r="AM2439">
        <v>3.3000000000000002E-2</v>
      </c>
      <c r="AN2439">
        <v>8.0220000000000002</v>
      </c>
      <c r="AO2439">
        <v>246.12100000000001</v>
      </c>
      <c r="BE2439">
        <v>1.4E-2</v>
      </c>
      <c r="BF2439">
        <v>5.3929999999999998</v>
      </c>
      <c r="BH2439">
        <v>388.86700000000002</v>
      </c>
      <c r="BI2439">
        <v>830</v>
      </c>
    </row>
    <row r="2440" spans="1:61" x14ac:dyDescent="0.3">
      <c r="A2440" s="3" t="s">
        <v>311</v>
      </c>
      <c r="B2440" s="4">
        <v>33925</v>
      </c>
      <c r="C2440" s="9"/>
      <c r="D2440" s="9"/>
      <c r="E2440" s="10"/>
      <c r="S2440">
        <v>16.556999999999999</v>
      </c>
      <c r="T2440">
        <v>1439.4166666666699</v>
      </c>
      <c r="AE2440">
        <v>0.945031775661207</v>
      </c>
      <c r="AL2440">
        <v>6.4466666666666699</v>
      </c>
      <c r="AM2440">
        <v>3.1E-2</v>
      </c>
      <c r="AN2440">
        <v>7.9889999999999999</v>
      </c>
      <c r="AO2440">
        <v>256.93799999999999</v>
      </c>
      <c r="BE2440">
        <v>8.9999999999999993E-3</v>
      </c>
      <c r="BF2440">
        <v>8.5679999999999996</v>
      </c>
      <c r="BH2440">
        <v>964.44100000000003</v>
      </c>
      <c r="BI2440">
        <v>768.33333333333303</v>
      </c>
    </row>
    <row r="2441" spans="1:61" x14ac:dyDescent="0.3">
      <c r="A2441" s="3" t="s">
        <v>311</v>
      </c>
      <c r="B2441" s="4">
        <v>33932</v>
      </c>
      <c r="C2441" s="9"/>
      <c r="D2441" s="9"/>
      <c r="E2441" s="10"/>
      <c r="S2441">
        <v>13.387</v>
      </c>
      <c r="T2441">
        <v>1318.8333333333301</v>
      </c>
      <c r="U2441">
        <v>186.833333333333</v>
      </c>
      <c r="V2441">
        <v>1.9E-2</v>
      </c>
      <c r="W2441">
        <v>2.7040000000000002</v>
      </c>
      <c r="AE2441">
        <v>0.93329664316729299</v>
      </c>
      <c r="AL2441">
        <v>6.0166666666666702</v>
      </c>
      <c r="AM2441">
        <v>2.9000000000000001E-2</v>
      </c>
      <c r="AN2441">
        <v>5.117</v>
      </c>
      <c r="AO2441">
        <v>176.10300000000001</v>
      </c>
      <c r="BE2441">
        <v>6.0000000000000001E-3</v>
      </c>
      <c r="BF2441">
        <v>5.2050000000000001</v>
      </c>
      <c r="BH2441">
        <v>826.61900000000003</v>
      </c>
      <c r="BI2441">
        <v>773.33333333333303</v>
      </c>
    </row>
    <row r="2442" spans="1:61" x14ac:dyDescent="0.3">
      <c r="A2442" s="3" t="s">
        <v>311</v>
      </c>
      <c r="B2442" s="4">
        <v>33939</v>
      </c>
      <c r="C2442" s="9"/>
      <c r="D2442" s="9"/>
      <c r="E2442" s="10"/>
      <c r="S2442">
        <v>17.131</v>
      </c>
      <c r="T2442">
        <v>1728.61666666667</v>
      </c>
      <c r="U2442">
        <v>269.66666666666703</v>
      </c>
      <c r="V2442">
        <v>1.7000000000000001E-2</v>
      </c>
      <c r="W2442">
        <v>3.4209999999999998</v>
      </c>
      <c r="AE2442">
        <v>0.91520341430283603</v>
      </c>
      <c r="AL2442">
        <v>5.4833333333333298</v>
      </c>
      <c r="AM2442">
        <v>2.9000000000000001E-2</v>
      </c>
      <c r="AN2442">
        <v>6.4720000000000004</v>
      </c>
      <c r="AO2442">
        <v>222.53399999999999</v>
      </c>
      <c r="BE2442">
        <v>6.0000000000000001E-3</v>
      </c>
      <c r="BF2442">
        <v>6.7169999999999996</v>
      </c>
      <c r="BH2442">
        <v>1131.153</v>
      </c>
      <c r="BI2442">
        <v>621.66666666666697</v>
      </c>
    </row>
    <row r="2443" spans="1:61" x14ac:dyDescent="0.3">
      <c r="A2443" s="3" t="s">
        <v>311</v>
      </c>
      <c r="B2443" s="4">
        <v>33946</v>
      </c>
      <c r="C2443" s="9"/>
      <c r="D2443" s="9"/>
      <c r="E2443" s="10"/>
      <c r="S2443">
        <v>14.59</v>
      </c>
      <c r="T2443">
        <v>1420.5</v>
      </c>
      <c r="U2443">
        <v>327.16666666666703</v>
      </c>
      <c r="V2443">
        <v>1.7000000000000001E-2</v>
      </c>
      <c r="W2443">
        <v>4.298</v>
      </c>
      <c r="AE2443">
        <v>0.90846190000679905</v>
      </c>
      <c r="AL2443">
        <v>5.3133333333333299</v>
      </c>
      <c r="AM2443">
        <v>2.8000000000000001E-2</v>
      </c>
      <c r="AN2443">
        <v>4.3559999999999999</v>
      </c>
      <c r="AO2443">
        <v>154.785</v>
      </c>
      <c r="BE2443">
        <v>5.0000000000000001E-3</v>
      </c>
      <c r="BF2443">
        <v>5.3040000000000003</v>
      </c>
      <c r="BH2443">
        <v>990.30499999999995</v>
      </c>
      <c r="BI2443">
        <v>613.33333333333303</v>
      </c>
    </row>
    <row r="2444" spans="1:61" x14ac:dyDescent="0.3">
      <c r="A2444" s="3" t="s">
        <v>311</v>
      </c>
      <c r="B2444" s="4">
        <v>33953</v>
      </c>
      <c r="C2444" s="9"/>
      <c r="D2444" s="9"/>
      <c r="E2444" s="10"/>
      <c r="S2444">
        <v>11.728999999999999</v>
      </c>
      <c r="T2444">
        <v>1628.8333333333301</v>
      </c>
      <c r="U2444">
        <v>402.5</v>
      </c>
      <c r="V2444">
        <v>1.6E-2</v>
      </c>
      <c r="W2444">
        <v>4.93</v>
      </c>
      <c r="AE2444">
        <v>0.86089135048575305</v>
      </c>
      <c r="AL2444">
        <v>4.3833333333333302</v>
      </c>
      <c r="AM2444">
        <v>2.4E-2</v>
      </c>
      <c r="AN2444">
        <v>2.1789999999999998</v>
      </c>
      <c r="AO2444">
        <v>91.22</v>
      </c>
      <c r="BE2444">
        <v>4.0000000000000001E-3</v>
      </c>
      <c r="BF2444">
        <v>3.843</v>
      </c>
      <c r="BH2444">
        <v>1007.0359999999999</v>
      </c>
      <c r="BI2444">
        <v>631.66666666666697</v>
      </c>
    </row>
    <row r="2445" spans="1:61" x14ac:dyDescent="0.3">
      <c r="A2445" s="3" t="s">
        <v>311</v>
      </c>
      <c r="B2445" s="4">
        <v>33959</v>
      </c>
      <c r="C2445" s="9"/>
      <c r="D2445" s="9"/>
      <c r="E2445" s="10"/>
      <c r="S2445">
        <v>16.53</v>
      </c>
      <c r="T2445">
        <v>1896.7666666666701</v>
      </c>
      <c r="U2445">
        <v>560.70000000000005</v>
      </c>
      <c r="V2445">
        <v>1.7000000000000001E-2</v>
      </c>
      <c r="W2445">
        <v>7.08</v>
      </c>
      <c r="AE2445">
        <v>0.804168366173039</v>
      </c>
      <c r="AL2445">
        <v>3.62333333333333</v>
      </c>
      <c r="AM2445">
        <v>2.3E-2</v>
      </c>
      <c r="AN2445">
        <v>3.2810000000000001</v>
      </c>
      <c r="AO2445">
        <v>137.40799999999999</v>
      </c>
      <c r="BE2445">
        <v>5.0000000000000001E-3</v>
      </c>
      <c r="BF2445">
        <v>5.085</v>
      </c>
      <c r="BH2445">
        <v>1069.316</v>
      </c>
      <c r="BI2445">
        <v>575</v>
      </c>
    </row>
    <row r="2446" spans="1:61" x14ac:dyDescent="0.3">
      <c r="A2446" s="3" t="s">
        <v>311</v>
      </c>
      <c r="B2446" s="4">
        <v>33967</v>
      </c>
      <c r="C2446" s="9"/>
      <c r="D2446" s="9"/>
      <c r="E2446" s="10"/>
      <c r="S2446">
        <v>12.348000000000001</v>
      </c>
      <c r="T2446">
        <v>1681.43333333333</v>
      </c>
      <c r="U2446">
        <v>544.83333333333303</v>
      </c>
      <c r="V2446">
        <v>1.7000000000000001E-2</v>
      </c>
      <c r="W2446">
        <v>6.8659999999999997</v>
      </c>
      <c r="AE2446">
        <v>0.85317296241112495</v>
      </c>
      <c r="AL2446">
        <v>4.2633333333333301</v>
      </c>
      <c r="AM2446">
        <v>1.7999999999999999E-2</v>
      </c>
      <c r="AN2446">
        <v>1.135</v>
      </c>
      <c r="AO2446">
        <v>59.418999999999997</v>
      </c>
      <c r="BE2446">
        <v>3.0000000000000001E-3</v>
      </c>
      <c r="BF2446">
        <v>3.294</v>
      </c>
      <c r="BH2446">
        <v>930.53399999999999</v>
      </c>
      <c r="BI2446">
        <v>611.66666666666697</v>
      </c>
    </row>
    <row r="2447" spans="1:61" x14ac:dyDescent="0.3">
      <c r="A2447" s="3" t="s">
        <v>311</v>
      </c>
      <c r="B2447" s="4">
        <v>33974</v>
      </c>
      <c r="C2447" s="9"/>
      <c r="D2447" s="9"/>
      <c r="E2447" s="10"/>
      <c r="S2447">
        <v>13.779</v>
      </c>
      <c r="T2447">
        <v>1960.2</v>
      </c>
      <c r="U2447">
        <v>800.41666666666697</v>
      </c>
      <c r="V2447">
        <v>1.4999999999999999E-2</v>
      </c>
      <c r="W2447">
        <v>9.3520000000000003</v>
      </c>
      <c r="AE2447">
        <v>0.84102367703178305</v>
      </c>
      <c r="AL2447">
        <v>4.0866666666666696</v>
      </c>
      <c r="AM2447">
        <v>0.02</v>
      </c>
      <c r="AN2447">
        <v>0.50700000000000001</v>
      </c>
      <c r="AO2447">
        <v>25.245000000000001</v>
      </c>
      <c r="BE2447">
        <v>3.0000000000000001E-3</v>
      </c>
      <c r="BF2447">
        <v>2.7120000000000002</v>
      </c>
      <c r="BH2447">
        <v>941.33799999999997</v>
      </c>
      <c r="BI2447">
        <v>543.33333333333303</v>
      </c>
    </row>
    <row r="2448" spans="1:61" x14ac:dyDescent="0.3">
      <c r="A2448" s="3" t="s">
        <v>311</v>
      </c>
      <c r="B2448" s="4">
        <v>33981</v>
      </c>
      <c r="C2448" s="9"/>
      <c r="D2448" s="9"/>
      <c r="E2448" s="10"/>
      <c r="S2448">
        <v>14.202</v>
      </c>
      <c r="T2448">
        <v>1763</v>
      </c>
      <c r="U2448">
        <v>786.33333333333303</v>
      </c>
      <c r="V2448">
        <v>1.9E-2</v>
      </c>
      <c r="W2448">
        <v>11.176</v>
      </c>
      <c r="AE2448">
        <v>0.798506871517359</v>
      </c>
      <c r="AL2448">
        <v>3.56</v>
      </c>
      <c r="BE2448">
        <v>2E-3</v>
      </c>
      <c r="BF2448">
        <v>1.5069999999999999</v>
      </c>
      <c r="BH2448">
        <v>735.74599999999998</v>
      </c>
      <c r="BI2448">
        <v>623.33333333333303</v>
      </c>
    </row>
    <row r="2449" spans="1:61" x14ac:dyDescent="0.3">
      <c r="A2449" s="3" t="s">
        <v>311</v>
      </c>
      <c r="B2449" s="4">
        <v>33988</v>
      </c>
      <c r="C2449" s="9"/>
      <c r="D2449" s="9"/>
      <c r="E2449" s="10"/>
      <c r="S2449">
        <v>14.064</v>
      </c>
      <c r="T2449">
        <v>1780.5</v>
      </c>
      <c r="U2449">
        <v>848.33333333333303</v>
      </c>
      <c r="V2449">
        <v>1.7000000000000001E-2</v>
      </c>
      <c r="W2449">
        <v>10.755000000000001</v>
      </c>
      <c r="BE2449">
        <v>2E-3</v>
      </c>
      <c r="BF2449">
        <v>1.67</v>
      </c>
      <c r="BH2449">
        <v>743.03200000000004</v>
      </c>
      <c r="BI2449">
        <v>530</v>
      </c>
    </row>
    <row r="2450" spans="1:61" x14ac:dyDescent="0.3">
      <c r="A2450" s="3" t="s">
        <v>311</v>
      </c>
      <c r="B2450" s="4">
        <v>33996</v>
      </c>
      <c r="C2450" s="9"/>
      <c r="D2450" s="9"/>
      <c r="E2450" s="10"/>
      <c r="BI2450">
        <v>501.66666666666703</v>
      </c>
    </row>
    <row r="2451" spans="1:61" x14ac:dyDescent="0.3">
      <c r="A2451" s="3" t="s">
        <v>311</v>
      </c>
      <c r="B2451" s="4">
        <v>34003</v>
      </c>
      <c r="C2451" s="9"/>
      <c r="D2451" s="9"/>
      <c r="E2451" s="10"/>
      <c r="S2451">
        <v>15.98</v>
      </c>
      <c r="T2451">
        <v>1784.52025130632</v>
      </c>
      <c r="U2451">
        <v>975.21336587042799</v>
      </c>
      <c r="V2451">
        <v>1.7000000000000001E-2</v>
      </c>
      <c r="W2451">
        <v>12.401999999999999</v>
      </c>
      <c r="Y2451">
        <v>3.3291533333333297E-2</v>
      </c>
      <c r="AA2451">
        <f>AC2451/Y2451</f>
        <v>22221.411674425166</v>
      </c>
      <c r="AC2451">
        <v>739.78486747284705</v>
      </c>
      <c r="AS2451" t="s">
        <v>69</v>
      </c>
      <c r="BC2451">
        <v>235.42849839758199</v>
      </c>
      <c r="BE2451">
        <v>2E-3</v>
      </c>
      <c r="BF2451">
        <v>1.8069999999999999</v>
      </c>
      <c r="BH2451">
        <v>809.32299999999998</v>
      </c>
    </row>
    <row r="2452" spans="1:61" x14ac:dyDescent="0.3">
      <c r="A2452" s="56" t="s">
        <v>312</v>
      </c>
      <c r="B2452" s="61">
        <v>33813</v>
      </c>
    </row>
    <row r="2453" spans="1:61" x14ac:dyDescent="0.3">
      <c r="A2453" s="56" t="s">
        <v>312</v>
      </c>
      <c r="B2453" s="61">
        <v>33813</v>
      </c>
    </row>
    <row r="2454" spans="1:61" x14ac:dyDescent="0.3">
      <c r="A2454" s="56" t="s">
        <v>312</v>
      </c>
      <c r="B2454" s="61">
        <v>33813</v>
      </c>
    </row>
    <row r="2455" spans="1:61" x14ac:dyDescent="0.3">
      <c r="A2455" s="56" t="s">
        <v>312</v>
      </c>
      <c r="B2455" s="61">
        <v>33841</v>
      </c>
    </row>
    <row r="2456" spans="1:61" x14ac:dyDescent="0.3">
      <c r="A2456" s="56" t="s">
        <v>312</v>
      </c>
      <c r="B2456" s="61">
        <v>33841</v>
      </c>
    </row>
    <row r="2457" spans="1:61" x14ac:dyDescent="0.3">
      <c r="A2457" s="56" t="s">
        <v>312</v>
      </c>
      <c r="B2457" s="61">
        <v>33841</v>
      </c>
    </row>
    <row r="2458" spans="1:61" x14ac:dyDescent="0.3">
      <c r="A2458" s="56" t="s">
        <v>312</v>
      </c>
      <c r="B2458" s="61">
        <v>33861</v>
      </c>
    </row>
    <row r="2459" spans="1:61" x14ac:dyDescent="0.3">
      <c r="A2459" s="56" t="s">
        <v>312</v>
      </c>
      <c r="B2459" s="61">
        <v>33861</v>
      </c>
    </row>
    <row r="2460" spans="1:61" x14ac:dyDescent="0.3">
      <c r="A2460" s="56" t="s">
        <v>312</v>
      </c>
      <c r="B2460" s="61">
        <v>33861</v>
      </c>
    </row>
    <row r="2461" spans="1:61" x14ac:dyDescent="0.3">
      <c r="A2461" s="56" t="s">
        <v>312</v>
      </c>
      <c r="B2461" s="61">
        <v>33870</v>
      </c>
    </row>
    <row r="2462" spans="1:61" x14ac:dyDescent="0.3">
      <c r="A2462" s="56" t="s">
        <v>312</v>
      </c>
      <c r="B2462" s="61">
        <v>33870</v>
      </c>
    </row>
    <row r="2463" spans="1:61" x14ac:dyDescent="0.3">
      <c r="A2463" s="56" t="s">
        <v>312</v>
      </c>
      <c r="B2463" s="61">
        <v>33870</v>
      </c>
    </row>
    <row r="2464" spans="1:61" x14ac:dyDescent="0.3">
      <c r="A2464" s="56" t="s">
        <v>312</v>
      </c>
      <c r="B2464" s="61">
        <v>33878</v>
      </c>
    </row>
    <row r="2465" spans="1:61" x14ac:dyDescent="0.3">
      <c r="A2465" s="56" t="s">
        <v>312</v>
      </c>
      <c r="B2465" s="61">
        <v>33878</v>
      </c>
    </row>
    <row r="2466" spans="1:61" x14ac:dyDescent="0.3">
      <c r="A2466" s="56" t="s">
        <v>312</v>
      </c>
      <c r="B2466" s="61">
        <v>33878</v>
      </c>
    </row>
    <row r="2467" spans="1:61" x14ac:dyDescent="0.3">
      <c r="A2467" s="56" t="s">
        <v>312</v>
      </c>
      <c r="B2467" s="61">
        <v>33883</v>
      </c>
    </row>
    <row r="2468" spans="1:61" x14ac:dyDescent="0.3">
      <c r="A2468" s="56" t="s">
        <v>312</v>
      </c>
      <c r="B2468" s="61">
        <v>33883</v>
      </c>
    </row>
    <row r="2469" spans="1:61" x14ac:dyDescent="0.3">
      <c r="A2469" s="56" t="s">
        <v>312</v>
      </c>
      <c r="B2469" s="61">
        <v>33883</v>
      </c>
    </row>
    <row r="2470" spans="1:61" x14ac:dyDescent="0.3">
      <c r="A2470" s="3" t="s">
        <v>312</v>
      </c>
      <c r="B2470" s="4">
        <v>33884</v>
      </c>
      <c r="C2470" s="9"/>
      <c r="D2470" s="9"/>
      <c r="E2470" s="10"/>
      <c r="T2470">
        <v>342</v>
      </c>
      <c r="AE2470">
        <v>0.76484255254257605</v>
      </c>
      <c r="AL2470">
        <v>3.2166666666666699</v>
      </c>
      <c r="BI2470">
        <v>602.41668425208195</v>
      </c>
    </row>
    <row r="2471" spans="1:61" x14ac:dyDescent="0.3">
      <c r="A2471" s="56" t="s">
        <v>312</v>
      </c>
      <c r="B2471" s="61">
        <v>33891</v>
      </c>
    </row>
    <row r="2472" spans="1:61" x14ac:dyDescent="0.3">
      <c r="A2472" s="56" t="s">
        <v>312</v>
      </c>
      <c r="B2472" s="61">
        <v>33891</v>
      </c>
    </row>
    <row r="2473" spans="1:61" x14ac:dyDescent="0.3">
      <c r="A2473" s="56" t="s">
        <v>312</v>
      </c>
      <c r="B2473" s="61">
        <v>33891</v>
      </c>
    </row>
    <row r="2474" spans="1:61" x14ac:dyDescent="0.3">
      <c r="A2474" s="3" t="s">
        <v>312</v>
      </c>
      <c r="B2474" s="4">
        <v>33897</v>
      </c>
      <c r="C2474" s="9"/>
      <c r="D2474" s="9"/>
      <c r="E2474" s="10"/>
      <c r="S2474">
        <v>14.815</v>
      </c>
      <c r="T2474">
        <v>563.23333333333301</v>
      </c>
      <c r="AE2474">
        <v>0.91156610895951196</v>
      </c>
      <c r="AL2474">
        <v>5.39</v>
      </c>
      <c r="AM2474">
        <v>3.7999999999999999E-2</v>
      </c>
      <c r="AN2474">
        <v>8.6140000000000008</v>
      </c>
      <c r="AO2474">
        <v>227.166</v>
      </c>
      <c r="BE2474">
        <v>1.7999999999999999E-2</v>
      </c>
      <c r="BF2474">
        <v>6.2009999999999996</v>
      </c>
      <c r="BH2474">
        <v>336</v>
      </c>
      <c r="BI2474">
        <v>958.33333333333303</v>
      </c>
    </row>
    <row r="2475" spans="1:61" x14ac:dyDescent="0.3">
      <c r="A2475" s="56" t="s">
        <v>312</v>
      </c>
      <c r="B2475" s="61">
        <v>33904</v>
      </c>
    </row>
    <row r="2476" spans="1:61" x14ac:dyDescent="0.3">
      <c r="A2476" s="56" t="s">
        <v>312</v>
      </c>
      <c r="B2476" s="61">
        <v>33904</v>
      </c>
    </row>
    <row r="2477" spans="1:61" x14ac:dyDescent="0.3">
      <c r="A2477" s="56" t="s">
        <v>312</v>
      </c>
      <c r="B2477" s="61">
        <v>33904</v>
      </c>
    </row>
    <row r="2478" spans="1:61" x14ac:dyDescent="0.3">
      <c r="A2478" s="3" t="s">
        <v>312</v>
      </c>
      <c r="B2478" s="4">
        <v>33911</v>
      </c>
      <c r="C2478" s="9"/>
      <c r="D2478" s="9"/>
      <c r="E2478" s="10"/>
      <c r="S2478">
        <v>21.172000000000001</v>
      </c>
      <c r="T2478">
        <v>1032.6666666666699</v>
      </c>
      <c r="AE2478">
        <v>0.95841434487882704</v>
      </c>
      <c r="AL2478">
        <v>7.06666666666667</v>
      </c>
      <c r="AM2478">
        <v>3.5000000000000003E-2</v>
      </c>
      <c r="AN2478">
        <v>12.396000000000001</v>
      </c>
      <c r="AO2478">
        <v>349.92700000000002</v>
      </c>
      <c r="BE2478">
        <v>1.4E-2</v>
      </c>
      <c r="BF2478">
        <v>8.7759999999999998</v>
      </c>
      <c r="BH2478">
        <v>631.03099999999995</v>
      </c>
      <c r="BI2478">
        <v>826.66666666666697</v>
      </c>
    </row>
    <row r="2479" spans="1:61" x14ac:dyDescent="0.3">
      <c r="A2479" s="56" t="s">
        <v>312</v>
      </c>
      <c r="B2479" s="61">
        <v>33912</v>
      </c>
    </row>
    <row r="2480" spans="1:61" x14ac:dyDescent="0.3">
      <c r="A2480" s="56" t="s">
        <v>312</v>
      </c>
      <c r="B2480" s="61">
        <v>33912</v>
      </c>
    </row>
    <row r="2481" spans="1:61" x14ac:dyDescent="0.3">
      <c r="A2481" s="56" t="s">
        <v>312</v>
      </c>
      <c r="B2481" s="61">
        <v>33912</v>
      </c>
    </row>
    <row r="2482" spans="1:61" x14ac:dyDescent="0.3">
      <c r="A2482" s="56" t="s">
        <v>312</v>
      </c>
      <c r="B2482" s="61">
        <v>33919</v>
      </c>
    </row>
    <row r="2483" spans="1:61" x14ac:dyDescent="0.3">
      <c r="A2483" s="56" t="s">
        <v>312</v>
      </c>
      <c r="B2483" s="61">
        <v>33919</v>
      </c>
    </row>
    <row r="2484" spans="1:61" x14ac:dyDescent="0.3">
      <c r="A2484" s="56" t="s">
        <v>312</v>
      </c>
      <c r="B2484" s="61">
        <v>33919</v>
      </c>
    </row>
    <row r="2485" spans="1:61" x14ac:dyDescent="0.3">
      <c r="A2485" s="3" t="s">
        <v>312</v>
      </c>
      <c r="B2485" s="4">
        <v>33925</v>
      </c>
      <c r="C2485" s="9"/>
      <c r="D2485" s="9"/>
      <c r="E2485" s="10"/>
      <c r="S2485">
        <v>15.789</v>
      </c>
      <c r="T2485">
        <v>1161.2666666666701</v>
      </c>
      <c r="AE2485">
        <v>0.96442101057348095</v>
      </c>
      <c r="AL2485">
        <v>7.4133333333333304</v>
      </c>
      <c r="AM2485">
        <v>3.1E-2</v>
      </c>
      <c r="AN2485">
        <v>8.0980000000000008</v>
      </c>
      <c r="AO2485">
        <v>254.15100000000001</v>
      </c>
      <c r="BE2485">
        <v>0.01</v>
      </c>
      <c r="BF2485">
        <v>7.6909999999999998</v>
      </c>
      <c r="BH2485">
        <v>737.83299999999997</v>
      </c>
      <c r="BI2485">
        <v>833.33333333333303</v>
      </c>
    </row>
    <row r="2486" spans="1:61" x14ac:dyDescent="0.3">
      <c r="A2486" s="59" t="s">
        <v>312</v>
      </c>
      <c r="B2486" s="61">
        <v>33925</v>
      </c>
      <c r="G2486">
        <f>H2486*200+I2486*200+J2486*200+K2486*200+L2486*200+M2486*400</f>
        <v>312.79676056338019</v>
      </c>
      <c r="H2486" s="45">
        <v>0.134333333333333</v>
      </c>
      <c r="I2486" s="45">
        <v>0.188097183098592</v>
      </c>
      <c r="J2486" s="45">
        <v>0.21242394366197201</v>
      </c>
      <c r="K2486" s="45">
        <v>0.25487417840375598</v>
      </c>
      <c r="L2486" s="45">
        <v>0.25362558685446002</v>
      </c>
      <c r="M2486" s="45">
        <v>0.260314788732394</v>
      </c>
    </row>
    <row r="2487" spans="1:61" x14ac:dyDescent="0.3">
      <c r="A2487" s="56" t="s">
        <v>312</v>
      </c>
      <c r="B2487" s="61">
        <v>33925</v>
      </c>
    </row>
    <row r="2488" spans="1:61" x14ac:dyDescent="0.3">
      <c r="A2488" s="56" t="s">
        <v>312</v>
      </c>
      <c r="B2488" s="61">
        <v>33925</v>
      </c>
    </row>
    <row r="2489" spans="1:61" x14ac:dyDescent="0.3">
      <c r="A2489" s="56" t="s">
        <v>312</v>
      </c>
      <c r="B2489" s="61">
        <v>33925</v>
      </c>
    </row>
    <row r="2490" spans="1:61" x14ac:dyDescent="0.3">
      <c r="A2490" s="3" t="s">
        <v>312</v>
      </c>
      <c r="B2490" s="4">
        <v>33932</v>
      </c>
      <c r="C2490" s="9"/>
      <c r="D2490" s="9"/>
      <c r="E2490" s="10"/>
      <c r="S2490">
        <v>22.997</v>
      </c>
      <c r="T2490">
        <v>1564.86666666667</v>
      </c>
      <c r="U2490">
        <v>225.166666666667</v>
      </c>
      <c r="V2490">
        <v>0.02</v>
      </c>
      <c r="W2490">
        <v>3.5590000000000002</v>
      </c>
      <c r="AE2490">
        <v>0.95746806187579403</v>
      </c>
      <c r="AL2490">
        <v>7.0166666666666702</v>
      </c>
      <c r="AM2490">
        <v>3.5000000000000003E-2</v>
      </c>
      <c r="AN2490">
        <v>10.268000000000001</v>
      </c>
      <c r="AO2490">
        <v>297.03100000000001</v>
      </c>
      <c r="BE2490">
        <v>0.01</v>
      </c>
      <c r="BF2490">
        <v>8.6059999999999999</v>
      </c>
      <c r="BH2490">
        <v>904.98699999999997</v>
      </c>
      <c r="BI2490">
        <v>806.66666666666697</v>
      </c>
    </row>
    <row r="2491" spans="1:61" x14ac:dyDescent="0.3">
      <c r="A2491" s="59" t="s">
        <v>312</v>
      </c>
      <c r="B2491" s="61">
        <v>33932</v>
      </c>
      <c r="G2491">
        <f>H2491*200+I2491*200+J2491*200+K2491*200+L2491*200+M2491*400</f>
        <v>318.36873239436636</v>
      </c>
      <c r="H2491" s="45">
        <v>0.16166666666666701</v>
      </c>
      <c r="I2491" s="45">
        <v>0.20733896713614999</v>
      </c>
      <c r="J2491" s="45">
        <v>0.218347887323944</v>
      </c>
      <c r="K2491" s="45">
        <v>0.25637488262910801</v>
      </c>
      <c r="L2491" s="45">
        <v>0.26654342723004698</v>
      </c>
      <c r="M2491" s="45">
        <v>0.240785915492958</v>
      </c>
    </row>
    <row r="2492" spans="1:61" x14ac:dyDescent="0.3">
      <c r="A2492" s="3" t="s">
        <v>312</v>
      </c>
      <c r="B2492" s="4">
        <v>33939</v>
      </c>
      <c r="C2492" s="9"/>
      <c r="D2492" s="9"/>
      <c r="E2492" s="10"/>
      <c r="S2492">
        <v>19.815000000000001</v>
      </c>
      <c r="T2492">
        <v>1498.85</v>
      </c>
      <c r="U2492">
        <v>242</v>
      </c>
      <c r="V2492">
        <v>1.7000000000000001E-2</v>
      </c>
      <c r="W2492">
        <v>3.2890000000000001</v>
      </c>
      <c r="AE2492">
        <v>0.95233223997185501</v>
      </c>
      <c r="AL2492">
        <v>6.7633333333333301</v>
      </c>
      <c r="AM2492">
        <v>3.4000000000000002E-2</v>
      </c>
      <c r="AN2492">
        <v>7.8620000000000001</v>
      </c>
      <c r="AO2492">
        <v>232.25899999999999</v>
      </c>
      <c r="BE2492">
        <v>8.9999999999999993E-3</v>
      </c>
      <c r="BF2492">
        <v>8.06</v>
      </c>
      <c r="BH2492">
        <v>899.50199999999995</v>
      </c>
      <c r="BI2492">
        <v>685</v>
      </c>
    </row>
    <row r="2493" spans="1:61" x14ac:dyDescent="0.3">
      <c r="A2493" s="59" t="s">
        <v>312</v>
      </c>
      <c r="B2493" s="61">
        <v>33939</v>
      </c>
      <c r="G2493">
        <f>H2493*200+I2493*200+J2493*200+K2493*200+L2493*200+M2493*400</f>
        <v>301.13333333333321</v>
      </c>
      <c r="H2493" s="45">
        <v>0.14433333333333301</v>
      </c>
      <c r="I2493" s="45">
        <v>0.1711</v>
      </c>
      <c r="J2493" s="45">
        <v>0.20053333333333301</v>
      </c>
      <c r="K2493" s="45">
        <v>0.24156666666666701</v>
      </c>
      <c r="L2493" s="45">
        <v>0.24633333333333299</v>
      </c>
      <c r="M2493" s="45">
        <v>0.25090000000000001</v>
      </c>
    </row>
    <row r="2494" spans="1:61" x14ac:dyDescent="0.3">
      <c r="A2494" s="3" t="s">
        <v>312</v>
      </c>
      <c r="B2494" s="4">
        <v>33946</v>
      </c>
      <c r="C2494" s="9"/>
      <c r="D2494" s="9"/>
      <c r="E2494" s="10"/>
      <c r="S2494">
        <v>23.495000000000001</v>
      </c>
      <c r="T2494">
        <v>1915.5</v>
      </c>
      <c r="U2494">
        <v>390.66666666666703</v>
      </c>
      <c r="V2494">
        <v>1.7000000000000001E-2</v>
      </c>
      <c r="W2494">
        <v>5.4180000000000001</v>
      </c>
      <c r="AE2494">
        <v>0.93167639742545505</v>
      </c>
      <c r="AL2494">
        <v>5.9633333333333303</v>
      </c>
      <c r="AM2494">
        <v>3.3000000000000002E-2</v>
      </c>
      <c r="AN2494">
        <v>7.4880000000000004</v>
      </c>
      <c r="AO2494">
        <v>227.99100000000001</v>
      </c>
      <c r="BE2494">
        <v>8.0000000000000002E-3</v>
      </c>
      <c r="BF2494">
        <v>9.6129999999999995</v>
      </c>
      <c r="BH2494">
        <v>1180.6400000000001</v>
      </c>
      <c r="BI2494">
        <v>653.33333333333303</v>
      </c>
    </row>
    <row r="2495" spans="1:61" x14ac:dyDescent="0.3">
      <c r="A2495" s="59" t="s">
        <v>312</v>
      </c>
      <c r="B2495" s="61">
        <v>33946</v>
      </c>
      <c r="G2495">
        <f>H2495*200+I2495*200+J2495*200+K2495*200+L2495*200+M2495*400</f>
        <v>294.41687211956759</v>
      </c>
      <c r="H2495" s="45">
        <v>0.148666666666667</v>
      </c>
      <c r="I2495" s="45">
        <v>0.174245277167593</v>
      </c>
      <c r="J2495" s="45">
        <v>0.19627063789464599</v>
      </c>
      <c r="K2495" s="45">
        <v>0.23208375759142</v>
      </c>
      <c r="L2495" s="45">
        <v>0.24105164319248801</v>
      </c>
      <c r="M2495" s="45">
        <v>0.23988318904251199</v>
      </c>
    </row>
    <row r="2496" spans="1:61" x14ac:dyDescent="0.3">
      <c r="A2496" s="3" t="s">
        <v>312</v>
      </c>
      <c r="B2496" s="4">
        <v>33953</v>
      </c>
      <c r="C2496" s="9"/>
      <c r="D2496" s="9"/>
      <c r="E2496" s="10"/>
      <c r="S2496">
        <v>21.254000000000001</v>
      </c>
      <c r="T2496">
        <v>1989.6666666666699</v>
      </c>
      <c r="U2496">
        <v>522</v>
      </c>
      <c r="V2496">
        <v>1.7999999999999999E-2</v>
      </c>
      <c r="W2496">
        <v>7.5570000000000004</v>
      </c>
      <c r="AE2496">
        <v>0.90995988628448599</v>
      </c>
      <c r="AL2496">
        <v>5.35</v>
      </c>
      <c r="AM2496">
        <v>3.1E-2</v>
      </c>
      <c r="AN2496">
        <v>4.8369999999999997</v>
      </c>
      <c r="AO2496">
        <v>156.196</v>
      </c>
      <c r="BE2496">
        <v>7.0000000000000001E-3</v>
      </c>
      <c r="BF2496">
        <v>7.5549999999999997</v>
      </c>
      <c r="BH2496">
        <v>1143.338</v>
      </c>
      <c r="BI2496">
        <v>760</v>
      </c>
    </row>
    <row r="2497" spans="1:61" x14ac:dyDescent="0.3">
      <c r="A2497" s="59" t="s">
        <v>312</v>
      </c>
      <c r="B2497" s="61">
        <v>33953</v>
      </c>
      <c r="G2497">
        <f>H2497*200+I2497*200+J2497*200+K2497*200+L2497*200+M2497*400</f>
        <v>266.35999999999979</v>
      </c>
      <c r="H2497" s="45">
        <v>0.110666666666667</v>
      </c>
      <c r="I2497" s="45">
        <v>0.14990000000000001</v>
      </c>
      <c r="J2497" s="45">
        <v>0.16830000000000001</v>
      </c>
      <c r="K2497" s="45">
        <v>0.20963333333333301</v>
      </c>
      <c r="L2497" s="45">
        <v>0.23043333333333299</v>
      </c>
      <c r="M2497" s="45">
        <v>0.23143333333333299</v>
      </c>
    </row>
    <row r="2498" spans="1:61" x14ac:dyDescent="0.3">
      <c r="A2498" s="3" t="s">
        <v>312</v>
      </c>
      <c r="B2498" s="4">
        <v>33959</v>
      </c>
      <c r="C2498" s="9"/>
      <c r="D2498" s="9"/>
      <c r="E2498" s="10"/>
      <c r="S2498">
        <v>24.893999999999998</v>
      </c>
      <c r="T2498">
        <v>2195.3000000000002</v>
      </c>
      <c r="U2498">
        <v>702.33333333333303</v>
      </c>
      <c r="V2498">
        <v>1.7999999999999999E-2</v>
      </c>
      <c r="W2498">
        <v>10.124000000000001</v>
      </c>
      <c r="AE2498">
        <v>0.87286426706796405</v>
      </c>
      <c r="AL2498">
        <v>4.5833333333333304</v>
      </c>
      <c r="AM2498">
        <v>2.9000000000000001E-2</v>
      </c>
      <c r="AN2498">
        <v>5.2560000000000002</v>
      </c>
      <c r="AO2498">
        <v>184.58199999999999</v>
      </c>
      <c r="BE2498">
        <v>7.0000000000000001E-3</v>
      </c>
      <c r="BF2498">
        <v>7.76</v>
      </c>
      <c r="BH2498">
        <v>1152.106</v>
      </c>
      <c r="BI2498">
        <v>653.33333333333303</v>
      </c>
    </row>
    <row r="2499" spans="1:61" x14ac:dyDescent="0.3">
      <c r="A2499" s="3" t="s">
        <v>312</v>
      </c>
      <c r="B2499" s="4">
        <v>33967</v>
      </c>
      <c r="C2499" s="9"/>
      <c r="D2499" s="9"/>
      <c r="E2499" s="10"/>
      <c r="S2499">
        <v>20.45</v>
      </c>
      <c r="T2499">
        <v>1831.18333333333</v>
      </c>
      <c r="U2499">
        <v>746.66666666666697</v>
      </c>
      <c r="V2499">
        <v>0.02</v>
      </c>
      <c r="W2499">
        <v>11.769</v>
      </c>
      <c r="AE2499">
        <v>0.91881298837777103</v>
      </c>
      <c r="AL2499">
        <v>5.58</v>
      </c>
      <c r="AM2499">
        <v>2.5000000000000001E-2</v>
      </c>
      <c r="AN2499">
        <v>2.5790000000000002</v>
      </c>
      <c r="AO2499">
        <v>101.518</v>
      </c>
      <c r="BE2499">
        <v>5.0000000000000001E-3</v>
      </c>
      <c r="BF2499">
        <v>4.2359999999999998</v>
      </c>
      <c r="BH2499">
        <v>864.30399999999997</v>
      </c>
      <c r="BI2499">
        <v>690</v>
      </c>
    </row>
    <row r="2500" spans="1:61" x14ac:dyDescent="0.3">
      <c r="A2500" s="3" t="s">
        <v>312</v>
      </c>
      <c r="B2500" s="4">
        <v>33974</v>
      </c>
      <c r="C2500" s="9"/>
      <c r="D2500" s="9"/>
      <c r="E2500" s="10"/>
      <c r="S2500">
        <v>23.609000000000002</v>
      </c>
      <c r="T2500">
        <v>2169.5666666666698</v>
      </c>
      <c r="U2500">
        <v>995</v>
      </c>
      <c r="V2500">
        <v>0.02</v>
      </c>
      <c r="W2500">
        <v>15.816000000000001</v>
      </c>
      <c r="AE2500">
        <v>0.85492435747511697</v>
      </c>
      <c r="AL2500">
        <v>4.29</v>
      </c>
      <c r="AM2500">
        <v>0.02</v>
      </c>
      <c r="AN2500">
        <v>0.98499999999999999</v>
      </c>
      <c r="AO2500">
        <v>48.808</v>
      </c>
      <c r="BE2500">
        <v>5.0000000000000001E-3</v>
      </c>
      <c r="BF2500">
        <v>4.6500000000000004</v>
      </c>
      <c r="BH2500">
        <v>928.99099999999999</v>
      </c>
      <c r="BI2500">
        <v>605</v>
      </c>
    </row>
    <row r="2501" spans="1:61" x14ac:dyDescent="0.3">
      <c r="A2501" s="59" t="s">
        <v>312</v>
      </c>
      <c r="B2501" s="61">
        <v>33976</v>
      </c>
      <c r="G2501">
        <f>H2501*200+I2501*200+J2501*200+K2501*200+L2501*200+M2501*400</f>
        <v>233.36666666666679</v>
      </c>
      <c r="H2501" s="45">
        <v>0.14599999999999999</v>
      </c>
      <c r="I2501" s="45">
        <v>0.13116666666666699</v>
      </c>
      <c r="J2501" s="45">
        <v>0.13223333333333301</v>
      </c>
      <c r="K2501" s="45">
        <v>0.16516666666666699</v>
      </c>
      <c r="L2501" s="45">
        <v>0.20246666666666699</v>
      </c>
      <c r="M2501" s="45">
        <v>0.19489999999999999</v>
      </c>
    </row>
    <row r="2502" spans="1:61" x14ac:dyDescent="0.3">
      <c r="A2502" s="3" t="s">
        <v>312</v>
      </c>
      <c r="B2502" s="4">
        <v>33981</v>
      </c>
      <c r="C2502" s="9"/>
      <c r="D2502" s="9"/>
      <c r="E2502" s="10"/>
      <c r="S2502">
        <v>23.16</v>
      </c>
      <c r="T2502">
        <v>2015.75</v>
      </c>
      <c r="U2502">
        <v>1009.33333333333</v>
      </c>
      <c r="V2502">
        <v>2.1000000000000001E-2</v>
      </c>
      <c r="W2502">
        <v>16.994</v>
      </c>
      <c r="AE2502">
        <v>0.86840154496296595</v>
      </c>
      <c r="AL2502">
        <v>4.5066666666666704</v>
      </c>
      <c r="AM2502">
        <v>2.5000000000000001E-2</v>
      </c>
      <c r="AN2502">
        <v>0.7</v>
      </c>
      <c r="AO2502">
        <v>27.577999999999999</v>
      </c>
      <c r="BE2502">
        <v>4.0000000000000001E-3</v>
      </c>
      <c r="BF2502">
        <v>3.41</v>
      </c>
      <c r="BH2502">
        <v>779.84199999999998</v>
      </c>
      <c r="BI2502">
        <v>660</v>
      </c>
    </row>
    <row r="2503" spans="1:61" x14ac:dyDescent="0.3">
      <c r="A2503" s="3" t="s">
        <v>312</v>
      </c>
      <c r="B2503" s="4">
        <v>33988</v>
      </c>
      <c r="C2503" s="9"/>
      <c r="D2503" s="9"/>
      <c r="E2503" s="10"/>
      <c r="S2503">
        <v>25.65</v>
      </c>
      <c r="T2503">
        <v>2021.36666666667</v>
      </c>
      <c r="U2503">
        <v>1078.1666666666699</v>
      </c>
      <c r="V2503">
        <v>2.4E-2</v>
      </c>
      <c r="W2503">
        <v>20.152999999999999</v>
      </c>
      <c r="BE2503">
        <v>4.0000000000000001E-3</v>
      </c>
      <c r="BF2503">
        <v>2.802</v>
      </c>
      <c r="BH2503">
        <v>736.60799999999995</v>
      </c>
      <c r="BI2503">
        <v>590</v>
      </c>
    </row>
    <row r="2504" spans="1:61" x14ac:dyDescent="0.3">
      <c r="A2504" s="3" t="s">
        <v>312</v>
      </c>
      <c r="B2504" s="4">
        <v>33996</v>
      </c>
      <c r="C2504" s="9"/>
      <c r="D2504" s="9"/>
      <c r="E2504" s="10"/>
      <c r="BI2504">
        <v>580</v>
      </c>
    </row>
    <row r="2505" spans="1:61" x14ac:dyDescent="0.3">
      <c r="A2505" s="3" t="s">
        <v>312</v>
      </c>
      <c r="B2505" s="4">
        <v>34003</v>
      </c>
      <c r="C2505" s="9"/>
      <c r="D2505" s="9"/>
      <c r="E2505" s="10"/>
      <c r="S2505">
        <v>26.372</v>
      </c>
      <c r="T2505">
        <v>1906.7596504814401</v>
      </c>
      <c r="U2505">
        <v>1132.8944413046299</v>
      </c>
      <c r="V2505">
        <v>2.3E-2</v>
      </c>
      <c r="W2505">
        <v>20.475999999999999</v>
      </c>
      <c r="Y2505">
        <v>3.5360999999999997E-2</v>
      </c>
      <c r="AA2505">
        <f>AC2505/Y2505</f>
        <v>25407.085806543593</v>
      </c>
      <c r="AC2505">
        <v>898.41996120518797</v>
      </c>
      <c r="AS2505" t="s">
        <v>69</v>
      </c>
      <c r="BC2505">
        <v>234.47448009944199</v>
      </c>
      <c r="BE2505">
        <v>4.0000000000000001E-3</v>
      </c>
      <c r="BF2505">
        <v>3.09</v>
      </c>
      <c r="BH2505">
        <v>813.14499999999998</v>
      </c>
    </row>
    <row r="2506" spans="1:61" x14ac:dyDescent="0.3">
      <c r="A2506" s="3" t="s">
        <v>314</v>
      </c>
      <c r="B2506" s="4">
        <v>33884</v>
      </c>
      <c r="C2506" s="9"/>
      <c r="D2506" s="9"/>
      <c r="E2506" s="10"/>
      <c r="T2506">
        <v>180.45</v>
      </c>
      <c r="AE2506">
        <v>0.46259323796033602</v>
      </c>
      <c r="AL2506">
        <v>1.38</v>
      </c>
      <c r="AO2506">
        <v>73.507999999999996</v>
      </c>
      <c r="BH2506">
        <v>106.959</v>
      </c>
      <c r="BI2506">
        <v>661.831470877588</v>
      </c>
    </row>
    <row r="2507" spans="1:61" x14ac:dyDescent="0.3">
      <c r="A2507" s="3" t="s">
        <v>314</v>
      </c>
      <c r="B2507" s="4">
        <v>33897</v>
      </c>
      <c r="C2507" s="9"/>
      <c r="D2507" s="9"/>
      <c r="E2507" s="10"/>
      <c r="S2507">
        <v>4.306</v>
      </c>
      <c r="T2507">
        <v>290.45</v>
      </c>
      <c r="AE2507">
        <v>0.60662817704197802</v>
      </c>
      <c r="AL2507">
        <v>2.0733333333333301</v>
      </c>
      <c r="AM2507">
        <v>2.1000000000000001E-2</v>
      </c>
      <c r="AN2507">
        <v>2.2029999999999998</v>
      </c>
      <c r="AO2507">
        <v>103.889</v>
      </c>
      <c r="BE2507">
        <v>1.0999999999999999E-2</v>
      </c>
      <c r="BF2507">
        <v>2.1030000000000002</v>
      </c>
      <c r="BH2507">
        <v>186.577</v>
      </c>
      <c r="BI2507">
        <v>733.33333333333303</v>
      </c>
    </row>
    <row r="2508" spans="1:61" x14ac:dyDescent="0.3">
      <c r="A2508" s="3" t="s">
        <v>314</v>
      </c>
      <c r="B2508" s="4">
        <v>33911</v>
      </c>
      <c r="C2508" s="9"/>
      <c r="D2508" s="9"/>
      <c r="E2508" s="10"/>
      <c r="S2508">
        <v>4.835</v>
      </c>
      <c r="T2508">
        <v>515.23333333333301</v>
      </c>
      <c r="AE2508">
        <v>0.69148968493363505</v>
      </c>
      <c r="AL2508">
        <v>2.6133333333333302</v>
      </c>
      <c r="AM2508">
        <v>2.5999999999999999E-2</v>
      </c>
      <c r="AN2508">
        <v>2.3980000000000001</v>
      </c>
      <c r="AO2508">
        <v>92.649000000000001</v>
      </c>
      <c r="BE2508">
        <v>7.0000000000000001E-3</v>
      </c>
      <c r="BF2508">
        <v>2.4369999999999998</v>
      </c>
      <c r="BH2508">
        <v>345.73399999999998</v>
      </c>
      <c r="BI2508">
        <v>716.66666666666697</v>
      </c>
    </row>
    <row r="2509" spans="1:61" x14ac:dyDescent="0.3">
      <c r="A2509" s="3" t="s">
        <v>314</v>
      </c>
      <c r="B2509" s="4">
        <v>33925</v>
      </c>
      <c r="C2509" s="9"/>
      <c r="D2509" s="9"/>
      <c r="E2509" s="10"/>
      <c r="S2509">
        <v>4.8970000000000002</v>
      </c>
      <c r="T2509">
        <v>811.78333333333296</v>
      </c>
      <c r="AE2509">
        <v>0.762360390799943</v>
      </c>
      <c r="AL2509">
        <v>3.1933333333333298</v>
      </c>
      <c r="AM2509">
        <v>2.3E-2</v>
      </c>
      <c r="AN2509">
        <v>1.8160000000000001</v>
      </c>
      <c r="AO2509">
        <v>77.944000000000003</v>
      </c>
      <c r="BE2509">
        <v>6.0000000000000001E-3</v>
      </c>
      <c r="BF2509">
        <v>3.081</v>
      </c>
      <c r="BH2509">
        <v>517.33199999999999</v>
      </c>
      <c r="BI2509">
        <v>610</v>
      </c>
    </row>
    <row r="2510" spans="1:61" x14ac:dyDescent="0.3">
      <c r="A2510" s="3" t="s">
        <v>314</v>
      </c>
      <c r="B2510" s="4">
        <v>33932</v>
      </c>
      <c r="C2510" s="9"/>
      <c r="D2510" s="9"/>
      <c r="E2510" s="10"/>
      <c r="S2510">
        <v>4.7779999999999996</v>
      </c>
      <c r="T2510">
        <v>752</v>
      </c>
      <c r="U2510">
        <v>104.666666666667</v>
      </c>
      <c r="V2510">
        <v>1.2999999999999999E-2</v>
      </c>
      <c r="W2510">
        <v>0.98699999999999999</v>
      </c>
      <c r="AE2510">
        <v>0.74804379594321602</v>
      </c>
      <c r="AL2510">
        <v>3.0633333333333299</v>
      </c>
      <c r="AM2510">
        <v>2.1999999999999999E-2</v>
      </c>
      <c r="AN2510">
        <v>1.3660000000000001</v>
      </c>
      <c r="AO2510">
        <v>61.164000000000001</v>
      </c>
      <c r="BE2510">
        <v>4.0000000000000001E-3</v>
      </c>
      <c r="BF2510">
        <v>2.073</v>
      </c>
      <c r="BH2510">
        <v>494.80599999999998</v>
      </c>
      <c r="BI2510">
        <v>446.66666666666703</v>
      </c>
    </row>
    <row r="2511" spans="1:61" x14ac:dyDescent="0.3">
      <c r="A2511" s="3" t="s">
        <v>314</v>
      </c>
      <c r="B2511" s="4">
        <v>33939</v>
      </c>
      <c r="C2511" s="9"/>
      <c r="D2511" s="9"/>
      <c r="E2511" s="10"/>
      <c r="S2511">
        <v>5.6319999999999997</v>
      </c>
      <c r="T2511">
        <v>954.08333333333303</v>
      </c>
      <c r="U2511">
        <v>145.5</v>
      </c>
      <c r="V2511">
        <v>1.4E-2</v>
      </c>
      <c r="W2511">
        <v>1.464</v>
      </c>
      <c r="AE2511">
        <v>0.69102657221332897</v>
      </c>
      <c r="AL2511">
        <v>2.61</v>
      </c>
      <c r="AM2511">
        <v>0.02</v>
      </c>
      <c r="AN2511">
        <v>1.0740000000000001</v>
      </c>
      <c r="AO2511">
        <v>54.177999999999997</v>
      </c>
      <c r="BE2511">
        <v>4.0000000000000001E-3</v>
      </c>
      <c r="BF2511">
        <v>2.605</v>
      </c>
      <c r="BH2511">
        <v>659.86500000000001</v>
      </c>
      <c r="BI2511">
        <v>370</v>
      </c>
    </row>
    <row r="2512" spans="1:61" x14ac:dyDescent="0.3">
      <c r="A2512" s="3" t="s">
        <v>314</v>
      </c>
      <c r="B2512" s="4">
        <v>33946</v>
      </c>
      <c r="C2512" s="9"/>
      <c r="D2512" s="9"/>
      <c r="E2512" s="10"/>
      <c r="S2512">
        <v>6.22</v>
      </c>
      <c r="T2512">
        <v>997.36666666666702</v>
      </c>
      <c r="U2512">
        <v>216.166666666667</v>
      </c>
      <c r="V2512">
        <v>1.4999999999999999E-2</v>
      </c>
      <c r="W2512">
        <v>2.2170000000000001</v>
      </c>
      <c r="AE2512">
        <v>0.65938415806893402</v>
      </c>
      <c r="AL2512">
        <v>2.39333333333333</v>
      </c>
      <c r="AM2512">
        <v>0.02</v>
      </c>
      <c r="AN2512">
        <v>1.0549999999999999</v>
      </c>
      <c r="AO2512">
        <v>35.639000000000003</v>
      </c>
      <c r="BE2512">
        <v>4.0000000000000001E-3</v>
      </c>
      <c r="BF2512">
        <v>2.573</v>
      </c>
      <c r="BH2512">
        <v>656.46199999999999</v>
      </c>
      <c r="BI2512">
        <v>423.33333333333297</v>
      </c>
    </row>
    <row r="2513" spans="1:61" x14ac:dyDescent="0.3">
      <c r="A2513" s="3" t="s">
        <v>314</v>
      </c>
      <c r="B2513" s="4">
        <v>33953</v>
      </c>
      <c r="C2513" s="9"/>
      <c r="D2513" s="9"/>
      <c r="E2513" s="10"/>
      <c r="S2513">
        <v>5.4169999999999998</v>
      </c>
      <c r="T2513">
        <v>961.5</v>
      </c>
      <c r="U2513">
        <v>224.666666666667</v>
      </c>
      <c r="V2513">
        <v>1.2999999999999999E-2</v>
      </c>
      <c r="W2513">
        <v>1.992</v>
      </c>
      <c r="AE2513">
        <v>0.59159665409103401</v>
      </c>
      <c r="AL2513">
        <v>1.99</v>
      </c>
      <c r="AM2513">
        <v>1.9E-2</v>
      </c>
      <c r="AN2513">
        <v>0.66400000000000003</v>
      </c>
      <c r="AO2513">
        <v>34.985999999999997</v>
      </c>
      <c r="BE2513">
        <v>3.0000000000000001E-3</v>
      </c>
      <c r="BF2513">
        <v>2.0049999999999999</v>
      </c>
      <c r="BH2513">
        <v>611.20299999999997</v>
      </c>
      <c r="BI2513">
        <v>426.66666666666703</v>
      </c>
    </row>
    <row r="2514" spans="1:61" x14ac:dyDescent="0.3">
      <c r="A2514" s="3" t="s">
        <v>314</v>
      </c>
      <c r="B2514" s="4">
        <v>33959</v>
      </c>
      <c r="C2514" s="9"/>
      <c r="D2514" s="9"/>
      <c r="E2514" s="10"/>
      <c r="S2514">
        <v>5.9130000000000003</v>
      </c>
      <c r="T2514">
        <v>1023.03333333333</v>
      </c>
      <c r="U2514">
        <v>305.5</v>
      </c>
      <c r="V2514">
        <v>1.4E-2</v>
      </c>
      <c r="W2514">
        <v>2.94</v>
      </c>
      <c r="AE2514">
        <v>0.53814301864872205</v>
      </c>
      <c r="AL2514">
        <v>1.7166666666666699</v>
      </c>
      <c r="AM2514">
        <v>1.7000000000000001E-2</v>
      </c>
      <c r="AN2514">
        <v>0.35399999999999998</v>
      </c>
      <c r="AO2514">
        <v>21.082000000000001</v>
      </c>
      <c r="BE2514">
        <v>3.0000000000000001E-3</v>
      </c>
      <c r="BF2514">
        <v>1.7090000000000001</v>
      </c>
      <c r="BH2514">
        <v>565.89200000000005</v>
      </c>
      <c r="BI2514">
        <v>386.66666666666703</v>
      </c>
    </row>
    <row r="2515" spans="1:61" x14ac:dyDescent="0.3">
      <c r="A2515" s="3" t="s">
        <v>314</v>
      </c>
      <c r="B2515" s="4">
        <v>33967</v>
      </c>
      <c r="C2515" s="9"/>
      <c r="D2515" s="9"/>
      <c r="E2515" s="10"/>
      <c r="S2515">
        <v>4.3019999999999996</v>
      </c>
      <c r="T2515">
        <v>776.5</v>
      </c>
      <c r="U2515">
        <v>204.28333333333299</v>
      </c>
      <c r="V2515">
        <v>1.2999999999999999E-2</v>
      </c>
      <c r="W2515">
        <v>1.88</v>
      </c>
      <c r="AE2515">
        <v>0.63009164751053504</v>
      </c>
      <c r="AL2515">
        <v>2.21</v>
      </c>
      <c r="AM2515">
        <v>0.02</v>
      </c>
      <c r="AN2515">
        <v>0.48899999999999999</v>
      </c>
      <c r="AO2515">
        <v>24.497</v>
      </c>
      <c r="BE2515">
        <v>3.0000000000000001E-3</v>
      </c>
      <c r="BF2515">
        <v>1.409</v>
      </c>
      <c r="BH2515">
        <v>481.31599999999997</v>
      </c>
      <c r="BI2515">
        <v>421.66666666666703</v>
      </c>
    </row>
    <row r="2516" spans="1:61" x14ac:dyDescent="0.3">
      <c r="A2516" s="3" t="s">
        <v>314</v>
      </c>
      <c r="B2516" s="4">
        <v>33974</v>
      </c>
      <c r="C2516" s="9"/>
      <c r="D2516" s="9"/>
      <c r="E2516" s="10"/>
      <c r="S2516">
        <v>5.0750000000000002</v>
      </c>
      <c r="T2516">
        <v>844.51666666666699</v>
      </c>
      <c r="U2516">
        <v>301.83333333333297</v>
      </c>
      <c r="V2516">
        <v>1.4E-2</v>
      </c>
      <c r="W2516">
        <v>2.9689999999999999</v>
      </c>
      <c r="AE2516">
        <v>0.56699240035912202</v>
      </c>
      <c r="AL2516">
        <v>1.86</v>
      </c>
      <c r="AM2516">
        <v>1.4E-2</v>
      </c>
      <c r="AN2516">
        <v>9.5000000000000001E-2</v>
      </c>
      <c r="AO2516">
        <v>6.8079999999999998</v>
      </c>
      <c r="BE2516">
        <v>2E-3</v>
      </c>
      <c r="BF2516">
        <v>1.0569999999999999</v>
      </c>
      <c r="BH2516">
        <v>447.274</v>
      </c>
      <c r="BI2516">
        <v>370</v>
      </c>
    </row>
    <row r="2517" spans="1:61" x14ac:dyDescent="0.3">
      <c r="A2517" s="3" t="s">
        <v>314</v>
      </c>
      <c r="B2517" s="4">
        <v>33981</v>
      </c>
      <c r="C2517" s="9"/>
      <c r="D2517" s="9"/>
      <c r="E2517" s="10"/>
      <c r="S2517">
        <v>4.2939999999999996</v>
      </c>
      <c r="T2517">
        <v>744.93333333333305</v>
      </c>
      <c r="U2517">
        <v>276.33333333333297</v>
      </c>
      <c r="V2517">
        <v>1.4E-2</v>
      </c>
      <c r="W2517">
        <v>2.6480000000000001</v>
      </c>
      <c r="AE2517">
        <v>0.53814301864872205</v>
      </c>
      <c r="AL2517">
        <v>1.7166666666666699</v>
      </c>
      <c r="BE2517">
        <v>2E-3</v>
      </c>
      <c r="BF2517">
        <v>0.71599999999999997</v>
      </c>
      <c r="BH2517">
        <v>370.43900000000002</v>
      </c>
      <c r="BI2517">
        <v>413.33333333333297</v>
      </c>
    </row>
    <row r="2518" spans="1:61" x14ac:dyDescent="0.3">
      <c r="A2518" s="3" t="s">
        <v>314</v>
      </c>
      <c r="B2518" s="4">
        <v>33988</v>
      </c>
      <c r="C2518" s="9"/>
      <c r="D2518" s="9"/>
      <c r="E2518" s="10"/>
      <c r="S2518">
        <v>4.7370000000000001</v>
      </c>
      <c r="T2518">
        <v>738.23333333333301</v>
      </c>
      <c r="U2518">
        <v>258.16666666666703</v>
      </c>
      <c r="V2518">
        <v>1.4999999999999999E-2</v>
      </c>
      <c r="W2518">
        <v>2.7639999999999998</v>
      </c>
      <c r="BE2518">
        <v>3.0000000000000001E-3</v>
      </c>
      <c r="BF2518">
        <v>1.105</v>
      </c>
      <c r="BH2518">
        <v>397.03399999999999</v>
      </c>
      <c r="BI2518">
        <v>350</v>
      </c>
    </row>
    <row r="2519" spans="1:61" x14ac:dyDescent="0.3">
      <c r="A2519" s="3" t="s">
        <v>314</v>
      </c>
      <c r="B2519" s="4">
        <v>33996</v>
      </c>
      <c r="C2519" s="9"/>
      <c r="D2519" s="9"/>
      <c r="E2519" s="10"/>
      <c r="BI2519">
        <v>388.33333333333297</v>
      </c>
    </row>
    <row r="2520" spans="1:61" x14ac:dyDescent="0.3">
      <c r="A2520" s="3" t="s">
        <v>314</v>
      </c>
      <c r="B2520" s="4">
        <v>34003</v>
      </c>
      <c r="C2520" s="9"/>
      <c r="D2520" s="9"/>
      <c r="E2520" s="10"/>
      <c r="S2520">
        <v>5.992</v>
      </c>
      <c r="T2520">
        <v>734.44264532254397</v>
      </c>
      <c r="U2520">
        <v>347.33059802706799</v>
      </c>
      <c r="V2520">
        <v>1.4999999999999999E-2</v>
      </c>
      <c r="W2520">
        <v>3.778</v>
      </c>
      <c r="Y2520">
        <v>2.8411333333333299E-2</v>
      </c>
      <c r="AA2520">
        <f>AC2520/Y2520</f>
        <v>8629.9169452786446</v>
      </c>
      <c r="AC2520">
        <v>245.18744697129301</v>
      </c>
      <c r="AS2520" t="s">
        <v>69</v>
      </c>
      <c r="BC2520">
        <v>102.14315105577499</v>
      </c>
      <c r="BE2520">
        <v>3.0000000000000001E-3</v>
      </c>
      <c r="BF2520">
        <v>1.0840000000000001</v>
      </c>
      <c r="BH2520">
        <v>387.06900000000002</v>
      </c>
    </row>
    <row r="2521" spans="1:61" x14ac:dyDescent="0.3">
      <c r="A2521" s="3" t="s">
        <v>317</v>
      </c>
      <c r="B2521" s="4">
        <v>33884</v>
      </c>
      <c r="C2521" s="9"/>
      <c r="D2521" s="9"/>
      <c r="E2521" s="10"/>
      <c r="T2521">
        <v>212.5</v>
      </c>
      <c r="AE2521">
        <v>0.69744735996325902</v>
      </c>
      <c r="AL2521">
        <v>2.6566666666666698</v>
      </c>
      <c r="BH2521">
        <v>374.45</v>
      </c>
      <c r="BI2521">
        <v>579.10350415093797</v>
      </c>
    </row>
    <row r="2522" spans="1:61" x14ac:dyDescent="0.3">
      <c r="A2522" s="3" t="s">
        <v>317</v>
      </c>
      <c r="B2522" s="4">
        <v>33897</v>
      </c>
      <c r="C2522" s="9"/>
      <c r="D2522" s="9"/>
      <c r="E2522" s="10"/>
      <c r="S2522">
        <v>7.5620000000000003</v>
      </c>
      <c r="T2522">
        <v>462.16666666666703</v>
      </c>
      <c r="AE2522">
        <v>0.80091033941024803</v>
      </c>
      <c r="AL2522">
        <v>3.58666666666667</v>
      </c>
      <c r="AM2522">
        <v>2.5999999999999999E-2</v>
      </c>
      <c r="AN2522">
        <v>3.794</v>
      </c>
      <c r="AO2522">
        <v>144.023</v>
      </c>
      <c r="BE2522">
        <v>1.2E-2</v>
      </c>
      <c r="BF2522">
        <v>3.7679999999999998</v>
      </c>
      <c r="BH2522">
        <v>318.11</v>
      </c>
      <c r="BI2522">
        <v>911.66666666666697</v>
      </c>
    </row>
    <row r="2523" spans="1:61" x14ac:dyDescent="0.3">
      <c r="A2523" s="3" t="s">
        <v>317</v>
      </c>
      <c r="B2523" s="4">
        <v>33911</v>
      </c>
      <c r="C2523" s="9"/>
      <c r="D2523" s="9"/>
      <c r="E2523" s="10"/>
      <c r="S2523">
        <v>7.3680000000000003</v>
      </c>
      <c r="T2523">
        <v>746.96666666666704</v>
      </c>
      <c r="AE2523">
        <v>0.87016618597870599</v>
      </c>
      <c r="AL2523">
        <v>4.5366666666666697</v>
      </c>
      <c r="AM2523">
        <v>2.7E-2</v>
      </c>
      <c r="AN2523">
        <v>3.6829999999999998</v>
      </c>
      <c r="AO2523">
        <v>136.54499999999999</v>
      </c>
      <c r="BE2523">
        <v>7.0000000000000001E-3</v>
      </c>
      <c r="BF2523">
        <v>3.6850000000000001</v>
      </c>
      <c r="BH2523">
        <v>523.89700000000005</v>
      </c>
      <c r="BI2523">
        <v>780</v>
      </c>
    </row>
    <row r="2524" spans="1:61" x14ac:dyDescent="0.3">
      <c r="A2524" s="3" t="s">
        <v>317</v>
      </c>
      <c r="B2524" s="4">
        <v>33925</v>
      </c>
      <c r="C2524" s="9"/>
      <c r="D2524" s="9"/>
      <c r="E2524" s="10"/>
      <c r="S2524">
        <v>8.7789999999999999</v>
      </c>
      <c r="T2524">
        <v>1185.95</v>
      </c>
      <c r="AE2524">
        <v>0.89863222103414997</v>
      </c>
      <c r="AL2524">
        <v>5.0866666666666696</v>
      </c>
      <c r="AM2524">
        <v>2.5000000000000001E-2</v>
      </c>
      <c r="AN2524">
        <v>3.2080000000000002</v>
      </c>
      <c r="AO2524">
        <v>130.273</v>
      </c>
      <c r="BE2524">
        <v>6.0000000000000001E-3</v>
      </c>
      <c r="BF2524">
        <v>5.5720000000000001</v>
      </c>
      <c r="BH2524">
        <v>883.75</v>
      </c>
      <c r="BI2524">
        <v>595</v>
      </c>
    </row>
    <row r="2525" spans="1:61" x14ac:dyDescent="0.3">
      <c r="A2525" s="3" t="s">
        <v>317</v>
      </c>
      <c r="B2525" s="4">
        <v>33932</v>
      </c>
      <c r="C2525" s="9"/>
      <c r="D2525" s="9"/>
      <c r="E2525" s="10"/>
      <c r="S2525">
        <v>8.34</v>
      </c>
      <c r="T2525">
        <v>1096.1666666666699</v>
      </c>
      <c r="U2525">
        <v>160.833333333333</v>
      </c>
      <c r="V2525">
        <v>1.9E-2</v>
      </c>
      <c r="W2525">
        <v>2.2149999999999999</v>
      </c>
      <c r="AE2525">
        <v>0.87513223729384304</v>
      </c>
      <c r="AL2525">
        <v>4.6233333333333304</v>
      </c>
      <c r="AM2525">
        <v>2.3E-2</v>
      </c>
      <c r="AN2525">
        <v>2.68</v>
      </c>
      <c r="AO2525">
        <v>117.646</v>
      </c>
      <c r="BE2525">
        <v>4.0000000000000001E-3</v>
      </c>
      <c r="BF2525">
        <v>3.0329999999999999</v>
      </c>
      <c r="BH2525">
        <v>688.18799999999999</v>
      </c>
      <c r="BI2525">
        <v>613.33333333333303</v>
      </c>
    </row>
    <row r="2526" spans="1:61" x14ac:dyDescent="0.3">
      <c r="A2526" s="3" t="s">
        <v>317</v>
      </c>
      <c r="B2526" s="4">
        <v>33939</v>
      </c>
      <c r="C2526" s="9"/>
      <c r="D2526" s="9"/>
      <c r="E2526" s="10"/>
      <c r="S2526">
        <v>9.1739999999999995</v>
      </c>
      <c r="T2526">
        <v>1445.0833333333301</v>
      </c>
      <c r="U2526">
        <v>224</v>
      </c>
      <c r="V2526">
        <v>1.4999999999999999E-2</v>
      </c>
      <c r="W2526">
        <v>2.4830000000000001</v>
      </c>
      <c r="AE2526">
        <v>0.84595338075352899</v>
      </c>
      <c r="AL2526">
        <v>4.1566666666666698</v>
      </c>
      <c r="AM2526">
        <v>2.3E-2</v>
      </c>
      <c r="AN2526">
        <v>2.169</v>
      </c>
      <c r="AO2526">
        <v>94.28</v>
      </c>
      <c r="BE2526">
        <v>4.0000000000000001E-3</v>
      </c>
      <c r="BF2526">
        <v>3.948</v>
      </c>
      <c r="BH2526">
        <v>1000.5170000000001</v>
      </c>
      <c r="BI2526">
        <v>476.66666666666703</v>
      </c>
    </row>
    <row r="2527" spans="1:61" x14ac:dyDescent="0.3">
      <c r="A2527" s="3" t="s">
        <v>317</v>
      </c>
      <c r="B2527" s="4">
        <v>33946</v>
      </c>
      <c r="C2527" s="9"/>
      <c r="D2527" s="9"/>
      <c r="E2527" s="10"/>
      <c r="S2527">
        <v>9.2059999999999995</v>
      </c>
      <c r="T2527">
        <v>1439.2166666666701</v>
      </c>
      <c r="U2527">
        <v>281.83333333333297</v>
      </c>
      <c r="V2527">
        <v>1.4999999999999999E-2</v>
      </c>
      <c r="W2527">
        <v>3.0339999999999998</v>
      </c>
      <c r="AE2527">
        <v>0.79668524835271404</v>
      </c>
      <c r="AL2527">
        <v>3.54</v>
      </c>
      <c r="AM2527">
        <v>2.3E-2</v>
      </c>
      <c r="AN2527">
        <v>1.7549999999999999</v>
      </c>
      <c r="AO2527">
        <v>77.207999999999998</v>
      </c>
      <c r="BE2527">
        <v>4.0000000000000001E-3</v>
      </c>
      <c r="BF2527">
        <v>3.6949999999999998</v>
      </c>
      <c r="BH2527">
        <v>955.79899999999998</v>
      </c>
      <c r="BI2527">
        <v>570</v>
      </c>
    </row>
    <row r="2528" spans="1:61" x14ac:dyDescent="0.3">
      <c r="A2528" s="3" t="s">
        <v>317</v>
      </c>
      <c r="B2528" s="4">
        <v>33953</v>
      </c>
      <c r="C2528" s="9"/>
      <c r="D2528" s="9"/>
      <c r="E2528" s="10"/>
      <c r="S2528">
        <v>9.3930000000000007</v>
      </c>
      <c r="T2528">
        <v>1464.8333333333301</v>
      </c>
      <c r="U2528">
        <v>354.66666666666703</v>
      </c>
      <c r="V2528">
        <v>1.4999999999999999E-2</v>
      </c>
      <c r="W2528">
        <v>3.851</v>
      </c>
      <c r="AE2528">
        <v>0.77110685498914699</v>
      </c>
      <c r="AL2528">
        <v>3.2766666666666699</v>
      </c>
      <c r="AM2528">
        <v>2.1999999999999999E-2</v>
      </c>
      <c r="AN2528">
        <v>1.3029999999999999</v>
      </c>
      <c r="AO2528">
        <v>58.406999999999996</v>
      </c>
      <c r="BE2528">
        <v>4.0000000000000001E-3</v>
      </c>
      <c r="BF2528">
        <v>3.331</v>
      </c>
      <c r="BH2528">
        <v>922.44399999999996</v>
      </c>
      <c r="BI2528">
        <v>506.66666666666703</v>
      </c>
    </row>
    <row r="2529" spans="1:61" x14ac:dyDescent="0.3">
      <c r="A2529" s="3" t="s">
        <v>317</v>
      </c>
      <c r="B2529" s="4">
        <v>33959</v>
      </c>
      <c r="C2529" s="9"/>
      <c r="D2529" s="9"/>
      <c r="E2529" s="10"/>
      <c r="S2529">
        <v>10.456</v>
      </c>
      <c r="T2529">
        <v>1529.85</v>
      </c>
      <c r="U2529">
        <v>432.5</v>
      </c>
      <c r="V2529">
        <v>1.4999999999999999E-2</v>
      </c>
      <c r="W2529">
        <v>4.8559999999999999</v>
      </c>
      <c r="AE2529">
        <v>0.71032625310265896</v>
      </c>
      <c r="AL2529">
        <v>2.7533333333333299</v>
      </c>
      <c r="AM2529">
        <v>0.02</v>
      </c>
      <c r="AN2529">
        <v>1.1759999999999999</v>
      </c>
      <c r="AO2529">
        <v>58.872</v>
      </c>
      <c r="BE2529">
        <v>4.0000000000000001E-3</v>
      </c>
      <c r="BF2529">
        <v>3.3159999999999998</v>
      </c>
      <c r="BH2529">
        <v>914.29600000000005</v>
      </c>
      <c r="BI2529">
        <v>523.33333333333303</v>
      </c>
    </row>
    <row r="2530" spans="1:61" x14ac:dyDescent="0.3">
      <c r="A2530" s="3" t="s">
        <v>317</v>
      </c>
      <c r="B2530" s="4">
        <v>33967</v>
      </c>
      <c r="C2530" s="9"/>
      <c r="D2530" s="9"/>
      <c r="E2530" s="10"/>
      <c r="S2530">
        <v>10.183999999999999</v>
      </c>
      <c r="T2530">
        <v>1615.88333333333</v>
      </c>
      <c r="U2530">
        <v>568.11666666666702</v>
      </c>
      <c r="V2530">
        <v>1.4E-2</v>
      </c>
      <c r="W2530">
        <v>5.798</v>
      </c>
      <c r="AE2530">
        <v>0.77619944428056498</v>
      </c>
      <c r="AL2530">
        <v>3.3266666666666702</v>
      </c>
      <c r="AM2530">
        <v>1.6E-2</v>
      </c>
      <c r="AN2530">
        <v>0.378</v>
      </c>
      <c r="AO2530">
        <v>24.048999999999999</v>
      </c>
      <c r="BE2530">
        <v>3.0000000000000001E-3</v>
      </c>
      <c r="BF2530">
        <v>2.5529999999999999</v>
      </c>
      <c r="BH2530">
        <v>881.42899999999997</v>
      </c>
      <c r="BI2530">
        <v>533.33333333333303</v>
      </c>
    </row>
    <row r="2531" spans="1:61" x14ac:dyDescent="0.3">
      <c r="A2531" s="3" t="s">
        <v>317</v>
      </c>
      <c r="B2531" s="4">
        <v>33974</v>
      </c>
      <c r="C2531" s="9"/>
      <c r="D2531" s="9"/>
      <c r="E2531" s="10"/>
      <c r="S2531">
        <v>9.9139999999999997</v>
      </c>
      <c r="T2531">
        <v>1409.75</v>
      </c>
      <c r="U2531">
        <v>547.16666666666697</v>
      </c>
      <c r="V2531">
        <v>1.4999999999999999E-2</v>
      </c>
      <c r="W2531">
        <v>6.2290000000000001</v>
      </c>
      <c r="AE2531">
        <v>0.71292162015429805</v>
      </c>
      <c r="AL2531">
        <v>2.7733333333333299</v>
      </c>
      <c r="AM2531">
        <v>1.9E-2</v>
      </c>
      <c r="AN2531">
        <v>0.68300000000000005</v>
      </c>
      <c r="AO2531">
        <v>36.311</v>
      </c>
      <c r="BE2531">
        <v>3.0000000000000001E-3</v>
      </c>
      <c r="BF2531">
        <v>2.056</v>
      </c>
      <c r="BH2531">
        <v>649.86099999999999</v>
      </c>
      <c r="BI2531">
        <v>586.66666666666697</v>
      </c>
    </row>
    <row r="2532" spans="1:61" x14ac:dyDescent="0.3">
      <c r="A2532" s="3" t="s">
        <v>317</v>
      </c>
      <c r="B2532" s="4">
        <v>33981</v>
      </c>
      <c r="C2532" s="9"/>
      <c r="D2532" s="9"/>
      <c r="E2532" s="10"/>
      <c r="S2532">
        <v>12.67</v>
      </c>
      <c r="T2532">
        <v>1614.5</v>
      </c>
      <c r="U2532">
        <v>695.33333333333303</v>
      </c>
      <c r="V2532">
        <v>1.4E-2</v>
      </c>
      <c r="W2532">
        <v>6.9409999999999998</v>
      </c>
      <c r="AE2532">
        <v>0.67339376238804705</v>
      </c>
      <c r="AL2532">
        <v>2.4866666666666699</v>
      </c>
      <c r="BE2532">
        <v>5.0000000000000001E-3</v>
      </c>
      <c r="BF2532">
        <v>3.948</v>
      </c>
      <c r="BH2532">
        <v>701.34799999999996</v>
      </c>
      <c r="BI2532">
        <v>568.33333333333303</v>
      </c>
    </row>
    <row r="2533" spans="1:61" x14ac:dyDescent="0.3">
      <c r="A2533" s="3" t="s">
        <v>317</v>
      </c>
      <c r="B2533" s="4">
        <v>33988</v>
      </c>
      <c r="C2533" s="9"/>
      <c r="D2533" s="9"/>
      <c r="E2533" s="10"/>
      <c r="S2533">
        <v>10.015000000000001</v>
      </c>
      <c r="T2533">
        <v>1434.5833333333301</v>
      </c>
      <c r="U2533">
        <v>628.83333333333303</v>
      </c>
      <c r="V2533">
        <v>1.4999999999999999E-2</v>
      </c>
      <c r="W2533">
        <v>7.0839999999999996</v>
      </c>
      <c r="BE2533">
        <v>2E-3</v>
      </c>
      <c r="BF2533">
        <v>1.321</v>
      </c>
      <c r="BH2533">
        <v>630.32899999999995</v>
      </c>
      <c r="BI2533">
        <v>591.66666666666697</v>
      </c>
    </row>
    <row r="2534" spans="1:61" x14ac:dyDescent="0.3">
      <c r="A2534" s="3" t="s">
        <v>317</v>
      </c>
      <c r="B2534" s="4">
        <v>33996</v>
      </c>
      <c r="C2534" s="9"/>
      <c r="D2534" s="9"/>
      <c r="E2534" s="10"/>
      <c r="BI2534">
        <v>533.33333333333303</v>
      </c>
    </row>
    <row r="2535" spans="1:61" x14ac:dyDescent="0.3">
      <c r="A2535" s="3" t="s">
        <v>317</v>
      </c>
      <c r="B2535" s="4">
        <v>34003</v>
      </c>
      <c r="C2535" s="9"/>
      <c r="D2535" s="9"/>
      <c r="E2535" s="10"/>
      <c r="S2535">
        <v>10.082000000000001</v>
      </c>
      <c r="T2535">
        <v>1315.8163520276701</v>
      </c>
      <c r="U2535">
        <v>641.63200994082194</v>
      </c>
      <c r="V2535">
        <v>1.4999999999999999E-2</v>
      </c>
      <c r="W2535">
        <v>7.1710000000000003</v>
      </c>
      <c r="Y2535">
        <v>2.87444E-2</v>
      </c>
      <c r="AA2535">
        <f>AC2535/Y2535</f>
        <v>15929.800815081895</v>
      </c>
      <c r="AC2535">
        <v>457.89256654904</v>
      </c>
      <c r="AS2535" t="s">
        <v>69</v>
      </c>
      <c r="BC2535">
        <v>183.739443391782</v>
      </c>
      <c r="BE2535">
        <v>2E-3</v>
      </c>
      <c r="BF2535">
        <v>1.3779999999999999</v>
      </c>
      <c r="BH2535">
        <v>656.35699999999997</v>
      </c>
    </row>
    <row r="2536" spans="1:61" x14ac:dyDescent="0.3">
      <c r="A2536" s="3" t="s">
        <v>315</v>
      </c>
      <c r="B2536" s="4">
        <v>33884</v>
      </c>
      <c r="C2536" s="9"/>
      <c r="D2536" s="9"/>
      <c r="E2536" s="10"/>
      <c r="T2536">
        <v>260.66666666666703</v>
      </c>
      <c r="AE2536">
        <v>0.68729655574114601</v>
      </c>
      <c r="AL2536">
        <v>2.5833333333333299</v>
      </c>
      <c r="BI2536">
        <v>360.00436159756902</v>
      </c>
    </row>
    <row r="2537" spans="1:61" x14ac:dyDescent="0.3">
      <c r="A2537" s="3" t="s">
        <v>315</v>
      </c>
      <c r="B2537" s="4">
        <v>33897</v>
      </c>
      <c r="C2537" s="9"/>
      <c r="D2537" s="9"/>
      <c r="E2537" s="10"/>
      <c r="S2537">
        <v>11.637</v>
      </c>
      <c r="T2537">
        <v>417.91666666666703</v>
      </c>
      <c r="AE2537">
        <v>0.88275622913288998</v>
      </c>
      <c r="AL2537">
        <v>4.7633333333333301</v>
      </c>
      <c r="AM2537">
        <v>3.6999999999999998E-2</v>
      </c>
      <c r="AN2537">
        <v>7.2629999999999999</v>
      </c>
      <c r="AO2537">
        <v>198.60499999999999</v>
      </c>
      <c r="BE2537">
        <v>1.9E-2</v>
      </c>
      <c r="BF2537">
        <v>4.375</v>
      </c>
      <c r="BH2537">
        <v>235.928</v>
      </c>
      <c r="BI2537">
        <v>828.33333333333303</v>
      </c>
    </row>
    <row r="2538" spans="1:61" x14ac:dyDescent="0.3">
      <c r="A2538" s="3" t="s">
        <v>315</v>
      </c>
      <c r="B2538" s="4">
        <v>33911</v>
      </c>
      <c r="C2538" s="9"/>
      <c r="D2538" s="9"/>
      <c r="E2538" s="10"/>
      <c r="S2538">
        <v>14.622999999999999</v>
      </c>
      <c r="T2538">
        <v>798.66666666666697</v>
      </c>
      <c r="AE2538">
        <v>0.92399833264082898</v>
      </c>
      <c r="AL2538">
        <v>5.7266666666666701</v>
      </c>
      <c r="AM2538">
        <v>3.4000000000000002E-2</v>
      </c>
      <c r="AN2538">
        <v>8.1359999999999992</v>
      </c>
      <c r="AO2538">
        <v>237.36699999999999</v>
      </c>
      <c r="BE2538">
        <v>1.2999999999999999E-2</v>
      </c>
      <c r="BF2538">
        <v>6.4880000000000004</v>
      </c>
      <c r="BH2538">
        <v>485.35500000000002</v>
      </c>
      <c r="BI2538">
        <v>900</v>
      </c>
    </row>
    <row r="2539" spans="1:61" x14ac:dyDescent="0.3">
      <c r="A2539" s="3" t="s">
        <v>315</v>
      </c>
      <c r="B2539" s="4">
        <v>33925</v>
      </c>
      <c r="C2539" s="9"/>
      <c r="D2539" s="9"/>
      <c r="E2539" s="10"/>
      <c r="S2539">
        <v>11.191000000000001</v>
      </c>
      <c r="T2539">
        <v>1136.88333333333</v>
      </c>
      <c r="AE2539">
        <v>0.94369658001813495</v>
      </c>
      <c r="AL2539">
        <v>6.39333333333333</v>
      </c>
      <c r="AM2539">
        <v>0.03</v>
      </c>
      <c r="AN2539">
        <v>6.2439999999999998</v>
      </c>
      <c r="AO2539">
        <v>196.55099999999999</v>
      </c>
      <c r="BE2539">
        <v>6.0000000000000001E-3</v>
      </c>
      <c r="BF2539">
        <v>4.9470000000000001</v>
      </c>
      <c r="BH2539">
        <v>782.64400000000001</v>
      </c>
      <c r="BI2539">
        <v>765</v>
      </c>
    </row>
    <row r="2540" spans="1:61" x14ac:dyDescent="0.3">
      <c r="A2540" s="3" t="s">
        <v>315</v>
      </c>
      <c r="B2540" s="4">
        <v>33932</v>
      </c>
      <c r="C2540" s="9"/>
      <c r="D2540" s="9"/>
      <c r="E2540" s="10"/>
      <c r="S2540">
        <v>14.393000000000001</v>
      </c>
      <c r="T2540">
        <v>1452</v>
      </c>
      <c r="U2540">
        <v>207.333333333333</v>
      </c>
      <c r="V2540">
        <v>1.7999999999999999E-2</v>
      </c>
      <c r="W2540">
        <v>2.7029999999999998</v>
      </c>
      <c r="AE2540">
        <v>0.93839424577118902</v>
      </c>
      <c r="AL2540">
        <v>6.1933333333333298</v>
      </c>
      <c r="AM2540">
        <v>2.8000000000000001E-2</v>
      </c>
      <c r="AN2540">
        <v>5.4770000000000003</v>
      </c>
      <c r="AO2540">
        <v>193.02500000000001</v>
      </c>
      <c r="BE2540">
        <v>6.0000000000000001E-3</v>
      </c>
      <c r="BF2540">
        <v>5.5869999999999997</v>
      </c>
      <c r="BH2540">
        <v>919.09500000000003</v>
      </c>
      <c r="BI2540">
        <v>648.33333333333303</v>
      </c>
    </row>
    <row r="2541" spans="1:61" x14ac:dyDescent="0.3">
      <c r="A2541" s="3" t="s">
        <v>315</v>
      </c>
      <c r="B2541" s="4">
        <v>33939</v>
      </c>
      <c r="C2541" s="9"/>
      <c r="D2541" s="9"/>
      <c r="E2541" s="10"/>
      <c r="S2541">
        <v>12.147</v>
      </c>
      <c r="T2541">
        <v>1350.5333333333299</v>
      </c>
      <c r="U2541">
        <v>208.833333333333</v>
      </c>
      <c r="V2541">
        <v>1.4999999999999999E-2</v>
      </c>
      <c r="W2541">
        <v>2.3570000000000002</v>
      </c>
      <c r="AE2541">
        <v>0.900141390649697</v>
      </c>
      <c r="AL2541">
        <v>5.12</v>
      </c>
      <c r="AM2541">
        <v>2.8000000000000001E-2</v>
      </c>
      <c r="AN2541">
        <v>4.1719999999999997</v>
      </c>
      <c r="AO2541">
        <v>146.047</v>
      </c>
      <c r="BE2541">
        <v>6.0000000000000001E-3</v>
      </c>
      <c r="BF2541">
        <v>4.9880000000000004</v>
      </c>
      <c r="BH2541">
        <v>898.59500000000003</v>
      </c>
      <c r="BI2541">
        <v>696.66666666666697</v>
      </c>
    </row>
    <row r="2542" spans="1:61" x14ac:dyDescent="0.3">
      <c r="A2542" s="3" t="s">
        <v>315</v>
      </c>
      <c r="B2542" s="4">
        <v>33946</v>
      </c>
      <c r="C2542" s="9"/>
      <c r="D2542" s="9"/>
      <c r="E2542" s="10"/>
      <c r="S2542">
        <v>16.120999999999999</v>
      </c>
      <c r="T2542">
        <v>1686</v>
      </c>
      <c r="U2542">
        <v>328.5</v>
      </c>
      <c r="V2542">
        <v>1.6E-2</v>
      </c>
      <c r="W2542">
        <v>3.9260000000000002</v>
      </c>
      <c r="AE2542">
        <v>0.88825100066218399</v>
      </c>
      <c r="AL2542">
        <v>4.87</v>
      </c>
      <c r="AM2542">
        <v>2.7E-2</v>
      </c>
      <c r="AN2542">
        <v>4.8310000000000004</v>
      </c>
      <c r="AO2542">
        <v>176.22399999999999</v>
      </c>
      <c r="BE2542">
        <v>6.0000000000000001E-3</v>
      </c>
      <c r="BF2542">
        <v>6.37</v>
      </c>
      <c r="BH2542">
        <v>1065.5219999999999</v>
      </c>
      <c r="BI2542">
        <v>573.33333333333303</v>
      </c>
    </row>
    <row r="2543" spans="1:61" x14ac:dyDescent="0.3">
      <c r="A2543" s="3" t="s">
        <v>315</v>
      </c>
      <c r="B2543" s="4">
        <v>33953</v>
      </c>
      <c r="C2543" s="9"/>
      <c r="D2543" s="9"/>
      <c r="E2543" s="10"/>
      <c r="S2543">
        <v>13.161</v>
      </c>
      <c r="T2543">
        <v>1813.1666666666699</v>
      </c>
      <c r="U2543">
        <v>462</v>
      </c>
      <c r="V2543">
        <v>1.4999999999999999E-2</v>
      </c>
      <c r="W2543">
        <v>5.032</v>
      </c>
      <c r="AE2543">
        <v>0.83862105759039496</v>
      </c>
      <c r="AL2543">
        <v>4.0533333333333301</v>
      </c>
      <c r="AM2543">
        <v>2.4E-2</v>
      </c>
      <c r="AN2543">
        <v>2.2000000000000002</v>
      </c>
      <c r="AO2543">
        <v>93.674999999999997</v>
      </c>
      <c r="BE2543">
        <v>4.0000000000000001E-3</v>
      </c>
      <c r="BF2543">
        <v>4.5330000000000004</v>
      </c>
      <c r="BH2543">
        <v>1103.037</v>
      </c>
      <c r="BI2543">
        <v>628.33333333333303</v>
      </c>
    </row>
    <row r="2544" spans="1:61" x14ac:dyDescent="0.3">
      <c r="A2544" s="3" t="s">
        <v>315</v>
      </c>
      <c r="B2544" s="4">
        <v>33959</v>
      </c>
      <c r="C2544" s="9"/>
      <c r="D2544" s="9"/>
      <c r="E2544" s="10"/>
      <c r="S2544">
        <v>14.208</v>
      </c>
      <c r="T2544">
        <v>1838.45</v>
      </c>
      <c r="U2544">
        <v>548.16666666666697</v>
      </c>
      <c r="V2544">
        <v>1.7000000000000001E-2</v>
      </c>
      <c r="W2544">
        <v>6.67</v>
      </c>
      <c r="AE2544">
        <v>0.77247610201040995</v>
      </c>
      <c r="AL2544">
        <v>3.29</v>
      </c>
      <c r="AM2544">
        <v>2.1999999999999999E-2</v>
      </c>
      <c r="AN2544">
        <v>1.833</v>
      </c>
      <c r="AO2544">
        <v>82.769000000000005</v>
      </c>
      <c r="BE2544">
        <v>4.0000000000000001E-3</v>
      </c>
      <c r="BF2544">
        <v>4.048</v>
      </c>
      <c r="BH2544">
        <v>1019.7910000000001</v>
      </c>
      <c r="BI2544">
        <v>655</v>
      </c>
    </row>
    <row r="2545" spans="1:61" x14ac:dyDescent="0.3">
      <c r="A2545" s="3" t="s">
        <v>315</v>
      </c>
      <c r="B2545" s="4">
        <v>33967</v>
      </c>
      <c r="C2545" s="9"/>
      <c r="D2545" s="9"/>
      <c r="E2545" s="10"/>
      <c r="S2545">
        <v>8.9139999999999997</v>
      </c>
      <c r="T2545">
        <v>1489.65</v>
      </c>
      <c r="U2545">
        <v>426.61666666666702</v>
      </c>
      <c r="V2545">
        <v>1.2999999999999999E-2</v>
      </c>
      <c r="W2545">
        <v>4.218</v>
      </c>
      <c r="AE2545">
        <v>0.83295632937462605</v>
      </c>
      <c r="AL2545">
        <v>3.9766666666666701</v>
      </c>
      <c r="AM2545">
        <v>0.02</v>
      </c>
      <c r="AN2545">
        <v>0.42199999999999999</v>
      </c>
      <c r="AO2545">
        <v>21.585999999999999</v>
      </c>
      <c r="BE2545">
        <v>3.0000000000000001E-3</v>
      </c>
      <c r="BF2545">
        <v>2.984</v>
      </c>
      <c r="BH2545">
        <v>888.55399999999997</v>
      </c>
      <c r="BI2545">
        <v>600</v>
      </c>
    </row>
    <row r="2546" spans="1:61" x14ac:dyDescent="0.3">
      <c r="A2546" s="3" t="s">
        <v>315</v>
      </c>
      <c r="B2546" s="4">
        <v>33974</v>
      </c>
      <c r="C2546" s="9"/>
      <c r="D2546" s="9"/>
      <c r="E2546" s="10"/>
      <c r="S2546">
        <v>11.602</v>
      </c>
      <c r="T2546">
        <v>1723.81666666667</v>
      </c>
      <c r="U2546">
        <v>689.5</v>
      </c>
      <c r="V2546">
        <v>1.2999999999999999E-2</v>
      </c>
      <c r="W2546">
        <v>6.6529999999999996</v>
      </c>
      <c r="AE2546">
        <v>0.78443655404822299</v>
      </c>
      <c r="AL2546">
        <v>3.41</v>
      </c>
      <c r="AM2546">
        <v>0.02</v>
      </c>
      <c r="AN2546">
        <v>0.627</v>
      </c>
      <c r="AO2546">
        <v>31.358000000000001</v>
      </c>
      <c r="BE2546">
        <v>3.0000000000000001E-3</v>
      </c>
      <c r="BF2546">
        <v>2.6549999999999998</v>
      </c>
      <c r="BH2546">
        <v>793.02599999999995</v>
      </c>
      <c r="BI2546">
        <v>545</v>
      </c>
    </row>
    <row r="2547" spans="1:61" x14ac:dyDescent="0.3">
      <c r="A2547" s="3" t="s">
        <v>315</v>
      </c>
      <c r="B2547" s="4">
        <v>33981</v>
      </c>
      <c r="C2547" s="9"/>
      <c r="D2547" s="9"/>
      <c r="E2547" s="10"/>
      <c r="S2547">
        <v>9.2010000000000005</v>
      </c>
      <c r="T2547">
        <v>1416.7333333333299</v>
      </c>
      <c r="U2547">
        <v>556.66666666666697</v>
      </c>
      <c r="V2547">
        <v>1.4E-2</v>
      </c>
      <c r="W2547">
        <v>5.8419999999999996</v>
      </c>
      <c r="AE2547">
        <v>0.75695289337377003</v>
      </c>
      <c r="AL2547">
        <v>3.14333333333333</v>
      </c>
      <c r="AM2547">
        <v>2.4E-2</v>
      </c>
      <c r="BE2547">
        <v>3.0000000000000001E-3</v>
      </c>
      <c r="BF2547">
        <v>1.6759999999999999</v>
      </c>
      <c r="BH2547">
        <v>662.26400000000001</v>
      </c>
      <c r="BI2547">
        <v>626.66666666666697</v>
      </c>
    </row>
    <row r="2548" spans="1:61" x14ac:dyDescent="0.3">
      <c r="A2548" s="3" t="s">
        <v>315</v>
      </c>
      <c r="B2548" s="4">
        <v>33988</v>
      </c>
      <c r="C2548" s="9"/>
      <c r="D2548" s="9"/>
      <c r="E2548" s="10"/>
      <c r="S2548">
        <v>12.904</v>
      </c>
      <c r="T2548">
        <v>1640.1666666666699</v>
      </c>
      <c r="U2548">
        <v>776</v>
      </c>
      <c r="V2548">
        <v>1.4999999999999999E-2</v>
      </c>
      <c r="W2548">
        <v>8.7469999999999999</v>
      </c>
      <c r="BE2548">
        <v>3.0000000000000001E-3</v>
      </c>
      <c r="BF2548">
        <v>1.8109999999999999</v>
      </c>
      <c r="BH2548">
        <v>685.69899999999996</v>
      </c>
      <c r="BI2548">
        <v>486.66666666666703</v>
      </c>
    </row>
    <row r="2549" spans="1:61" x14ac:dyDescent="0.3">
      <c r="A2549" s="3" t="s">
        <v>315</v>
      </c>
      <c r="B2549" s="4">
        <v>33996</v>
      </c>
      <c r="C2549" s="9"/>
      <c r="D2549" s="9"/>
      <c r="E2549" s="10"/>
      <c r="BI2549">
        <v>551.66666666666697</v>
      </c>
    </row>
    <row r="2550" spans="1:61" x14ac:dyDescent="0.3">
      <c r="A2550" s="3" t="s">
        <v>315</v>
      </c>
      <c r="B2550" s="4">
        <v>34003</v>
      </c>
      <c r="C2550" s="9"/>
      <c r="D2550" s="9"/>
      <c r="E2550" s="10"/>
      <c r="S2550">
        <v>14.576000000000001</v>
      </c>
      <c r="T2550">
        <v>1713.9714445243201</v>
      </c>
      <c r="U2550">
        <v>852.73814854550005</v>
      </c>
      <c r="V2550">
        <v>1.6E-2</v>
      </c>
      <c r="W2550">
        <v>9.7590000000000003</v>
      </c>
      <c r="Y2550">
        <v>2.70702666666667E-2</v>
      </c>
      <c r="AA2550">
        <f>AC2550/Y2550</f>
        <v>23179.31264611438</v>
      </c>
      <c r="AC2550">
        <v>627.47017448035604</v>
      </c>
      <c r="AS2550" t="s">
        <v>69</v>
      </c>
      <c r="BC2550">
        <v>225.26797406514399</v>
      </c>
      <c r="BE2550">
        <v>3.0000000000000001E-3</v>
      </c>
      <c r="BF2550">
        <v>2.2679999999999998</v>
      </c>
      <c r="BH2550">
        <v>861.21699999999998</v>
      </c>
    </row>
    <row r="2551" spans="1:61" x14ac:dyDescent="0.3">
      <c r="A2551" s="56" t="s">
        <v>316</v>
      </c>
      <c r="B2551" s="61">
        <v>33813</v>
      </c>
    </row>
    <row r="2552" spans="1:61" x14ac:dyDescent="0.3">
      <c r="A2552" s="56" t="s">
        <v>316</v>
      </c>
      <c r="B2552" s="61">
        <v>33813</v>
      </c>
    </row>
    <row r="2553" spans="1:61" x14ac:dyDescent="0.3">
      <c r="A2553" s="56" t="s">
        <v>316</v>
      </c>
      <c r="B2553" s="61">
        <v>33813</v>
      </c>
    </row>
    <row r="2554" spans="1:61" x14ac:dyDescent="0.3">
      <c r="A2554" s="56" t="s">
        <v>316</v>
      </c>
      <c r="B2554" s="61">
        <v>33841</v>
      </c>
    </row>
    <row r="2555" spans="1:61" x14ac:dyDescent="0.3">
      <c r="A2555" s="56" t="s">
        <v>316</v>
      </c>
      <c r="B2555" s="61">
        <v>33841</v>
      </c>
    </row>
    <row r="2556" spans="1:61" x14ac:dyDescent="0.3">
      <c r="A2556" s="56" t="s">
        <v>316</v>
      </c>
      <c r="B2556" s="61">
        <v>33841</v>
      </c>
    </row>
    <row r="2557" spans="1:61" x14ac:dyDescent="0.3">
      <c r="A2557" s="56" t="s">
        <v>316</v>
      </c>
      <c r="B2557" s="61">
        <v>33861</v>
      </c>
    </row>
    <row r="2558" spans="1:61" x14ac:dyDescent="0.3">
      <c r="A2558" s="56" t="s">
        <v>316</v>
      </c>
      <c r="B2558" s="61">
        <v>33861</v>
      </c>
    </row>
    <row r="2559" spans="1:61" x14ac:dyDescent="0.3">
      <c r="A2559" s="56" t="s">
        <v>316</v>
      </c>
      <c r="B2559" s="61">
        <v>33861</v>
      </c>
    </row>
    <row r="2560" spans="1:61" x14ac:dyDescent="0.3">
      <c r="A2560" s="56" t="s">
        <v>316</v>
      </c>
      <c r="B2560" s="61">
        <v>33870</v>
      </c>
    </row>
    <row r="2561" spans="1:61" x14ac:dyDescent="0.3">
      <c r="A2561" s="56" t="s">
        <v>316</v>
      </c>
      <c r="B2561" s="61">
        <v>33870</v>
      </c>
    </row>
    <row r="2562" spans="1:61" x14ac:dyDescent="0.3">
      <c r="A2562" s="56" t="s">
        <v>316</v>
      </c>
      <c r="B2562" s="61">
        <v>33870</v>
      </c>
    </row>
    <row r="2563" spans="1:61" x14ac:dyDescent="0.3">
      <c r="A2563" s="56" t="s">
        <v>316</v>
      </c>
      <c r="B2563" s="61">
        <v>33878</v>
      </c>
    </row>
    <row r="2564" spans="1:61" x14ac:dyDescent="0.3">
      <c r="A2564" s="56" t="s">
        <v>316</v>
      </c>
      <c r="B2564" s="61">
        <v>33878</v>
      </c>
    </row>
    <row r="2565" spans="1:61" x14ac:dyDescent="0.3">
      <c r="A2565" s="56" t="s">
        <v>316</v>
      </c>
      <c r="B2565" s="61">
        <v>33878</v>
      </c>
    </row>
    <row r="2566" spans="1:61" x14ac:dyDescent="0.3">
      <c r="A2566" s="56" t="s">
        <v>316</v>
      </c>
      <c r="B2566" s="61">
        <v>33883</v>
      </c>
    </row>
    <row r="2567" spans="1:61" x14ac:dyDescent="0.3">
      <c r="A2567" s="56" t="s">
        <v>316</v>
      </c>
      <c r="B2567" s="61">
        <v>33883</v>
      </c>
    </row>
    <row r="2568" spans="1:61" x14ac:dyDescent="0.3">
      <c r="A2568" s="56" t="s">
        <v>316</v>
      </c>
      <c r="B2568" s="61">
        <v>33883</v>
      </c>
    </row>
    <row r="2569" spans="1:61" x14ac:dyDescent="0.3">
      <c r="A2569" s="3" t="s">
        <v>316</v>
      </c>
      <c r="B2569" s="4">
        <v>33884</v>
      </c>
      <c r="C2569" s="9"/>
      <c r="D2569" s="9"/>
      <c r="E2569" s="10"/>
      <c r="T2569">
        <v>359.51666666666699</v>
      </c>
      <c r="AE2569">
        <v>0.70901978389055897</v>
      </c>
      <c r="AL2569">
        <v>2.7433333333333301</v>
      </c>
      <c r="AO2569">
        <v>210.14599999999999</v>
      </c>
      <c r="BH2569">
        <v>194.10499999999999</v>
      </c>
      <c r="BI2569">
        <v>623.66733125450605</v>
      </c>
    </row>
    <row r="2570" spans="1:61" x14ac:dyDescent="0.3">
      <c r="A2570" s="56" t="s">
        <v>316</v>
      </c>
      <c r="B2570" s="61">
        <v>33891</v>
      </c>
    </row>
    <row r="2571" spans="1:61" x14ac:dyDescent="0.3">
      <c r="A2571" s="56" t="s">
        <v>316</v>
      </c>
      <c r="B2571" s="61">
        <v>33891</v>
      </c>
    </row>
    <row r="2572" spans="1:61" x14ac:dyDescent="0.3">
      <c r="A2572" s="56" t="s">
        <v>316</v>
      </c>
      <c r="B2572" s="61">
        <v>33891</v>
      </c>
    </row>
    <row r="2573" spans="1:61" x14ac:dyDescent="0.3">
      <c r="A2573" s="3" t="s">
        <v>316</v>
      </c>
      <c r="B2573" s="4">
        <v>33897</v>
      </c>
      <c r="C2573" s="9"/>
      <c r="D2573" s="9"/>
      <c r="E2573" s="10"/>
      <c r="S2573">
        <v>11.837</v>
      </c>
      <c r="T2573">
        <v>473.63333333333298</v>
      </c>
      <c r="AE2573">
        <v>0.82966701117458996</v>
      </c>
      <c r="AL2573">
        <v>3.93333333333333</v>
      </c>
      <c r="AM2573">
        <v>3.5999999999999997E-2</v>
      </c>
      <c r="AN2573">
        <v>6.68</v>
      </c>
      <c r="AO2573">
        <v>186.54300000000001</v>
      </c>
      <c r="BE2573">
        <v>1.7999999999999999E-2</v>
      </c>
      <c r="BF2573">
        <v>5.157</v>
      </c>
      <c r="BH2573">
        <v>287.12299999999999</v>
      </c>
      <c r="BI2573">
        <v>1051.6666666666699</v>
      </c>
    </row>
    <row r="2574" spans="1:61" x14ac:dyDescent="0.3">
      <c r="A2574" s="56" t="s">
        <v>316</v>
      </c>
      <c r="B2574" s="61">
        <v>33904</v>
      </c>
    </row>
    <row r="2575" spans="1:61" x14ac:dyDescent="0.3">
      <c r="A2575" s="56" t="s">
        <v>316</v>
      </c>
      <c r="B2575" s="61">
        <v>33904</v>
      </c>
    </row>
    <row r="2576" spans="1:61" x14ac:dyDescent="0.3">
      <c r="A2576" s="56" t="s">
        <v>316</v>
      </c>
      <c r="B2576" s="61">
        <v>33904</v>
      </c>
    </row>
    <row r="2577" spans="1:61" x14ac:dyDescent="0.3">
      <c r="A2577" s="3" t="s">
        <v>316</v>
      </c>
      <c r="B2577" s="4">
        <v>33911</v>
      </c>
      <c r="C2577" s="9"/>
      <c r="D2577" s="9"/>
      <c r="E2577" s="10"/>
      <c r="S2577">
        <v>16.323</v>
      </c>
      <c r="T2577">
        <v>678.98333333333301</v>
      </c>
      <c r="AE2577">
        <v>0.93661322274896497</v>
      </c>
      <c r="AL2577">
        <v>6.13</v>
      </c>
      <c r="AM2577">
        <v>3.3000000000000002E-2</v>
      </c>
      <c r="AN2577">
        <v>9.298</v>
      </c>
      <c r="AO2577">
        <v>274.90300000000002</v>
      </c>
      <c r="BE2577">
        <v>1.2999999999999999E-2</v>
      </c>
      <c r="BF2577">
        <v>7.024</v>
      </c>
      <c r="BH2577">
        <v>516.40899999999999</v>
      </c>
      <c r="BI2577">
        <v>788.33333333333303</v>
      </c>
    </row>
    <row r="2578" spans="1:61" x14ac:dyDescent="0.3">
      <c r="A2578" s="56" t="s">
        <v>316</v>
      </c>
      <c r="B2578" s="61">
        <v>33912</v>
      </c>
    </row>
    <row r="2579" spans="1:61" x14ac:dyDescent="0.3">
      <c r="A2579" s="56" t="s">
        <v>316</v>
      </c>
      <c r="B2579" s="61">
        <v>33912</v>
      </c>
    </row>
    <row r="2580" spans="1:61" x14ac:dyDescent="0.3">
      <c r="A2580" s="56" t="s">
        <v>316</v>
      </c>
      <c r="B2580" s="61">
        <v>33912</v>
      </c>
    </row>
    <row r="2581" spans="1:61" x14ac:dyDescent="0.3">
      <c r="A2581" s="56" t="s">
        <v>316</v>
      </c>
      <c r="B2581" s="61">
        <v>33919</v>
      </c>
    </row>
    <row r="2582" spans="1:61" x14ac:dyDescent="0.3">
      <c r="A2582" s="56" t="s">
        <v>316</v>
      </c>
      <c r="B2582" s="61">
        <v>33919</v>
      </c>
    </row>
    <row r="2583" spans="1:61" x14ac:dyDescent="0.3">
      <c r="A2583" s="56" t="s">
        <v>316</v>
      </c>
      <c r="B2583" s="61">
        <v>33919</v>
      </c>
    </row>
    <row r="2584" spans="1:61" x14ac:dyDescent="0.3">
      <c r="A2584" s="3" t="s">
        <v>316</v>
      </c>
      <c r="B2584" s="4">
        <v>33925</v>
      </c>
      <c r="C2584" s="9"/>
      <c r="D2584" s="9"/>
      <c r="E2584" s="10"/>
      <c r="S2584">
        <v>16.818000000000001</v>
      </c>
      <c r="T2584">
        <v>1204.45</v>
      </c>
      <c r="AE2584">
        <v>0.95810127993938599</v>
      </c>
      <c r="AL2584">
        <v>7.05</v>
      </c>
      <c r="AM2584">
        <v>3.5000000000000003E-2</v>
      </c>
      <c r="AN2584">
        <v>7.7080000000000002</v>
      </c>
      <c r="AO2584">
        <v>215.16499999999999</v>
      </c>
      <c r="BE2584">
        <v>1.0999999999999999E-2</v>
      </c>
      <c r="BF2584">
        <v>9.109</v>
      </c>
      <c r="BH2584">
        <v>850.76900000000001</v>
      </c>
      <c r="BI2584">
        <v>791.66666666666697</v>
      </c>
    </row>
    <row r="2585" spans="1:61" x14ac:dyDescent="0.3">
      <c r="A2585" s="59" t="s">
        <v>316</v>
      </c>
      <c r="B2585" s="61">
        <v>33925</v>
      </c>
      <c r="G2585">
        <f>H2585*200+I2585*200+J2585*200+K2585*200+L2585*200+M2585*400</f>
        <v>342.20666666666659</v>
      </c>
      <c r="H2585" s="45">
        <v>0.131333333333333</v>
      </c>
      <c r="I2585" s="45">
        <v>0.17780000000000001</v>
      </c>
      <c r="J2585" s="45">
        <v>0.22913333333333299</v>
      </c>
      <c r="K2585" s="45">
        <v>0.28050000000000003</v>
      </c>
      <c r="L2585" s="45">
        <v>0.28806666666666703</v>
      </c>
      <c r="M2585" s="45">
        <v>0.30209999999999998</v>
      </c>
    </row>
    <row r="2586" spans="1:61" x14ac:dyDescent="0.3">
      <c r="A2586" s="56" t="s">
        <v>316</v>
      </c>
      <c r="B2586" s="61">
        <v>33925</v>
      </c>
    </row>
    <row r="2587" spans="1:61" x14ac:dyDescent="0.3">
      <c r="A2587" s="56" t="s">
        <v>316</v>
      </c>
      <c r="B2587" s="61">
        <v>33925</v>
      </c>
    </row>
    <row r="2588" spans="1:61" x14ac:dyDescent="0.3">
      <c r="A2588" s="56" t="s">
        <v>316</v>
      </c>
      <c r="B2588" s="61">
        <v>33925</v>
      </c>
    </row>
    <row r="2589" spans="1:61" x14ac:dyDescent="0.3">
      <c r="A2589" s="3" t="s">
        <v>316</v>
      </c>
      <c r="B2589" s="4">
        <v>33932</v>
      </c>
      <c r="C2589" s="9"/>
      <c r="D2589" s="9"/>
      <c r="E2589" s="10"/>
      <c r="S2589">
        <v>16.850999999999999</v>
      </c>
      <c r="T2589">
        <v>1369.81666666667</v>
      </c>
      <c r="U2589">
        <v>220.166666666667</v>
      </c>
      <c r="V2589">
        <v>1.7999999999999999E-2</v>
      </c>
      <c r="W2589">
        <v>3.02</v>
      </c>
      <c r="AE2589">
        <v>0.94877358694620195</v>
      </c>
      <c r="AL2589">
        <v>6.6033333333333299</v>
      </c>
      <c r="AM2589">
        <v>3.3000000000000002E-2</v>
      </c>
      <c r="AN2589">
        <v>7.2549999999999999</v>
      </c>
      <c r="AO2589">
        <v>221.21199999999999</v>
      </c>
      <c r="BE2589">
        <v>7.0000000000000001E-3</v>
      </c>
      <c r="BF2589">
        <v>5.7949999999999999</v>
      </c>
      <c r="BH2589">
        <v>816.70600000000002</v>
      </c>
      <c r="BI2589">
        <v>653.33333333333303</v>
      </c>
    </row>
    <row r="2590" spans="1:61" x14ac:dyDescent="0.3">
      <c r="A2590" s="59" t="s">
        <v>316</v>
      </c>
      <c r="B2590" s="61">
        <v>33932</v>
      </c>
      <c r="G2590">
        <f>H2590*200+I2590*200+J2590*200+K2590*200+L2590*200+M2590*400</f>
        <v>343.19507042253537</v>
      </c>
      <c r="H2590" s="45">
        <v>0.16566666666666699</v>
      </c>
      <c r="I2590" s="45">
        <v>0.18784225352112699</v>
      </c>
      <c r="J2590" s="45">
        <v>0.22166737089201899</v>
      </c>
      <c r="K2590" s="45">
        <v>0.270157042253521</v>
      </c>
      <c r="L2590" s="45">
        <v>0.27435892018779301</v>
      </c>
      <c r="M2590" s="45">
        <v>0.29814154929577502</v>
      </c>
    </row>
    <row r="2591" spans="1:61" x14ac:dyDescent="0.3">
      <c r="A2591" s="3" t="s">
        <v>316</v>
      </c>
      <c r="B2591" s="4">
        <v>33939</v>
      </c>
      <c r="C2591" s="9"/>
      <c r="D2591" s="9"/>
      <c r="E2591" s="10"/>
      <c r="S2591">
        <v>21.135999999999999</v>
      </c>
      <c r="T2591">
        <v>1641.35</v>
      </c>
      <c r="U2591">
        <v>259.83333333333297</v>
      </c>
      <c r="V2591">
        <v>1.6E-2</v>
      </c>
      <c r="W2591">
        <v>3.31</v>
      </c>
      <c r="AE2591">
        <v>0.93269360334712204</v>
      </c>
      <c r="AL2591">
        <v>5.9966666666666697</v>
      </c>
      <c r="AM2591">
        <v>3.4000000000000002E-2</v>
      </c>
      <c r="AN2591">
        <v>7.3680000000000003</v>
      </c>
      <c r="AO2591">
        <v>220.11600000000001</v>
      </c>
      <c r="BE2591">
        <v>8.9999999999999993E-3</v>
      </c>
      <c r="BF2591">
        <v>9.5359999999999996</v>
      </c>
      <c r="BH2591">
        <v>1068.2170000000001</v>
      </c>
      <c r="BI2591">
        <v>640</v>
      </c>
    </row>
    <row r="2592" spans="1:61" x14ac:dyDescent="0.3">
      <c r="A2592" s="59" t="s">
        <v>316</v>
      </c>
      <c r="B2592" s="61">
        <v>33939</v>
      </c>
      <c r="G2592">
        <f>H2592*200+I2592*200+J2592*200+K2592*200+L2592*200+M2592*400</f>
        <v>328.71333333333337</v>
      </c>
      <c r="H2592" s="45">
        <v>0.148666666666667</v>
      </c>
      <c r="I2592" s="45">
        <v>0.17333333333333301</v>
      </c>
      <c r="J2592" s="45">
        <v>0.2104</v>
      </c>
      <c r="K2592" s="45">
        <v>0.25729999999999997</v>
      </c>
      <c r="L2592" s="45">
        <v>0.26793333333333302</v>
      </c>
      <c r="M2592" s="45">
        <v>0.29296666666666699</v>
      </c>
    </row>
    <row r="2593" spans="1:61" x14ac:dyDescent="0.3">
      <c r="A2593" s="3" t="s">
        <v>316</v>
      </c>
      <c r="B2593" s="4">
        <v>33946</v>
      </c>
      <c r="C2593" s="9"/>
      <c r="D2593" s="9"/>
      <c r="E2593" s="10"/>
      <c r="S2593">
        <v>25.675000000000001</v>
      </c>
      <c r="T2593">
        <v>1937.6666666666699</v>
      </c>
      <c r="U2593">
        <v>399.16666666666703</v>
      </c>
      <c r="V2593">
        <v>1.6E-2</v>
      </c>
      <c r="W2593">
        <v>5.0949999999999998</v>
      </c>
      <c r="AE2593">
        <v>0.92690534252101098</v>
      </c>
      <c r="AL2593">
        <v>5.8133333333333299</v>
      </c>
      <c r="AM2593">
        <v>3.4000000000000002E-2</v>
      </c>
      <c r="AN2593">
        <v>8.859</v>
      </c>
      <c r="AO2593">
        <v>258.04300000000001</v>
      </c>
      <c r="BE2593">
        <v>8.9999999999999993E-3</v>
      </c>
      <c r="BF2593">
        <v>10.304</v>
      </c>
      <c r="BH2593">
        <v>1173.7650000000001</v>
      </c>
      <c r="BI2593">
        <v>683.33333333333303</v>
      </c>
    </row>
    <row r="2594" spans="1:61" x14ac:dyDescent="0.3">
      <c r="A2594" s="59" t="s">
        <v>316</v>
      </c>
      <c r="B2594" s="61">
        <v>33946</v>
      </c>
      <c r="G2594">
        <f>H2594*200+I2594*200+J2594*200+K2594*200+L2594*200+M2594*400</f>
        <v>319.73415686781266</v>
      </c>
      <c r="H2594" s="45">
        <v>0.150666666666667</v>
      </c>
      <c r="I2594" s="45">
        <v>0.175267674548822</v>
      </c>
      <c r="J2594" s="45">
        <v>0.20731252961192201</v>
      </c>
      <c r="K2594" s="45">
        <v>0.245813093853642</v>
      </c>
      <c r="L2594" s="45">
        <v>0.25191826678726797</v>
      </c>
      <c r="M2594" s="45">
        <v>0.28384627643537103</v>
      </c>
    </row>
    <row r="2595" spans="1:61" x14ac:dyDescent="0.3">
      <c r="A2595" s="3" t="s">
        <v>316</v>
      </c>
      <c r="B2595" s="4">
        <v>33953</v>
      </c>
      <c r="C2595" s="9"/>
      <c r="D2595" s="9"/>
      <c r="E2595" s="10"/>
      <c r="S2595">
        <v>23.800999999999998</v>
      </c>
      <c r="T2595">
        <v>1986.3333333333301</v>
      </c>
      <c r="U2595">
        <v>515.66666666666697</v>
      </c>
      <c r="V2595">
        <v>1.7999999999999999E-2</v>
      </c>
      <c r="W2595">
        <v>7.048</v>
      </c>
      <c r="AE2595">
        <v>0.90236312116333495</v>
      </c>
      <c r="AL2595">
        <v>5.17</v>
      </c>
      <c r="AM2595">
        <v>3.2000000000000001E-2</v>
      </c>
      <c r="AN2595">
        <v>6.9660000000000002</v>
      </c>
      <c r="AO2595">
        <v>216.59299999999999</v>
      </c>
      <c r="BE2595">
        <v>7.0000000000000001E-3</v>
      </c>
      <c r="BF2595">
        <v>7.9580000000000002</v>
      </c>
      <c r="BH2595">
        <v>1150.8910000000001</v>
      </c>
      <c r="BI2595">
        <v>723.33333333333303</v>
      </c>
    </row>
    <row r="2596" spans="1:61" x14ac:dyDescent="0.3">
      <c r="A2596" s="59" t="s">
        <v>316</v>
      </c>
      <c r="B2596" s="61">
        <v>33953</v>
      </c>
      <c r="G2596">
        <f>H2596*200+I2596*200+J2596*200+K2596*200+L2596*200+M2596*400</f>
        <v>294.40666666666681</v>
      </c>
      <c r="H2596" s="45">
        <v>0.10100000000000001</v>
      </c>
      <c r="I2596" s="45">
        <v>0.1583</v>
      </c>
      <c r="J2596" s="45">
        <v>0.188466666666667</v>
      </c>
      <c r="K2596" s="45">
        <v>0.2311</v>
      </c>
      <c r="L2596" s="45">
        <v>0.23923333333333299</v>
      </c>
      <c r="M2596" s="45">
        <v>0.27696666666666703</v>
      </c>
    </row>
    <row r="2597" spans="1:61" x14ac:dyDescent="0.3">
      <c r="A2597" s="3" t="s">
        <v>316</v>
      </c>
      <c r="B2597" s="4">
        <v>33959</v>
      </c>
      <c r="C2597" s="9"/>
      <c r="D2597" s="9"/>
      <c r="E2597" s="10"/>
      <c r="S2597">
        <v>25.94</v>
      </c>
      <c r="T2597">
        <v>2114.15</v>
      </c>
      <c r="U2597">
        <v>636.66666666666697</v>
      </c>
      <c r="V2597">
        <v>1.7000000000000001E-2</v>
      </c>
      <c r="W2597">
        <v>8.4819999999999993</v>
      </c>
      <c r="AE2597">
        <v>0.86661291976453902</v>
      </c>
      <c r="AL2597">
        <v>4.4766666666666701</v>
      </c>
      <c r="AM2597">
        <v>0.03</v>
      </c>
      <c r="AN2597">
        <v>7.2149999999999999</v>
      </c>
      <c r="AO2597">
        <v>236.80600000000001</v>
      </c>
      <c r="BE2597">
        <v>7.0000000000000001E-3</v>
      </c>
      <c r="BF2597">
        <v>7.9829999999999997</v>
      </c>
      <c r="BH2597">
        <v>1160.6020000000001</v>
      </c>
      <c r="BI2597">
        <v>643.33333333333303</v>
      </c>
    </row>
    <row r="2598" spans="1:61" x14ac:dyDescent="0.3">
      <c r="A2598" s="3" t="s">
        <v>316</v>
      </c>
      <c r="B2598" s="4">
        <v>33967</v>
      </c>
      <c r="C2598" s="9"/>
      <c r="D2598" s="9"/>
      <c r="E2598" s="10"/>
      <c r="S2598">
        <v>23.202000000000002</v>
      </c>
      <c r="T2598">
        <v>2011.2166666666701</v>
      </c>
      <c r="U2598">
        <v>801.16666666666697</v>
      </c>
      <c r="V2598">
        <v>1.9E-2</v>
      </c>
      <c r="W2598">
        <v>11.81</v>
      </c>
      <c r="AE2598">
        <v>0.90338294494664395</v>
      </c>
      <c r="AL2598">
        <v>5.1933333333333298</v>
      </c>
      <c r="AM2598">
        <v>2.7E-2</v>
      </c>
      <c r="AN2598">
        <v>3.5169999999999999</v>
      </c>
      <c r="AO2598">
        <v>128.351</v>
      </c>
      <c r="BE2598">
        <v>5.0000000000000001E-3</v>
      </c>
      <c r="BF2598">
        <v>5.032</v>
      </c>
      <c r="BH2598">
        <v>943.72199999999998</v>
      </c>
      <c r="BI2598">
        <v>666.66666666666697</v>
      </c>
    </row>
    <row r="2599" spans="1:61" x14ac:dyDescent="0.3">
      <c r="A2599" s="3" t="s">
        <v>316</v>
      </c>
      <c r="B2599" s="4">
        <v>33974</v>
      </c>
      <c r="C2599" s="9"/>
      <c r="D2599" s="9"/>
      <c r="E2599" s="10"/>
      <c r="S2599">
        <v>25.404</v>
      </c>
      <c r="T2599">
        <v>2063.4166666666702</v>
      </c>
      <c r="U2599">
        <v>899</v>
      </c>
      <c r="V2599">
        <v>1.9E-2</v>
      </c>
      <c r="W2599">
        <v>13.412000000000001</v>
      </c>
      <c r="AE2599">
        <v>0.87381421829496098</v>
      </c>
      <c r="AL2599">
        <v>4.5999999999999996</v>
      </c>
      <c r="AM2599">
        <v>2.5999999999999999E-2</v>
      </c>
      <c r="AN2599">
        <v>3.069</v>
      </c>
      <c r="AO2599">
        <v>115.61499999999999</v>
      </c>
      <c r="BE2599">
        <v>6.0000000000000001E-3</v>
      </c>
      <c r="BF2599">
        <v>5.7329999999999997</v>
      </c>
      <c r="BH2599">
        <v>896.59</v>
      </c>
      <c r="BI2599">
        <v>610</v>
      </c>
    </row>
    <row r="2600" spans="1:61" x14ac:dyDescent="0.3">
      <c r="A2600" s="59" t="s">
        <v>316</v>
      </c>
      <c r="B2600" s="61">
        <v>33976</v>
      </c>
      <c r="G2600">
        <f>H2600*200+I2600*200+J2600*200+K2600*200+L2600*200+M2600*400</f>
        <v>277.0999999999998</v>
      </c>
      <c r="H2600" s="45">
        <v>0.147666666666667</v>
      </c>
      <c r="I2600" s="45">
        <v>0.15003333333333299</v>
      </c>
      <c r="J2600" s="45">
        <v>0.168333333333333</v>
      </c>
      <c r="K2600" s="45">
        <v>0.19919999999999999</v>
      </c>
      <c r="L2600" s="45">
        <v>0.214</v>
      </c>
      <c r="M2600" s="45">
        <v>0.25313333333333299</v>
      </c>
    </row>
    <row r="2601" spans="1:61" x14ac:dyDescent="0.3">
      <c r="A2601" s="3" t="s">
        <v>316</v>
      </c>
      <c r="B2601" s="4">
        <v>33981</v>
      </c>
      <c r="C2601" s="9"/>
      <c r="D2601" s="9"/>
      <c r="E2601" s="10"/>
      <c r="S2601">
        <v>21.341999999999999</v>
      </c>
      <c r="T2601">
        <v>1875.9833333333299</v>
      </c>
      <c r="U2601">
        <v>874.33333333333303</v>
      </c>
      <c r="V2601">
        <v>2.1000000000000001E-2</v>
      </c>
      <c r="W2601">
        <v>14.000999999999999</v>
      </c>
      <c r="AE2601">
        <v>0.84779089306055</v>
      </c>
      <c r="AL2601">
        <v>4.18333333333333</v>
      </c>
      <c r="AM2601">
        <v>2.3E-2</v>
      </c>
      <c r="AN2601">
        <v>0.91400000000000003</v>
      </c>
      <c r="AO2601">
        <v>39.747</v>
      </c>
      <c r="BE2601">
        <v>5.0000000000000001E-3</v>
      </c>
      <c r="BF2601">
        <v>3.629</v>
      </c>
      <c r="BH2601">
        <v>767.66800000000001</v>
      </c>
      <c r="BI2601">
        <v>606.66666666666697</v>
      </c>
    </row>
    <row r="2602" spans="1:61" x14ac:dyDescent="0.3">
      <c r="A2602" s="3" t="s">
        <v>316</v>
      </c>
      <c r="B2602" s="4">
        <v>33988</v>
      </c>
      <c r="C2602" s="9"/>
      <c r="D2602" s="9"/>
      <c r="E2602" s="10"/>
      <c r="S2602">
        <v>21.445</v>
      </c>
      <c r="T2602">
        <v>1822.31666666667</v>
      </c>
      <c r="U2602">
        <v>878</v>
      </c>
      <c r="V2602">
        <v>2.3E-2</v>
      </c>
      <c r="W2602">
        <v>15.519</v>
      </c>
      <c r="BE2602">
        <v>4.0000000000000001E-3</v>
      </c>
      <c r="BF2602">
        <v>2.81</v>
      </c>
      <c r="BH2602">
        <v>743.60199999999998</v>
      </c>
      <c r="BI2602">
        <v>538.33333333333303</v>
      </c>
    </row>
    <row r="2603" spans="1:61" x14ac:dyDescent="0.3">
      <c r="A2603" s="3" t="s">
        <v>316</v>
      </c>
      <c r="B2603" s="4">
        <v>33996</v>
      </c>
      <c r="C2603" s="9"/>
      <c r="D2603" s="9"/>
      <c r="E2603" s="10"/>
      <c r="BI2603">
        <v>528.33333333333303</v>
      </c>
    </row>
    <row r="2604" spans="1:61" x14ac:dyDescent="0.3">
      <c r="A2604" s="3" t="s">
        <v>316</v>
      </c>
      <c r="B2604" s="4">
        <v>34003</v>
      </c>
      <c r="C2604" s="9"/>
      <c r="D2604" s="9"/>
      <c r="E2604" s="10"/>
      <c r="S2604">
        <v>21.338999999999999</v>
      </c>
      <c r="T2604">
        <v>1646.3900174201799</v>
      </c>
      <c r="U2604">
        <v>829.07777835749403</v>
      </c>
      <c r="V2604">
        <v>2.3E-2</v>
      </c>
      <c r="W2604">
        <v>15.212999999999999</v>
      </c>
      <c r="Y2604">
        <v>3.4495600000000001E-2</v>
      </c>
      <c r="AA2604">
        <f>AC2604/Y2604</f>
        <v>18037.356407494633</v>
      </c>
      <c r="AC2604">
        <v>622.20943169037196</v>
      </c>
      <c r="AS2604" t="s">
        <v>69</v>
      </c>
      <c r="BC2604">
        <v>206.86834666712201</v>
      </c>
      <c r="BE2604">
        <v>4.0000000000000001E-3</v>
      </c>
      <c r="BF2604">
        <v>3.0489999999999999</v>
      </c>
      <c r="BH2604">
        <v>795.27499999999998</v>
      </c>
    </row>
    <row r="2605" spans="1:61" x14ac:dyDescent="0.3">
      <c r="A2605" s="56" t="s">
        <v>496</v>
      </c>
      <c r="B2605" s="61">
        <v>40451</v>
      </c>
      <c r="G2605">
        <v>221.9</v>
      </c>
      <c r="H2605">
        <v>0.28050000000000003</v>
      </c>
      <c r="I2605">
        <v>0.26974999999999999</v>
      </c>
      <c r="J2605">
        <v>0.109</v>
      </c>
      <c r="K2605">
        <v>8.5250000000000006E-2</v>
      </c>
      <c r="L2605">
        <v>7.9750000000000001E-2</v>
      </c>
      <c r="M2605">
        <v>7.9000000000000001E-2</v>
      </c>
      <c r="N2605">
        <v>9.6500000000000002E-2</v>
      </c>
      <c r="O2605">
        <v>0.10975</v>
      </c>
      <c r="AF2605">
        <v>5.6793743799802399E-2</v>
      </c>
    </row>
    <row r="2606" spans="1:61" x14ac:dyDescent="0.3">
      <c r="A2606" s="56" t="s">
        <v>496</v>
      </c>
      <c r="B2606" s="61">
        <v>40455</v>
      </c>
      <c r="AF2606">
        <v>8.8397338508350604E-2</v>
      </c>
    </row>
    <row r="2607" spans="1:61" x14ac:dyDescent="0.3">
      <c r="A2607" s="56" t="s">
        <v>496</v>
      </c>
      <c r="B2607" s="61">
        <v>40463</v>
      </c>
      <c r="AF2607">
        <v>0.15277132182768299</v>
      </c>
    </row>
    <row r="2608" spans="1:61" x14ac:dyDescent="0.3">
      <c r="A2608" s="56" t="s">
        <v>496</v>
      </c>
      <c r="B2608" s="61">
        <v>40473</v>
      </c>
      <c r="AF2608">
        <v>0.38507945523796999</v>
      </c>
    </row>
    <row r="2609" spans="1:60" x14ac:dyDescent="0.3">
      <c r="A2609" s="56" t="s">
        <v>496</v>
      </c>
      <c r="B2609" s="61">
        <v>40479</v>
      </c>
      <c r="AF2609">
        <v>0.53127775203816496</v>
      </c>
    </row>
    <row r="2610" spans="1:60" x14ac:dyDescent="0.3">
      <c r="A2610" s="56" t="s">
        <v>496</v>
      </c>
      <c r="B2610" s="61">
        <v>40484</v>
      </c>
      <c r="G2610">
        <v>180.95</v>
      </c>
      <c r="H2610">
        <v>0.17224999999999999</v>
      </c>
      <c r="I2610">
        <v>0.221</v>
      </c>
      <c r="J2610">
        <v>9.375E-2</v>
      </c>
      <c r="K2610">
        <v>7.825E-2</v>
      </c>
      <c r="L2610">
        <v>7.2999999999999995E-2</v>
      </c>
      <c r="M2610">
        <v>7.4999999999999997E-2</v>
      </c>
      <c r="N2610">
        <v>8.8499999999999995E-2</v>
      </c>
      <c r="O2610">
        <v>0.10299999999999999</v>
      </c>
    </row>
    <row r="2611" spans="1:60" x14ac:dyDescent="0.3">
      <c r="A2611" s="56" t="s">
        <v>496</v>
      </c>
      <c r="B2611" s="61">
        <v>40486</v>
      </c>
      <c r="E2611" t="s">
        <v>112</v>
      </c>
      <c r="T2611" s="22">
        <v>208.8</v>
      </c>
      <c r="U2611" s="22">
        <v>0</v>
      </c>
      <c r="AF2611">
        <v>0.639234000318888</v>
      </c>
      <c r="AI2611" s="43"/>
      <c r="AO2611">
        <v>121.27803116210301</v>
      </c>
      <c r="BH2611" s="22">
        <v>87.521968837896694</v>
      </c>
    </row>
    <row r="2612" spans="1:60" x14ac:dyDescent="0.3">
      <c r="A2612" s="56" t="s">
        <v>496</v>
      </c>
      <c r="B2612" s="61">
        <v>40490</v>
      </c>
      <c r="G2612">
        <v>214.95</v>
      </c>
      <c r="H2612">
        <v>0.27825</v>
      </c>
      <c r="I2612">
        <v>0.26974999999999999</v>
      </c>
      <c r="J2612">
        <v>0.10675</v>
      </c>
      <c r="K2612">
        <v>8.0250000000000002E-2</v>
      </c>
      <c r="L2612">
        <v>7.2999999999999995E-2</v>
      </c>
      <c r="M2612">
        <v>7.5499999999999998E-2</v>
      </c>
      <c r="N2612">
        <v>8.9249999999999996E-2</v>
      </c>
      <c r="O2612">
        <v>0.10199999999999999</v>
      </c>
    </row>
    <row r="2613" spans="1:60" x14ac:dyDescent="0.3">
      <c r="A2613" s="56" t="s">
        <v>496</v>
      </c>
      <c r="B2613" s="61">
        <v>40492</v>
      </c>
      <c r="T2613" s="22"/>
      <c r="U2613" s="22"/>
      <c r="AF2613">
        <v>0.61648383739888402</v>
      </c>
      <c r="AI2613" s="43"/>
      <c r="BH2613" s="22"/>
    </row>
    <row r="2614" spans="1:60" x14ac:dyDescent="0.3">
      <c r="A2614" s="56" t="s">
        <v>496</v>
      </c>
      <c r="B2614" s="61">
        <v>40497</v>
      </c>
      <c r="G2614">
        <v>183.2</v>
      </c>
      <c r="H2614">
        <v>0.16900000000000001</v>
      </c>
      <c r="I2614">
        <v>0.22800000000000001</v>
      </c>
      <c r="J2614">
        <v>9.7500000000000003E-2</v>
      </c>
      <c r="K2614">
        <v>0.08</v>
      </c>
      <c r="L2614">
        <v>7.4749999999999997E-2</v>
      </c>
      <c r="M2614">
        <v>7.4249999999999997E-2</v>
      </c>
      <c r="N2614">
        <v>9.0499999999999997E-2</v>
      </c>
      <c r="O2614">
        <v>0.10199999999999999</v>
      </c>
    </row>
    <row r="2615" spans="1:60" x14ac:dyDescent="0.3">
      <c r="A2615" s="56" t="s">
        <v>496</v>
      </c>
      <c r="B2615" s="61">
        <v>40506</v>
      </c>
      <c r="E2615" t="s">
        <v>112</v>
      </c>
      <c r="G2615">
        <v>200.2</v>
      </c>
      <c r="H2615">
        <v>0.24074999999999999</v>
      </c>
      <c r="I2615">
        <v>0.23749999999999999</v>
      </c>
      <c r="J2615">
        <v>9.8000000000000004E-2</v>
      </c>
      <c r="K2615">
        <v>8.0250000000000002E-2</v>
      </c>
      <c r="L2615">
        <v>7.5999999999999998E-2</v>
      </c>
      <c r="M2615">
        <v>7.6249999999999998E-2</v>
      </c>
      <c r="N2615">
        <v>9.0499999999999997E-2</v>
      </c>
      <c r="O2615">
        <v>0.10174999999999999</v>
      </c>
      <c r="T2615" s="22">
        <v>601.78750000000002</v>
      </c>
      <c r="U2615" s="22">
        <v>63.803081605772597</v>
      </c>
      <c r="AF2615">
        <v>0.70653707284167699</v>
      </c>
      <c r="AI2615" s="43"/>
      <c r="AO2615">
        <v>84.434170340215303</v>
      </c>
      <c r="BH2615" s="22">
        <v>242.824571926402</v>
      </c>
    </row>
    <row r="2616" spans="1:60" x14ac:dyDescent="0.3">
      <c r="A2616" s="56" t="s">
        <v>496</v>
      </c>
      <c r="B2616" s="61">
        <v>40513</v>
      </c>
      <c r="G2616">
        <v>180.05</v>
      </c>
      <c r="H2616">
        <v>0.16675000000000001</v>
      </c>
      <c r="I2616">
        <v>0.219</v>
      </c>
      <c r="J2616">
        <v>9.425E-2</v>
      </c>
      <c r="K2616">
        <v>7.775E-2</v>
      </c>
      <c r="L2616">
        <v>7.4999999999999997E-2</v>
      </c>
      <c r="M2616">
        <v>7.4749999999999997E-2</v>
      </c>
      <c r="N2616">
        <v>8.9749999999999996E-2</v>
      </c>
      <c r="O2616">
        <v>0.10299999999999999</v>
      </c>
    </row>
    <row r="2617" spans="1:60" x14ac:dyDescent="0.3">
      <c r="A2617" s="56" t="s">
        <v>496</v>
      </c>
      <c r="B2617" s="61">
        <v>40515</v>
      </c>
      <c r="T2617" s="22"/>
      <c r="U2617" s="22"/>
      <c r="AF2617">
        <v>0.75247017292471796</v>
      </c>
      <c r="AI2617" s="43"/>
      <c r="BH2617" s="22"/>
    </row>
    <row r="2618" spans="1:60" x14ac:dyDescent="0.3">
      <c r="A2618" s="56" t="s">
        <v>496</v>
      </c>
      <c r="B2618" s="61">
        <v>40520</v>
      </c>
      <c r="G2618">
        <v>188.1</v>
      </c>
      <c r="H2618">
        <v>0.187</v>
      </c>
      <c r="I2618">
        <v>0.22800000000000001</v>
      </c>
      <c r="J2618">
        <v>9.8500000000000004E-2</v>
      </c>
      <c r="K2618">
        <v>8.1000000000000003E-2</v>
      </c>
      <c r="L2618">
        <v>7.5999999999999998E-2</v>
      </c>
      <c r="M2618">
        <v>7.6249999999999998E-2</v>
      </c>
      <c r="N2618">
        <v>9.0749999999999997E-2</v>
      </c>
      <c r="O2618">
        <v>0.10299999999999999</v>
      </c>
    </row>
    <row r="2619" spans="1:60" x14ac:dyDescent="0.3">
      <c r="A2619" s="56" t="s">
        <v>496</v>
      </c>
      <c r="B2619" s="61">
        <v>40521</v>
      </c>
      <c r="E2619" t="s">
        <v>112</v>
      </c>
      <c r="T2619" s="22">
        <v>800.73749999999995</v>
      </c>
      <c r="U2619" s="22">
        <v>199.94571411905599</v>
      </c>
      <c r="AI2619" s="43">
        <v>7.7973699929199798</v>
      </c>
      <c r="AL2619">
        <v>1.63261415842137</v>
      </c>
      <c r="AO2619">
        <v>95.758676409698893</v>
      </c>
      <c r="BH2619" s="22">
        <v>497.235739478325</v>
      </c>
    </row>
    <row r="2620" spans="1:60" x14ac:dyDescent="0.3">
      <c r="A2620" s="56" t="s">
        <v>496</v>
      </c>
      <c r="B2620" s="61">
        <v>40527</v>
      </c>
      <c r="G2620">
        <v>175.25</v>
      </c>
      <c r="H2620">
        <v>0.14674999999999999</v>
      </c>
      <c r="I2620">
        <v>0.21</v>
      </c>
      <c r="J2620">
        <v>9.5500000000000002E-2</v>
      </c>
      <c r="K2620">
        <v>8.0250000000000002E-2</v>
      </c>
      <c r="L2620">
        <v>7.5749999999999998E-2</v>
      </c>
      <c r="M2620">
        <v>7.5749999999999998E-2</v>
      </c>
      <c r="N2620">
        <v>8.9499999999999996E-2</v>
      </c>
      <c r="O2620">
        <v>0.10274999999999999</v>
      </c>
    </row>
    <row r="2621" spans="1:60" x14ac:dyDescent="0.3">
      <c r="A2621" s="56" t="s">
        <v>496</v>
      </c>
      <c r="B2621" s="61">
        <v>40534</v>
      </c>
      <c r="E2621" t="s">
        <v>112</v>
      </c>
      <c r="G2621">
        <v>175.6</v>
      </c>
      <c r="H2621">
        <v>0.15</v>
      </c>
      <c r="I2621">
        <v>0.20824999999999999</v>
      </c>
      <c r="J2621">
        <v>9.6250000000000002E-2</v>
      </c>
      <c r="K2621">
        <v>8.1500000000000003E-2</v>
      </c>
      <c r="L2621">
        <v>7.6999999999999999E-2</v>
      </c>
      <c r="M2621">
        <v>7.4999999999999997E-2</v>
      </c>
      <c r="N2621">
        <v>8.8999999999999996E-2</v>
      </c>
      <c r="O2621">
        <v>0.10100000000000001</v>
      </c>
      <c r="T2621" s="22">
        <v>1194</v>
      </c>
      <c r="U2621" s="22">
        <v>399.46376275791198</v>
      </c>
      <c r="AF2621" s="35">
        <v>0.84845974889715003</v>
      </c>
      <c r="AI2621" s="43">
        <v>5.1369822704644399</v>
      </c>
      <c r="AL2621">
        <v>1.1686860025541499</v>
      </c>
      <c r="AO2621">
        <v>72.862940691000503</v>
      </c>
      <c r="BH2621" s="22">
        <v>459.335829802322</v>
      </c>
    </row>
    <row r="2622" spans="1:60" x14ac:dyDescent="0.3">
      <c r="A2622" s="56" t="s">
        <v>496</v>
      </c>
      <c r="B2622" s="61">
        <v>40541</v>
      </c>
      <c r="G2622">
        <v>191.35</v>
      </c>
      <c r="H2622">
        <v>0.21975</v>
      </c>
      <c r="I2622">
        <v>0.216</v>
      </c>
      <c r="J2622">
        <v>9.6250000000000002E-2</v>
      </c>
      <c r="K2622">
        <v>8.1750000000000003E-2</v>
      </c>
      <c r="L2622">
        <v>7.6249999999999998E-2</v>
      </c>
      <c r="M2622">
        <v>7.5999999999999998E-2</v>
      </c>
      <c r="N2622">
        <v>8.8499999999999995E-2</v>
      </c>
      <c r="O2622">
        <v>0.10224999999999999</v>
      </c>
    </row>
    <row r="2623" spans="1:60" x14ac:dyDescent="0.3">
      <c r="A2623" s="56" t="s">
        <v>496</v>
      </c>
      <c r="B2623" s="61">
        <v>40542</v>
      </c>
      <c r="E2623" t="s">
        <v>112</v>
      </c>
      <c r="T2623" s="22">
        <v>1350.2874999999999</v>
      </c>
      <c r="U2623" s="22">
        <v>605.61701941390299</v>
      </c>
      <c r="AF2623" s="35">
        <v>0.78336020028076503</v>
      </c>
      <c r="AI2623" s="43">
        <v>25.383210920477101</v>
      </c>
      <c r="AO2623">
        <v>45.2487850230834</v>
      </c>
      <c r="BH2623" s="22">
        <v>399.49190819999097</v>
      </c>
    </row>
    <row r="2624" spans="1:60" x14ac:dyDescent="0.3">
      <c r="A2624" s="56" t="s">
        <v>496</v>
      </c>
      <c r="B2624" s="61">
        <v>40549</v>
      </c>
      <c r="G2624">
        <v>172.95</v>
      </c>
      <c r="H2624">
        <v>0.15</v>
      </c>
      <c r="I2624">
        <v>0.20599999999999999</v>
      </c>
      <c r="J2624">
        <v>9.0749999999999997E-2</v>
      </c>
      <c r="K2624">
        <v>8.0250000000000002E-2</v>
      </c>
      <c r="L2624">
        <v>7.4499999999999997E-2</v>
      </c>
      <c r="M2624">
        <v>7.4249999999999997E-2</v>
      </c>
      <c r="N2624">
        <v>8.8999999999999996E-2</v>
      </c>
      <c r="O2624">
        <v>0.1</v>
      </c>
    </row>
    <row r="2625" spans="1:61" x14ac:dyDescent="0.3">
      <c r="A2625" s="56" t="s">
        <v>496</v>
      </c>
      <c r="B2625" s="61">
        <v>40550</v>
      </c>
      <c r="E2625" t="s">
        <v>112</v>
      </c>
      <c r="T2625" s="22">
        <v>1321.35</v>
      </c>
      <c r="U2625" s="22">
        <v>626.57816492339703</v>
      </c>
      <c r="AI2625" s="43">
        <v>57.734555003350302</v>
      </c>
      <c r="AL2625">
        <v>7.1953262232337306E-2</v>
      </c>
      <c r="AO2625">
        <v>5.1449810621283598</v>
      </c>
      <c r="BH2625" s="22">
        <v>344.28802585002001</v>
      </c>
    </row>
    <row r="2626" spans="1:61" x14ac:dyDescent="0.3">
      <c r="A2626" s="56" t="s">
        <v>496</v>
      </c>
      <c r="B2626" s="61">
        <v>40555</v>
      </c>
      <c r="G2626">
        <v>191.05</v>
      </c>
      <c r="H2626">
        <v>0.19</v>
      </c>
      <c r="I2626">
        <v>0.23699999999999999</v>
      </c>
      <c r="J2626">
        <v>0.10150000000000001</v>
      </c>
      <c r="K2626">
        <v>8.3500000000000005E-2</v>
      </c>
      <c r="L2626">
        <v>7.5999999999999998E-2</v>
      </c>
      <c r="M2626">
        <v>7.6249999999999998E-2</v>
      </c>
      <c r="N2626">
        <v>8.9249999999999996E-2</v>
      </c>
      <c r="O2626">
        <v>0.10174999999999999</v>
      </c>
    </row>
    <row r="2627" spans="1:61" x14ac:dyDescent="0.3">
      <c r="A2627" s="56" t="s">
        <v>496</v>
      </c>
      <c r="B2627" s="61">
        <v>40557</v>
      </c>
      <c r="E2627" t="s">
        <v>112</v>
      </c>
      <c r="T2627" s="22">
        <v>1222.4875</v>
      </c>
      <c r="U2627" s="22">
        <v>574.58862693910999</v>
      </c>
      <c r="AF2627" s="35">
        <v>0.245123067545018</v>
      </c>
      <c r="AI2627" s="43">
        <v>55.835104862449001</v>
      </c>
      <c r="AL2627">
        <v>1.17576483050847E-2</v>
      </c>
      <c r="AO2627">
        <v>0.239300847457627</v>
      </c>
      <c r="BH2627" s="22">
        <v>317.56784169047899</v>
      </c>
    </row>
    <row r="2628" spans="1:61" x14ac:dyDescent="0.3">
      <c r="A2628" s="56" t="s">
        <v>496</v>
      </c>
      <c r="B2628" s="61">
        <v>40562</v>
      </c>
      <c r="G2628">
        <v>194.4</v>
      </c>
      <c r="H2628">
        <v>0.23200000000000001</v>
      </c>
      <c r="I2628">
        <v>0.21625</v>
      </c>
      <c r="J2628">
        <v>9.9500000000000005E-2</v>
      </c>
      <c r="K2628">
        <v>8.1500000000000003E-2</v>
      </c>
      <c r="L2628">
        <v>7.4749999999999997E-2</v>
      </c>
      <c r="M2628">
        <v>7.6249999999999998E-2</v>
      </c>
      <c r="N2628">
        <v>8.9499999999999996E-2</v>
      </c>
      <c r="O2628">
        <v>0.10224999999999999</v>
      </c>
    </row>
    <row r="2629" spans="1:61" x14ac:dyDescent="0.3">
      <c r="A2629" s="56" t="s">
        <v>496</v>
      </c>
      <c r="B2629" s="61">
        <v>40563</v>
      </c>
      <c r="E2629" t="s">
        <v>112</v>
      </c>
      <c r="T2629" s="22">
        <v>1127.175</v>
      </c>
      <c r="U2629" s="22">
        <v>508.10211165076498</v>
      </c>
      <c r="AI2629" s="43">
        <v>48.530889642869496</v>
      </c>
      <c r="AO2629">
        <v>0</v>
      </c>
      <c r="BH2629" s="22">
        <v>288.57481251621698</v>
      </c>
    </row>
    <row r="2630" spans="1:61" x14ac:dyDescent="0.3">
      <c r="A2630" s="56" t="s">
        <v>496</v>
      </c>
      <c r="B2630" s="61">
        <v>40569</v>
      </c>
      <c r="G2630">
        <v>191.7</v>
      </c>
      <c r="H2630">
        <v>0.214</v>
      </c>
      <c r="I2630">
        <v>0.23175000000000001</v>
      </c>
      <c r="J2630">
        <v>9.4500000000000001E-2</v>
      </c>
      <c r="K2630">
        <v>8.0500000000000002E-2</v>
      </c>
      <c r="L2630">
        <v>7.4999999999999997E-2</v>
      </c>
      <c r="M2630">
        <v>7.3249999999999996E-2</v>
      </c>
      <c r="N2630">
        <v>8.8499999999999995E-2</v>
      </c>
      <c r="O2630">
        <v>0.10100000000000001</v>
      </c>
    </row>
    <row r="2631" spans="1:61" x14ac:dyDescent="0.3">
      <c r="A2631" s="56" t="s">
        <v>496</v>
      </c>
      <c r="B2631" s="61">
        <v>40571</v>
      </c>
      <c r="E2631" t="s">
        <v>112</v>
      </c>
      <c r="T2631" s="22">
        <v>1163.4375</v>
      </c>
      <c r="U2631" s="22">
        <v>517.15890662617699</v>
      </c>
      <c r="AI2631" s="43">
        <v>49.711540100902702</v>
      </c>
      <c r="AO2631">
        <v>0</v>
      </c>
      <c r="BH2631" s="22">
        <v>301.95463971644898</v>
      </c>
    </row>
    <row r="2632" spans="1:61" x14ac:dyDescent="0.3">
      <c r="A2632" s="56" t="s">
        <v>496</v>
      </c>
      <c r="B2632" s="61">
        <v>40576</v>
      </c>
    </row>
    <row r="2633" spans="1:61" x14ac:dyDescent="0.3">
      <c r="A2633" s="56" t="s">
        <v>496</v>
      </c>
      <c r="B2633" s="61">
        <v>40583</v>
      </c>
    </row>
    <row r="2634" spans="1:61" x14ac:dyDescent="0.3">
      <c r="A2634" s="56" t="s">
        <v>496</v>
      </c>
      <c r="B2634" s="61">
        <v>40584</v>
      </c>
      <c r="E2634" t="s">
        <v>112</v>
      </c>
      <c r="T2634" s="22">
        <v>1271.8435750000001</v>
      </c>
      <c r="U2634" s="22">
        <f>AC2634+BC2634</f>
        <v>826.10691611335096</v>
      </c>
      <c r="Y2634" s="45">
        <v>3.6890119999999998E-2</v>
      </c>
      <c r="AA2634" s="22">
        <v>16760.055378257701</v>
      </c>
      <c r="AC2634" s="22">
        <v>618.10357499999998</v>
      </c>
      <c r="AI2634" s="43">
        <v>55.817239787941404</v>
      </c>
      <c r="AS2634" t="s">
        <v>69</v>
      </c>
      <c r="BC2634">
        <v>208.00334111335101</v>
      </c>
      <c r="BH2634" s="22">
        <v>389.91941909870701</v>
      </c>
      <c r="BI2634">
        <v>298.19719661866299</v>
      </c>
    </row>
    <row r="2635" spans="1:61" x14ac:dyDescent="0.3">
      <c r="A2635" s="56" t="s">
        <v>498</v>
      </c>
      <c r="B2635" s="61">
        <v>40451</v>
      </c>
      <c r="G2635">
        <v>266.39999999999998</v>
      </c>
      <c r="H2635">
        <v>0.28625</v>
      </c>
      <c r="I2635">
        <v>0.35</v>
      </c>
      <c r="J2635">
        <v>0.15175</v>
      </c>
      <c r="K2635">
        <v>0.10575</v>
      </c>
      <c r="L2635">
        <v>0.11874999999999999</v>
      </c>
      <c r="M2635">
        <v>0.11824999999999999</v>
      </c>
      <c r="N2635">
        <v>0.10299999999999999</v>
      </c>
      <c r="O2635">
        <v>9.8250000000000004E-2</v>
      </c>
      <c r="AF2635">
        <v>5.0785481583436501E-2</v>
      </c>
    </row>
    <row r="2636" spans="1:61" x14ac:dyDescent="0.3">
      <c r="A2636" s="56" t="s">
        <v>498</v>
      </c>
      <c r="B2636" s="61">
        <v>40455</v>
      </c>
      <c r="AF2636">
        <v>0.11870256494063899</v>
      </c>
    </row>
    <row r="2637" spans="1:61" x14ac:dyDescent="0.3">
      <c r="A2637" s="56" t="s">
        <v>498</v>
      </c>
      <c r="B2637" s="61">
        <v>40463</v>
      </c>
      <c r="AF2637">
        <v>0.20736665006664001</v>
      </c>
    </row>
    <row r="2638" spans="1:61" x14ac:dyDescent="0.3">
      <c r="A2638" s="56" t="s">
        <v>498</v>
      </c>
      <c r="B2638" s="61">
        <v>40473</v>
      </c>
      <c r="AF2638">
        <v>0.44843006929895701</v>
      </c>
    </row>
    <row r="2639" spans="1:61" x14ac:dyDescent="0.3">
      <c r="A2639" s="56" t="s">
        <v>498</v>
      </c>
      <c r="B2639" s="61">
        <v>40479</v>
      </c>
      <c r="AF2639">
        <v>0.63063247413660894</v>
      </c>
    </row>
    <row r="2640" spans="1:61" x14ac:dyDescent="0.3">
      <c r="A2640" s="56" t="s">
        <v>498</v>
      </c>
      <c r="B2640" s="61">
        <v>40484</v>
      </c>
      <c r="G2640">
        <v>217.55</v>
      </c>
      <c r="H2640">
        <v>0.1865</v>
      </c>
      <c r="I2640">
        <v>0.27200000000000002</v>
      </c>
      <c r="J2640">
        <v>0.12775</v>
      </c>
      <c r="K2640">
        <v>9.2749999999999999E-2</v>
      </c>
      <c r="L2640">
        <v>0.10775</v>
      </c>
      <c r="M2640">
        <v>0.11025</v>
      </c>
      <c r="N2640">
        <v>9.8250000000000004E-2</v>
      </c>
      <c r="O2640">
        <v>9.2499999999999999E-2</v>
      </c>
    </row>
    <row r="2641" spans="1:60" x14ac:dyDescent="0.3">
      <c r="A2641" s="56" t="s">
        <v>498</v>
      </c>
      <c r="B2641" s="61">
        <v>40486</v>
      </c>
      <c r="E2641" t="s">
        <v>112</v>
      </c>
      <c r="T2641" s="22">
        <v>162.67500000000001</v>
      </c>
      <c r="U2641" s="22">
        <v>0</v>
      </c>
      <c r="AF2641">
        <v>0.72308689677112803</v>
      </c>
      <c r="AI2641" s="43"/>
      <c r="AO2641">
        <v>100.991043589843</v>
      </c>
      <c r="BH2641" s="22">
        <v>61.683956410157499</v>
      </c>
    </row>
    <row r="2642" spans="1:60" x14ac:dyDescent="0.3">
      <c r="A2642" s="56" t="s">
        <v>498</v>
      </c>
      <c r="B2642" s="61">
        <v>40490</v>
      </c>
      <c r="G2642">
        <v>256.14999999999998</v>
      </c>
      <c r="H2642">
        <v>0.29199999999999998</v>
      </c>
      <c r="I2642">
        <v>0.34425</v>
      </c>
      <c r="J2642">
        <v>0.14199999999999999</v>
      </c>
      <c r="K2642">
        <v>9.4E-2</v>
      </c>
      <c r="L2642">
        <v>0.1085</v>
      </c>
      <c r="M2642">
        <v>0.1095</v>
      </c>
      <c r="N2642">
        <v>9.7500000000000003E-2</v>
      </c>
      <c r="O2642">
        <v>9.2999999999999999E-2</v>
      </c>
    </row>
    <row r="2643" spans="1:60" x14ac:dyDescent="0.3">
      <c r="A2643" s="56" t="s">
        <v>498</v>
      </c>
      <c r="B2643" s="61">
        <v>40492</v>
      </c>
      <c r="T2643" s="22"/>
      <c r="U2643" s="22"/>
      <c r="AF2643">
        <v>0.70534491680366995</v>
      </c>
      <c r="AI2643" s="43"/>
      <c r="BH2643" s="22"/>
    </row>
    <row r="2644" spans="1:60" x14ac:dyDescent="0.3">
      <c r="A2644" s="56" t="s">
        <v>498</v>
      </c>
      <c r="B2644" s="61">
        <v>40497</v>
      </c>
      <c r="G2644">
        <v>220.45</v>
      </c>
      <c r="H2644">
        <v>0.1895</v>
      </c>
      <c r="I2644">
        <v>0.28699999999999998</v>
      </c>
      <c r="J2644">
        <v>0.13125000000000001</v>
      </c>
      <c r="K2644">
        <v>8.9249999999999996E-2</v>
      </c>
      <c r="L2644">
        <v>0.10925</v>
      </c>
      <c r="M2644">
        <v>0.108</v>
      </c>
      <c r="N2644">
        <v>9.6500000000000002E-2</v>
      </c>
      <c r="O2644">
        <v>9.1499999999999998E-2</v>
      </c>
    </row>
    <row r="2645" spans="1:60" x14ac:dyDescent="0.3">
      <c r="A2645" s="56" t="s">
        <v>498</v>
      </c>
      <c r="B2645" s="61">
        <v>40506</v>
      </c>
      <c r="E2645" t="s">
        <v>112</v>
      </c>
      <c r="G2645">
        <v>219.75</v>
      </c>
      <c r="H2645">
        <v>0.22275</v>
      </c>
      <c r="I2645">
        <v>0.26050000000000001</v>
      </c>
      <c r="J2645">
        <v>0.12125</v>
      </c>
      <c r="K2645">
        <v>0.09</v>
      </c>
      <c r="L2645">
        <v>0.106</v>
      </c>
      <c r="M2645">
        <v>0.10925</v>
      </c>
      <c r="N2645">
        <v>9.5250000000000001E-2</v>
      </c>
      <c r="O2645">
        <v>9.375E-2</v>
      </c>
      <c r="T2645" s="22">
        <v>610.85</v>
      </c>
      <c r="U2645" s="22">
        <v>58.4396003433367</v>
      </c>
      <c r="AF2645">
        <v>0.82244268066186998</v>
      </c>
      <c r="AI2645" s="43"/>
      <c r="AO2645">
        <v>105.063548421318</v>
      </c>
      <c r="BH2645" s="22">
        <v>270.08310053786698</v>
      </c>
    </row>
    <row r="2646" spans="1:60" x14ac:dyDescent="0.3">
      <c r="A2646" s="56" t="s">
        <v>498</v>
      </c>
      <c r="B2646" s="61">
        <v>40513</v>
      </c>
      <c r="G2646">
        <v>183.3</v>
      </c>
      <c r="H2646">
        <v>0.12575</v>
      </c>
      <c r="I2646">
        <v>0.20324999999999999</v>
      </c>
      <c r="J2646">
        <v>0.1055</v>
      </c>
      <c r="K2646">
        <v>8.4000000000000005E-2</v>
      </c>
      <c r="L2646">
        <v>0.10525</v>
      </c>
      <c r="M2646">
        <v>0.10775</v>
      </c>
      <c r="N2646">
        <v>9.425E-2</v>
      </c>
      <c r="O2646">
        <v>9.0749999999999997E-2</v>
      </c>
    </row>
    <row r="2647" spans="1:60" x14ac:dyDescent="0.3">
      <c r="A2647" s="56" t="s">
        <v>498</v>
      </c>
      <c r="B2647" s="61">
        <v>40515</v>
      </c>
      <c r="T2647" s="22"/>
      <c r="U2647" s="22"/>
      <c r="AF2647">
        <v>0.81508411622048005</v>
      </c>
      <c r="AI2647" s="43"/>
      <c r="BH2647" s="22"/>
    </row>
    <row r="2648" spans="1:60" x14ac:dyDescent="0.3">
      <c r="A2648" s="56" t="s">
        <v>498</v>
      </c>
      <c r="B2648" s="61">
        <v>40520</v>
      </c>
      <c r="G2648">
        <v>189.1</v>
      </c>
      <c r="H2648">
        <v>0.13900000000000001</v>
      </c>
      <c r="I2648">
        <v>0.22275</v>
      </c>
      <c r="J2648">
        <v>0.105</v>
      </c>
      <c r="K2648">
        <v>8.1500000000000003E-2</v>
      </c>
      <c r="L2648">
        <v>0.10525</v>
      </c>
      <c r="M2648">
        <v>0.10775</v>
      </c>
      <c r="N2648">
        <v>9.375E-2</v>
      </c>
      <c r="O2648">
        <v>9.0499999999999997E-2</v>
      </c>
    </row>
    <row r="2649" spans="1:60" x14ac:dyDescent="0.3">
      <c r="A2649" s="56" t="s">
        <v>498</v>
      </c>
      <c r="B2649" s="61">
        <v>40521</v>
      </c>
      <c r="E2649" t="s">
        <v>112</v>
      </c>
      <c r="T2649" s="22">
        <v>1020.3125</v>
      </c>
      <c r="U2649" s="22">
        <v>268.92639187501698</v>
      </c>
      <c r="AI2649" s="43">
        <v>16.132074851652401</v>
      </c>
      <c r="AL2649">
        <v>2.3244238518076998</v>
      </c>
      <c r="AO2649">
        <v>141.22407177017999</v>
      </c>
      <c r="BH2649" s="22">
        <v>594.02996150315096</v>
      </c>
    </row>
    <row r="2650" spans="1:60" x14ac:dyDescent="0.3">
      <c r="A2650" s="56" t="s">
        <v>498</v>
      </c>
      <c r="B2650" s="61">
        <v>40527</v>
      </c>
      <c r="G2650">
        <v>172.6</v>
      </c>
      <c r="H2650">
        <v>0.1055</v>
      </c>
      <c r="I2650">
        <v>0.1925</v>
      </c>
      <c r="J2650">
        <v>9.6000000000000002E-2</v>
      </c>
      <c r="K2650">
        <v>7.5499999999999998E-2</v>
      </c>
      <c r="L2650">
        <v>0.10150000000000001</v>
      </c>
      <c r="M2650">
        <v>0.10575</v>
      </c>
      <c r="N2650">
        <v>9.5500000000000002E-2</v>
      </c>
      <c r="O2650">
        <v>9.0749999999999997E-2</v>
      </c>
    </row>
    <row r="2651" spans="1:60" x14ac:dyDescent="0.3">
      <c r="A2651" s="56" t="s">
        <v>498</v>
      </c>
      <c r="B2651" s="61">
        <v>40534</v>
      </c>
      <c r="E2651" t="s">
        <v>112</v>
      </c>
      <c r="G2651">
        <v>195.05</v>
      </c>
      <c r="H2651">
        <v>0.1245</v>
      </c>
      <c r="I2651">
        <v>0.23599999999999999</v>
      </c>
      <c r="J2651">
        <v>0.1125</v>
      </c>
      <c r="K2651">
        <v>9.2249999999999999E-2</v>
      </c>
      <c r="L2651">
        <v>0.10875</v>
      </c>
      <c r="M2651">
        <v>0.1105</v>
      </c>
      <c r="N2651">
        <v>9.8000000000000004E-2</v>
      </c>
      <c r="O2651">
        <v>9.2749999999999999E-2</v>
      </c>
      <c r="T2651" s="22">
        <v>1379.5875000000001</v>
      </c>
      <c r="U2651" s="22">
        <v>494.97712228481498</v>
      </c>
      <c r="AF2651" s="35">
        <v>0.71193529131289102</v>
      </c>
      <c r="AI2651" s="43">
        <v>35.374459927487898</v>
      </c>
      <c r="AL2651">
        <v>0.53914597347216198</v>
      </c>
      <c r="AO2651">
        <v>66.1061503597127</v>
      </c>
      <c r="BH2651" s="22">
        <v>460.78496364431498</v>
      </c>
    </row>
    <row r="2652" spans="1:60" x14ac:dyDescent="0.3">
      <c r="A2652" s="56" t="s">
        <v>498</v>
      </c>
      <c r="B2652" s="61">
        <v>40541</v>
      </c>
      <c r="G2652">
        <v>199.95</v>
      </c>
      <c r="H2652">
        <v>0.18825</v>
      </c>
      <c r="I2652">
        <v>0.2235</v>
      </c>
      <c r="J2652">
        <v>0.10349999999999999</v>
      </c>
      <c r="K2652">
        <v>8.4250000000000005E-2</v>
      </c>
      <c r="L2652">
        <v>0.10224999999999999</v>
      </c>
      <c r="M2652">
        <v>0.107</v>
      </c>
      <c r="N2652">
        <v>9.7750000000000004E-2</v>
      </c>
      <c r="O2652">
        <v>9.325E-2</v>
      </c>
    </row>
    <row r="2653" spans="1:60" x14ac:dyDescent="0.3">
      <c r="A2653" s="56" t="s">
        <v>498</v>
      </c>
      <c r="B2653" s="61">
        <v>40542</v>
      </c>
      <c r="E2653" t="s">
        <v>112</v>
      </c>
      <c r="T2653" s="22">
        <v>1328.325</v>
      </c>
      <c r="U2653" s="22">
        <v>614.55352123943999</v>
      </c>
      <c r="AF2653" s="35">
        <v>0.46559103139755798</v>
      </c>
      <c r="AI2653" s="43">
        <v>70.337264125430593</v>
      </c>
      <c r="AO2653">
        <v>13.2166654931214</v>
      </c>
      <c r="BH2653" s="22">
        <v>324.49929909695999</v>
      </c>
    </row>
    <row r="2654" spans="1:60" x14ac:dyDescent="0.3">
      <c r="A2654" s="56" t="s">
        <v>498</v>
      </c>
      <c r="B2654" s="61">
        <v>40549</v>
      </c>
      <c r="G2654">
        <v>170.4</v>
      </c>
      <c r="H2654">
        <v>0.1105</v>
      </c>
      <c r="I2654">
        <v>0.17374999999999999</v>
      </c>
      <c r="J2654">
        <v>9.6500000000000002E-2</v>
      </c>
      <c r="K2654">
        <v>7.85E-2</v>
      </c>
      <c r="L2654">
        <v>0.10125000000000001</v>
      </c>
      <c r="M2654">
        <v>0.1065</v>
      </c>
      <c r="N2654">
        <v>9.4750000000000001E-2</v>
      </c>
      <c r="O2654">
        <v>9.0249999999999997E-2</v>
      </c>
    </row>
    <row r="2655" spans="1:60" x14ac:dyDescent="0.3">
      <c r="A2655" s="56" t="s">
        <v>498</v>
      </c>
      <c r="B2655" s="61">
        <v>40550</v>
      </c>
      <c r="E2655" t="s">
        <v>112</v>
      </c>
      <c r="T2655" s="22">
        <v>1328.2</v>
      </c>
      <c r="U2655" s="22">
        <v>685.18988124667806</v>
      </c>
      <c r="AI2655" s="43">
        <v>62.590610945214102</v>
      </c>
      <c r="AL2655">
        <v>0</v>
      </c>
      <c r="AO2655">
        <v>0</v>
      </c>
      <c r="BH2655" s="22">
        <v>286.18009183385101</v>
      </c>
    </row>
    <row r="2656" spans="1:60" x14ac:dyDescent="0.3">
      <c r="A2656" s="56" t="s">
        <v>498</v>
      </c>
      <c r="B2656" s="61">
        <v>40555</v>
      </c>
      <c r="G2656">
        <v>180</v>
      </c>
      <c r="H2656">
        <v>0.13366666666666699</v>
      </c>
      <c r="I2656">
        <v>0.214</v>
      </c>
      <c r="J2656">
        <v>9.7750000000000004E-2</v>
      </c>
      <c r="K2656">
        <v>8.1250000000000003E-2</v>
      </c>
      <c r="L2656">
        <v>9.9500000000000005E-2</v>
      </c>
      <c r="M2656">
        <v>0.10249999999999999</v>
      </c>
      <c r="N2656">
        <v>9.425E-2</v>
      </c>
      <c r="O2656">
        <v>9.0249999999999997E-2</v>
      </c>
    </row>
    <row r="2657" spans="1:61" x14ac:dyDescent="0.3">
      <c r="A2657" s="56" t="s">
        <v>498</v>
      </c>
      <c r="B2657" s="61">
        <v>40557</v>
      </c>
      <c r="E2657" t="s">
        <v>112</v>
      </c>
      <c r="T2657" s="22">
        <v>1215.5</v>
      </c>
      <c r="U2657" s="22">
        <v>606.28736085524497</v>
      </c>
      <c r="AF2657" s="35">
        <v>0.26339480268212501</v>
      </c>
      <c r="AI2657" s="43">
        <v>58.905943942453099</v>
      </c>
      <c r="AL2657">
        <v>5.80281755196305E-2</v>
      </c>
      <c r="AO2657">
        <v>2.6064665127020801</v>
      </c>
      <c r="BH2657" s="22">
        <v>271.31271331994299</v>
      </c>
    </row>
    <row r="2658" spans="1:61" x14ac:dyDescent="0.3">
      <c r="A2658" s="56" t="s">
        <v>498</v>
      </c>
      <c r="B2658" s="61">
        <v>40562</v>
      </c>
      <c r="G2658">
        <v>189.65</v>
      </c>
      <c r="H2658">
        <v>0.16350000000000001</v>
      </c>
      <c r="I2658">
        <v>0.21375</v>
      </c>
      <c r="J2658">
        <v>0.10375</v>
      </c>
      <c r="K2658">
        <v>8.2500000000000004E-2</v>
      </c>
      <c r="L2658">
        <v>9.9750000000000005E-2</v>
      </c>
      <c r="M2658">
        <v>0.10174999999999999</v>
      </c>
      <c r="N2658">
        <v>9.425E-2</v>
      </c>
      <c r="O2658">
        <v>8.8999999999999996E-2</v>
      </c>
    </row>
    <row r="2659" spans="1:61" x14ac:dyDescent="0.3">
      <c r="A2659" s="56" t="s">
        <v>498</v>
      </c>
      <c r="B2659" s="61">
        <v>40563</v>
      </c>
      <c r="E2659" t="s">
        <v>112</v>
      </c>
      <c r="T2659" s="22">
        <v>1232.7125000000001</v>
      </c>
      <c r="U2659" s="22">
        <v>644.01378157800002</v>
      </c>
      <c r="AI2659" s="43">
        <v>50.106891307162101</v>
      </c>
      <c r="AO2659">
        <v>0</v>
      </c>
      <c r="BH2659" s="22">
        <v>256.37921034842299</v>
      </c>
    </row>
    <row r="2660" spans="1:61" x14ac:dyDescent="0.3">
      <c r="A2660" s="56" t="s">
        <v>498</v>
      </c>
      <c r="B2660" s="61">
        <v>40569</v>
      </c>
      <c r="G2660">
        <v>193.65</v>
      </c>
      <c r="H2660">
        <v>0.16600000000000001</v>
      </c>
      <c r="I2660">
        <v>0.23175000000000001</v>
      </c>
      <c r="J2660">
        <v>0.10025000000000001</v>
      </c>
      <c r="K2660">
        <v>8.2250000000000004E-2</v>
      </c>
      <c r="L2660">
        <v>0.10025000000000001</v>
      </c>
      <c r="M2660">
        <v>0.10425</v>
      </c>
      <c r="N2660">
        <v>9.4500000000000001E-2</v>
      </c>
      <c r="O2660">
        <v>8.8999999999999996E-2</v>
      </c>
    </row>
    <row r="2661" spans="1:61" x14ac:dyDescent="0.3">
      <c r="A2661" s="56" t="s">
        <v>498</v>
      </c>
      <c r="B2661" s="61">
        <v>40571</v>
      </c>
      <c r="E2661" t="s">
        <v>112</v>
      </c>
      <c r="T2661" s="22">
        <v>1195.4875</v>
      </c>
      <c r="U2661" s="22">
        <v>612.13923845603802</v>
      </c>
      <c r="AI2661" s="43">
        <v>48.571584430321401</v>
      </c>
      <c r="AO2661">
        <v>0</v>
      </c>
      <c r="BH2661" s="22">
        <v>257.354505056937</v>
      </c>
    </row>
    <row r="2662" spans="1:61" x14ac:dyDescent="0.3">
      <c r="A2662" s="56" t="s">
        <v>498</v>
      </c>
      <c r="B2662" s="61">
        <v>40576</v>
      </c>
    </row>
    <row r="2663" spans="1:61" x14ac:dyDescent="0.3">
      <c r="A2663" s="56" t="s">
        <v>498</v>
      </c>
      <c r="B2663" s="61">
        <v>40583</v>
      </c>
    </row>
    <row r="2664" spans="1:61" x14ac:dyDescent="0.3">
      <c r="A2664" s="56" t="s">
        <v>498</v>
      </c>
      <c r="B2664" s="61">
        <v>40584</v>
      </c>
      <c r="E2664" t="s">
        <v>112</v>
      </c>
      <c r="T2664" s="22">
        <v>1273.760585</v>
      </c>
      <c r="U2664" s="22">
        <f>AC2664+BC2664</f>
        <v>825.30529927452301</v>
      </c>
      <c r="Y2664" s="45">
        <v>3.3655285E-2</v>
      </c>
      <c r="AA2664" s="22">
        <v>18157.542176459399</v>
      </c>
      <c r="AC2664" s="22">
        <v>612.57558500000005</v>
      </c>
      <c r="AI2664" s="43">
        <v>68.988775531062799</v>
      </c>
      <c r="AS2664" t="s">
        <v>69</v>
      </c>
      <c r="BC2664">
        <v>212.72971427452299</v>
      </c>
      <c r="BH2664" s="22">
        <v>379.46651019441401</v>
      </c>
      <c r="BI2664">
        <v>314.83873910825002</v>
      </c>
    </row>
    <row r="2665" spans="1:61" x14ac:dyDescent="0.3">
      <c r="A2665" s="56" t="s">
        <v>500</v>
      </c>
      <c r="B2665" s="61">
        <v>40451</v>
      </c>
      <c r="G2665">
        <v>249.1</v>
      </c>
      <c r="H2665">
        <v>0.24374999999999999</v>
      </c>
      <c r="I2665">
        <v>0.3125</v>
      </c>
      <c r="J2665">
        <v>0.13825000000000001</v>
      </c>
      <c r="K2665">
        <v>9.8750000000000004E-2</v>
      </c>
      <c r="L2665">
        <v>0.124</v>
      </c>
      <c r="M2665">
        <v>0.10825</v>
      </c>
      <c r="N2665">
        <v>0.10274999999999999</v>
      </c>
      <c r="O2665">
        <v>0.11724999999999999</v>
      </c>
      <c r="AF2665">
        <v>6.3565073404114297E-2</v>
      </c>
    </row>
    <row r="2666" spans="1:61" x14ac:dyDescent="0.3">
      <c r="A2666" s="56" t="s">
        <v>500</v>
      </c>
      <c r="B2666" s="61">
        <v>40455</v>
      </c>
      <c r="AF2666">
        <v>0.107683902769431</v>
      </c>
    </row>
    <row r="2667" spans="1:61" x14ac:dyDescent="0.3">
      <c r="A2667" s="56" t="s">
        <v>500</v>
      </c>
      <c r="B2667" s="61">
        <v>40463</v>
      </c>
      <c r="AF2667">
        <v>0.217969156758859</v>
      </c>
    </row>
    <row r="2668" spans="1:61" x14ac:dyDescent="0.3">
      <c r="A2668" s="56" t="s">
        <v>500</v>
      </c>
      <c r="B2668" s="61">
        <v>40473</v>
      </c>
      <c r="AF2668">
        <v>0.46254780828741798</v>
      </c>
    </row>
    <row r="2669" spans="1:61" x14ac:dyDescent="0.3">
      <c r="A2669" t="s">
        <v>500</v>
      </c>
      <c r="B2669" s="1">
        <v>40479</v>
      </c>
      <c r="AF2669">
        <v>0.59539356736826998</v>
      </c>
    </row>
    <row r="2670" spans="1:61" x14ac:dyDescent="0.3">
      <c r="A2670" t="s">
        <v>500</v>
      </c>
      <c r="B2670" s="1">
        <v>40484</v>
      </c>
      <c r="G2670">
        <v>201.3</v>
      </c>
      <c r="H2670">
        <v>0.129</v>
      </c>
      <c r="I2670">
        <v>0.24525</v>
      </c>
      <c r="J2670">
        <v>0.1205</v>
      </c>
      <c r="K2670">
        <v>9.0249999999999997E-2</v>
      </c>
      <c r="L2670">
        <v>0.11125</v>
      </c>
      <c r="M2670">
        <v>0.10125000000000001</v>
      </c>
      <c r="N2670">
        <v>9.7000000000000003E-2</v>
      </c>
      <c r="O2670">
        <v>0.112</v>
      </c>
    </row>
    <row r="2671" spans="1:61" x14ac:dyDescent="0.3">
      <c r="A2671" t="s">
        <v>500</v>
      </c>
      <c r="B2671" s="1">
        <v>40486</v>
      </c>
      <c r="E2671" t="s">
        <v>112</v>
      </c>
      <c r="T2671" s="22">
        <v>183.88749999999999</v>
      </c>
      <c r="U2671" s="22">
        <v>0</v>
      </c>
      <c r="AF2671">
        <v>0.71051168257975095</v>
      </c>
      <c r="AI2671" s="43"/>
      <c r="AO2671">
        <v>112.944047111934</v>
      </c>
      <c r="BH2671" s="22">
        <v>70.943452888065707</v>
      </c>
    </row>
    <row r="2672" spans="1:61" x14ac:dyDescent="0.3">
      <c r="A2672" t="s">
        <v>500</v>
      </c>
      <c r="B2672" s="1">
        <v>40490</v>
      </c>
      <c r="G2672">
        <v>246.5</v>
      </c>
      <c r="H2672">
        <v>0.25874999999999998</v>
      </c>
      <c r="I2672">
        <v>0.30825000000000002</v>
      </c>
      <c r="J2672">
        <v>0.13225000000000001</v>
      </c>
      <c r="K2672">
        <v>9.6750000000000003E-2</v>
      </c>
      <c r="L2672">
        <v>0.12475</v>
      </c>
      <c r="M2672">
        <v>0.10249999999999999</v>
      </c>
      <c r="N2672">
        <v>9.6750000000000003E-2</v>
      </c>
      <c r="O2672">
        <v>0.1125</v>
      </c>
    </row>
    <row r="2673" spans="1:60" x14ac:dyDescent="0.3">
      <c r="A2673" t="s">
        <v>500</v>
      </c>
      <c r="B2673" s="1">
        <v>40492</v>
      </c>
      <c r="T2673" s="22"/>
      <c r="U2673" s="22"/>
      <c r="AF2673">
        <v>0.68190506744853396</v>
      </c>
      <c r="AI2673" s="43"/>
      <c r="BH2673" s="22"/>
    </row>
    <row r="2674" spans="1:60" x14ac:dyDescent="0.3">
      <c r="A2674" t="s">
        <v>500</v>
      </c>
      <c r="B2674" s="1">
        <v>40497</v>
      </c>
      <c r="G2674">
        <v>208.4</v>
      </c>
      <c r="H2674">
        <v>0.13750000000000001</v>
      </c>
      <c r="I2674">
        <v>0.26</v>
      </c>
      <c r="J2674">
        <v>0.12375</v>
      </c>
      <c r="K2674">
        <v>9.1249999999999998E-2</v>
      </c>
      <c r="L2674">
        <v>0.12</v>
      </c>
      <c r="M2674">
        <v>0.10199999999999999</v>
      </c>
      <c r="N2674">
        <v>9.6750000000000003E-2</v>
      </c>
      <c r="O2674">
        <v>0.11075</v>
      </c>
    </row>
    <row r="2675" spans="1:60" x14ac:dyDescent="0.3">
      <c r="A2675" t="s">
        <v>500</v>
      </c>
      <c r="B2675" s="1">
        <v>40506</v>
      </c>
      <c r="E2675" t="s">
        <v>112</v>
      </c>
      <c r="G2675">
        <v>204.1</v>
      </c>
      <c r="H2675">
        <v>0.15049999999999999</v>
      </c>
      <c r="I2675">
        <v>0.23649999999999999</v>
      </c>
      <c r="J2675">
        <v>0.11625000000000001</v>
      </c>
      <c r="K2675">
        <v>9.0999999999999998E-2</v>
      </c>
      <c r="L2675">
        <v>0.11550000000000001</v>
      </c>
      <c r="M2675">
        <v>0.1</v>
      </c>
      <c r="N2675">
        <v>9.8000000000000004E-2</v>
      </c>
      <c r="O2675">
        <v>0.11275</v>
      </c>
      <c r="T2675" s="22">
        <v>607.73749999999995</v>
      </c>
      <c r="U2675" s="22">
        <v>59.895946594760503</v>
      </c>
      <c r="AF2675">
        <v>0.74074963368730595</v>
      </c>
      <c r="AI2675" s="43"/>
      <c r="AO2675">
        <v>106.32011801982399</v>
      </c>
      <c r="BH2675" s="22">
        <v>250.038540227781</v>
      </c>
    </row>
    <row r="2676" spans="1:60" x14ac:dyDescent="0.3">
      <c r="A2676" t="s">
        <v>500</v>
      </c>
      <c r="B2676" s="1">
        <v>40513</v>
      </c>
      <c r="G2676">
        <v>176.3</v>
      </c>
      <c r="H2676">
        <v>8.4750000000000006E-2</v>
      </c>
      <c r="I2676">
        <v>0.187</v>
      </c>
      <c r="J2676">
        <v>0.10224999999999999</v>
      </c>
      <c r="K2676">
        <v>8.6749999999999994E-2</v>
      </c>
      <c r="L2676">
        <v>0.11325</v>
      </c>
      <c r="M2676">
        <v>9.9500000000000005E-2</v>
      </c>
      <c r="N2676">
        <v>9.6500000000000002E-2</v>
      </c>
      <c r="O2676">
        <v>0.1115</v>
      </c>
    </row>
    <row r="2677" spans="1:60" x14ac:dyDescent="0.3">
      <c r="A2677" t="s">
        <v>500</v>
      </c>
      <c r="B2677" s="1">
        <v>40515</v>
      </c>
      <c r="T2677" s="22"/>
      <c r="U2677" s="22"/>
      <c r="AF2677">
        <v>0.79712354144172304</v>
      </c>
      <c r="AI2677" s="43"/>
      <c r="BH2677" s="22"/>
    </row>
    <row r="2678" spans="1:60" x14ac:dyDescent="0.3">
      <c r="A2678" t="s">
        <v>500</v>
      </c>
      <c r="B2678" s="1">
        <v>40520</v>
      </c>
      <c r="G2678">
        <v>169.15</v>
      </c>
      <c r="H2678">
        <v>7.6999999999999999E-2</v>
      </c>
      <c r="I2678">
        <v>0.16925000000000001</v>
      </c>
      <c r="J2678">
        <v>9.9000000000000005E-2</v>
      </c>
      <c r="K2678">
        <v>8.2750000000000004E-2</v>
      </c>
      <c r="L2678">
        <v>0.11025</v>
      </c>
      <c r="M2678">
        <v>9.9000000000000005E-2</v>
      </c>
      <c r="N2678">
        <v>9.8250000000000004E-2</v>
      </c>
      <c r="O2678">
        <v>0.11025</v>
      </c>
    </row>
    <row r="2679" spans="1:60" x14ac:dyDescent="0.3">
      <c r="A2679" t="s">
        <v>500</v>
      </c>
      <c r="B2679" s="1">
        <v>40521</v>
      </c>
      <c r="E2679" t="s">
        <v>112</v>
      </c>
      <c r="T2679" s="22">
        <v>974.52499999999998</v>
      </c>
      <c r="U2679" s="22">
        <v>273.27793872622402</v>
      </c>
      <c r="AI2679" s="43">
        <v>24.601326760186701</v>
      </c>
      <c r="AL2679">
        <v>1.9574019121599</v>
      </c>
      <c r="AO2679">
        <v>119.301574211409</v>
      </c>
      <c r="BH2679" s="22">
        <v>557.34416030218097</v>
      </c>
    </row>
    <row r="2680" spans="1:60" x14ac:dyDescent="0.3">
      <c r="A2680" t="s">
        <v>500</v>
      </c>
      <c r="B2680" s="1">
        <v>40527</v>
      </c>
      <c r="G2680">
        <v>153.6</v>
      </c>
      <c r="H2680">
        <v>5.3749999999999999E-2</v>
      </c>
      <c r="I2680">
        <v>0.13900000000000001</v>
      </c>
      <c r="J2680">
        <v>8.6749999999999994E-2</v>
      </c>
      <c r="K2680">
        <v>7.8E-2</v>
      </c>
      <c r="L2680">
        <v>0.1065</v>
      </c>
      <c r="M2680">
        <v>9.8500000000000004E-2</v>
      </c>
      <c r="N2680">
        <v>9.5500000000000002E-2</v>
      </c>
      <c r="O2680">
        <v>0.11</v>
      </c>
    </row>
    <row r="2681" spans="1:60" x14ac:dyDescent="0.3">
      <c r="A2681" t="s">
        <v>500</v>
      </c>
      <c r="B2681" s="1">
        <v>40534</v>
      </c>
      <c r="E2681" t="s">
        <v>112</v>
      </c>
      <c r="G2681">
        <v>151.55000000000001</v>
      </c>
      <c r="H2681">
        <v>5.475E-2</v>
      </c>
      <c r="I2681">
        <v>0.13825000000000001</v>
      </c>
      <c r="J2681">
        <v>8.6499999999999994E-2</v>
      </c>
      <c r="K2681">
        <v>7.5749999999999998E-2</v>
      </c>
      <c r="L2681">
        <v>0.10324999999999999</v>
      </c>
      <c r="M2681">
        <v>9.6500000000000002E-2</v>
      </c>
      <c r="N2681">
        <v>9.4500000000000001E-2</v>
      </c>
      <c r="O2681">
        <v>0.10825</v>
      </c>
      <c r="T2681" s="22">
        <v>1114.2625</v>
      </c>
      <c r="U2681" s="22">
        <v>424.84937701373599</v>
      </c>
      <c r="AF2681" s="35">
        <v>0.54097887946303302</v>
      </c>
      <c r="AI2681" s="43">
        <v>39.982291855115903</v>
      </c>
      <c r="AL2681">
        <v>0.25948123416395502</v>
      </c>
      <c r="AO2681">
        <v>35.103542707465202</v>
      </c>
      <c r="BH2681" s="22">
        <v>349.45065685332702</v>
      </c>
    </row>
    <row r="2682" spans="1:60" x14ac:dyDescent="0.3">
      <c r="A2682" t="s">
        <v>500</v>
      </c>
      <c r="B2682" s="1">
        <v>40541</v>
      </c>
      <c r="G2682">
        <v>157.6</v>
      </c>
      <c r="H2682">
        <v>9.0999999999999998E-2</v>
      </c>
      <c r="I2682">
        <v>0.13300000000000001</v>
      </c>
      <c r="J2682">
        <v>8.5999999999999993E-2</v>
      </c>
      <c r="K2682">
        <v>9.4E-2</v>
      </c>
      <c r="L2682">
        <v>9.0999999999999998E-2</v>
      </c>
      <c r="M2682">
        <v>8.9249999999999996E-2</v>
      </c>
      <c r="N2682">
        <v>9.5000000000000001E-2</v>
      </c>
      <c r="O2682">
        <v>0.10875</v>
      </c>
    </row>
    <row r="2683" spans="1:60" x14ac:dyDescent="0.3">
      <c r="A2683" t="s">
        <v>500</v>
      </c>
      <c r="B2683" s="1">
        <v>40542</v>
      </c>
      <c r="E2683" t="s">
        <v>112</v>
      </c>
      <c r="T2683" s="22">
        <v>1135.1875</v>
      </c>
      <c r="U2683" s="22">
        <v>527.08764469119399</v>
      </c>
      <c r="AF2683" s="35">
        <v>0.39674948337570498</v>
      </c>
      <c r="AI2683" s="43">
        <v>57.558119322612001</v>
      </c>
      <c r="AO2683">
        <v>9.4026365125319895</v>
      </c>
      <c r="BH2683" s="22">
        <v>267.59958345233298</v>
      </c>
    </row>
    <row r="2684" spans="1:60" x14ac:dyDescent="0.3">
      <c r="A2684" t="s">
        <v>500</v>
      </c>
      <c r="B2684" s="1">
        <v>40549</v>
      </c>
      <c r="G2684">
        <v>152.1</v>
      </c>
      <c r="H2684">
        <v>6.4500000000000002E-2</v>
      </c>
      <c r="I2684">
        <v>0.14974999999999999</v>
      </c>
      <c r="J2684">
        <v>8.3250000000000005E-2</v>
      </c>
      <c r="K2684">
        <v>7.3499999999999996E-2</v>
      </c>
      <c r="L2684">
        <v>9.7000000000000003E-2</v>
      </c>
      <c r="M2684">
        <v>9.1749999999999998E-2</v>
      </c>
      <c r="N2684">
        <v>9.325E-2</v>
      </c>
      <c r="O2684">
        <v>0.1075</v>
      </c>
    </row>
    <row r="2685" spans="1:60" x14ac:dyDescent="0.3">
      <c r="A2685" t="s">
        <v>500</v>
      </c>
      <c r="B2685" s="1">
        <v>40550</v>
      </c>
      <c r="E2685" t="s">
        <v>112</v>
      </c>
      <c r="T2685" s="22">
        <v>1112.1500000000001</v>
      </c>
      <c r="U2685" s="22">
        <v>554.98923768850295</v>
      </c>
      <c r="AI2685" s="43">
        <v>52.800748259492103</v>
      </c>
      <c r="AL2685">
        <v>0</v>
      </c>
      <c r="AO2685">
        <v>0</v>
      </c>
      <c r="BH2685" s="22">
        <v>240.45605087617599</v>
      </c>
    </row>
    <row r="2686" spans="1:60" x14ac:dyDescent="0.3">
      <c r="A2686" t="s">
        <v>500</v>
      </c>
      <c r="B2686" s="1">
        <v>40555</v>
      </c>
      <c r="G2686">
        <v>149</v>
      </c>
      <c r="H2686">
        <v>5.8000000000000003E-2</v>
      </c>
      <c r="I2686">
        <v>0.14274999999999999</v>
      </c>
      <c r="J2686">
        <v>8.4750000000000006E-2</v>
      </c>
      <c r="K2686">
        <v>7.2749999999999995E-2</v>
      </c>
      <c r="L2686">
        <v>9.35E-2</v>
      </c>
      <c r="M2686">
        <v>9.0499999999999997E-2</v>
      </c>
      <c r="N2686">
        <v>9.1999999999999998E-2</v>
      </c>
      <c r="O2686">
        <v>0.106</v>
      </c>
    </row>
    <row r="2687" spans="1:60" x14ac:dyDescent="0.3">
      <c r="A2687" t="s">
        <v>500</v>
      </c>
      <c r="B2687" s="1">
        <v>40557</v>
      </c>
      <c r="E2687" t="s">
        <v>112</v>
      </c>
      <c r="T2687" s="22">
        <v>1143.5875000000001</v>
      </c>
      <c r="U2687" s="22">
        <v>599.53962227469299</v>
      </c>
      <c r="AF2687" s="35">
        <v>0.19649724255085099</v>
      </c>
      <c r="AI2687" s="43">
        <v>51.028717760989899</v>
      </c>
      <c r="AL2687">
        <v>0</v>
      </c>
      <c r="AO2687">
        <v>0</v>
      </c>
      <c r="BH2687" s="22">
        <v>243.30016482092199</v>
      </c>
    </row>
    <row r="2688" spans="1:60" x14ac:dyDescent="0.3">
      <c r="A2688" t="s">
        <v>500</v>
      </c>
      <c r="B2688" s="1">
        <v>40562</v>
      </c>
      <c r="G2688">
        <v>169.55</v>
      </c>
      <c r="H2688">
        <v>9.6500000000000002E-2</v>
      </c>
      <c r="I2688">
        <v>0.20349999999999999</v>
      </c>
      <c r="J2688">
        <v>9.4E-2</v>
      </c>
      <c r="K2688">
        <v>7.4749999999999997E-2</v>
      </c>
      <c r="L2688">
        <v>9.2249999999999999E-2</v>
      </c>
      <c r="M2688">
        <v>8.9499999999999996E-2</v>
      </c>
      <c r="N2688">
        <v>9.1499999999999998E-2</v>
      </c>
      <c r="O2688">
        <v>0.10575</v>
      </c>
    </row>
    <row r="2689" spans="1:82" x14ac:dyDescent="0.3">
      <c r="A2689" t="s">
        <v>500</v>
      </c>
      <c r="B2689" s="1">
        <v>40563</v>
      </c>
      <c r="E2689" t="s">
        <v>112</v>
      </c>
      <c r="T2689" s="22">
        <v>1230.2375</v>
      </c>
      <c r="U2689" s="22">
        <v>641.65856782110598</v>
      </c>
      <c r="AI2689" s="43">
        <v>51.8587679365016</v>
      </c>
      <c r="AO2689">
        <v>0</v>
      </c>
      <c r="BH2689" s="22">
        <v>262.96336110739799</v>
      </c>
    </row>
    <row r="2690" spans="1:82" x14ac:dyDescent="0.3">
      <c r="A2690" t="s">
        <v>500</v>
      </c>
      <c r="B2690" s="1">
        <v>40569</v>
      </c>
      <c r="G2690">
        <v>162.4</v>
      </c>
      <c r="H2690">
        <v>9.375E-2</v>
      </c>
      <c r="I2690">
        <v>0.17100000000000001</v>
      </c>
      <c r="J2690">
        <v>9.0249999999999997E-2</v>
      </c>
      <c r="K2690">
        <v>7.4999999999999997E-2</v>
      </c>
      <c r="L2690">
        <v>9.325E-2</v>
      </c>
      <c r="M2690">
        <v>9.0749999999999997E-2</v>
      </c>
      <c r="N2690">
        <v>9.1749999999999998E-2</v>
      </c>
      <c r="O2690">
        <v>0.10625</v>
      </c>
    </row>
    <row r="2691" spans="1:82" x14ac:dyDescent="0.3">
      <c r="A2691" t="s">
        <v>500</v>
      </c>
      <c r="B2691" s="1">
        <v>40571</v>
      </c>
      <c r="E2691" t="s">
        <v>112</v>
      </c>
      <c r="T2691" s="22">
        <v>1230</v>
      </c>
      <c r="U2691" s="22">
        <v>641.70369720372196</v>
      </c>
      <c r="AI2691" s="43">
        <v>49.512476826386496</v>
      </c>
      <c r="AO2691">
        <v>0</v>
      </c>
      <c r="BH2691" s="22">
        <v>249.337910368705</v>
      </c>
    </row>
    <row r="2692" spans="1:82" x14ac:dyDescent="0.3">
      <c r="A2692" t="s">
        <v>500</v>
      </c>
      <c r="B2692" s="1">
        <v>40576</v>
      </c>
    </row>
    <row r="2693" spans="1:82" x14ac:dyDescent="0.3">
      <c r="A2693" t="s">
        <v>500</v>
      </c>
      <c r="B2693" s="1">
        <v>40583</v>
      </c>
    </row>
    <row r="2694" spans="1:82" x14ac:dyDescent="0.3">
      <c r="A2694" t="s">
        <v>500</v>
      </c>
      <c r="B2694" s="1">
        <v>40584</v>
      </c>
      <c r="E2694" t="s">
        <v>112</v>
      </c>
      <c r="T2694" s="22">
        <v>1068.20544</v>
      </c>
      <c r="U2694" s="22">
        <f>AC2694+BC2694</f>
        <v>670.47536252285602</v>
      </c>
      <c r="Y2694" s="45">
        <v>3.1522135E-2</v>
      </c>
      <c r="AA2694" s="22">
        <v>15446.1054735497</v>
      </c>
      <c r="AC2694" s="22">
        <v>480.36543999999998</v>
      </c>
      <c r="AI2694" s="43">
        <v>59.955724396996096</v>
      </c>
      <c r="AS2694" t="s">
        <v>69</v>
      </c>
      <c r="BC2694">
        <v>190.10992252285601</v>
      </c>
      <c r="BH2694" s="22">
        <v>337.77435308014799</v>
      </c>
      <c r="BI2694">
        <v>313.55133822027301</v>
      </c>
    </row>
    <row r="2695" spans="1:82" x14ac:dyDescent="0.3">
      <c r="A2695" t="s">
        <v>502</v>
      </c>
      <c r="B2695" s="1">
        <v>40451</v>
      </c>
      <c r="G2695">
        <v>236.95</v>
      </c>
      <c r="H2695">
        <v>0.27300000000000002</v>
      </c>
      <c r="I2695">
        <v>0.26224999999999998</v>
      </c>
      <c r="J2695">
        <v>0.1285</v>
      </c>
      <c r="K2695">
        <v>9.5250000000000001E-2</v>
      </c>
      <c r="L2695">
        <v>9.4750000000000001E-2</v>
      </c>
      <c r="M2695">
        <v>0.10725</v>
      </c>
      <c r="N2695">
        <v>0.108</v>
      </c>
      <c r="O2695">
        <v>0.11575000000000001</v>
      </c>
      <c r="AF2695">
        <v>6.8738673733206399E-2</v>
      </c>
    </row>
    <row r="2696" spans="1:82" s="41" customFormat="1" x14ac:dyDescent="0.3">
      <c r="A2696" t="s">
        <v>502</v>
      </c>
      <c r="B2696" s="1">
        <v>40455</v>
      </c>
      <c r="C2696" s="1"/>
      <c r="D2696" s="1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 s="2"/>
      <c r="Y2696"/>
      <c r="Z2696"/>
      <c r="AA2696"/>
      <c r="AB2696"/>
      <c r="AC2696"/>
      <c r="AD2696"/>
      <c r="AE2696" s="72"/>
      <c r="AF2696">
        <v>0.12231553781698599</v>
      </c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  <c r="CD2696"/>
    </row>
    <row r="2697" spans="1:82" s="41" customFormat="1" x14ac:dyDescent="0.3">
      <c r="A2697" t="s">
        <v>502</v>
      </c>
      <c r="B2697" s="1">
        <v>40463</v>
      </c>
      <c r="C2697" s="1"/>
      <c r="D2697" s="1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 s="2"/>
      <c r="Y2697"/>
      <c r="Z2697"/>
      <c r="AA2697"/>
      <c r="AB2697"/>
      <c r="AC2697"/>
      <c r="AD2697"/>
      <c r="AE2697" s="72"/>
      <c r="AF2697">
        <v>0.20994113438718001</v>
      </c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  <c r="CD2697"/>
    </row>
    <row r="2698" spans="1:82" s="41" customFormat="1" x14ac:dyDescent="0.3">
      <c r="A2698" t="s">
        <v>502</v>
      </c>
      <c r="B2698" s="1">
        <v>40473</v>
      </c>
      <c r="C2698" s="1"/>
      <c r="D2698" s="1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 s="2"/>
      <c r="Y2698"/>
      <c r="Z2698"/>
      <c r="AA2698"/>
      <c r="AB2698"/>
      <c r="AC2698"/>
      <c r="AD2698"/>
      <c r="AE2698" s="72"/>
      <c r="AF2698">
        <v>0.44496217720639702</v>
      </c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  <c r="CD2698"/>
    </row>
    <row r="2699" spans="1:82" s="41" customFormat="1" x14ac:dyDescent="0.3">
      <c r="A2699" t="s">
        <v>502</v>
      </c>
      <c r="B2699" s="1">
        <v>40479</v>
      </c>
      <c r="C2699" s="1"/>
      <c r="D2699" s="1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 s="2"/>
      <c r="Y2699"/>
      <c r="Z2699"/>
      <c r="AA2699"/>
      <c r="AB2699"/>
      <c r="AC2699"/>
      <c r="AD2699"/>
      <c r="AE2699" s="72"/>
      <c r="AF2699">
        <v>0.64512952616092001</v>
      </c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  <c r="CD2699"/>
    </row>
    <row r="2700" spans="1:82" s="41" customFormat="1" x14ac:dyDescent="0.3">
      <c r="A2700" t="s">
        <v>502</v>
      </c>
      <c r="B2700" s="1">
        <v>40484</v>
      </c>
      <c r="C2700" s="1"/>
      <c r="D2700" s="1"/>
      <c r="E2700"/>
      <c r="F2700"/>
      <c r="G2700">
        <v>188.95</v>
      </c>
      <c r="H2700">
        <v>0.14649999999999999</v>
      </c>
      <c r="I2700">
        <v>0.19925000000000001</v>
      </c>
      <c r="J2700">
        <v>0.11075</v>
      </c>
      <c r="K2700">
        <v>8.8249999999999995E-2</v>
      </c>
      <c r="L2700">
        <v>8.8499999999999995E-2</v>
      </c>
      <c r="M2700">
        <v>0.10150000000000001</v>
      </c>
      <c r="N2700">
        <v>0.10174999999999999</v>
      </c>
      <c r="O2700">
        <v>0.10825</v>
      </c>
      <c r="P2700"/>
      <c r="Q2700"/>
      <c r="R2700"/>
      <c r="S2700"/>
      <c r="T2700"/>
      <c r="U2700"/>
      <c r="V2700"/>
      <c r="W2700"/>
      <c r="X2700" s="2"/>
      <c r="Y2700"/>
      <c r="Z2700"/>
      <c r="AA2700"/>
      <c r="AB2700"/>
      <c r="AC2700"/>
      <c r="AD2700"/>
      <c r="AE2700" s="72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  <c r="CD2700"/>
    </row>
    <row r="2701" spans="1:82" s="41" customFormat="1" x14ac:dyDescent="0.3">
      <c r="A2701" t="s">
        <v>502</v>
      </c>
      <c r="B2701" s="1">
        <v>40486</v>
      </c>
      <c r="C2701" s="1"/>
      <c r="D2701" s="1"/>
      <c r="E2701" t="s">
        <v>112</v>
      </c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 s="22">
        <v>210.08750000000001</v>
      </c>
      <c r="U2701" s="22">
        <v>0</v>
      </c>
      <c r="V2701"/>
      <c r="W2701"/>
      <c r="X2701" s="2"/>
      <c r="Y2701"/>
      <c r="Z2701"/>
      <c r="AA2701"/>
      <c r="AB2701"/>
      <c r="AC2701"/>
      <c r="AD2701"/>
      <c r="AE2701" s="72"/>
      <c r="AF2701">
        <v>0.76836798890973901</v>
      </c>
      <c r="AG2701"/>
      <c r="AH2701"/>
      <c r="AI2701" s="43"/>
      <c r="AJ2701"/>
      <c r="AK2701"/>
      <c r="AL2701"/>
      <c r="AM2701"/>
      <c r="AN2701"/>
      <c r="AO2701">
        <v>128.715731546098</v>
      </c>
      <c r="AP2701"/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 s="22">
        <v>81.371768453902106</v>
      </c>
      <c r="BI2701"/>
      <c r="BJ2701"/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  <c r="CD2701"/>
    </row>
    <row r="2702" spans="1:82" s="41" customFormat="1" x14ac:dyDescent="0.3">
      <c r="A2702" t="s">
        <v>502</v>
      </c>
      <c r="B2702" s="1">
        <v>40490</v>
      </c>
      <c r="C2702" s="1"/>
      <c r="D2702" s="1"/>
      <c r="E2702"/>
      <c r="F2702"/>
      <c r="G2702">
        <v>209.9</v>
      </c>
      <c r="H2702">
        <v>0.23275000000000001</v>
      </c>
      <c r="I2702">
        <v>0.21725</v>
      </c>
      <c r="J2702">
        <v>0.11025</v>
      </c>
      <c r="K2702">
        <v>8.9499999999999996E-2</v>
      </c>
      <c r="L2702">
        <v>8.8999999999999996E-2</v>
      </c>
      <c r="M2702">
        <v>0.10050000000000001</v>
      </c>
      <c r="N2702">
        <v>0.10174999999999999</v>
      </c>
      <c r="O2702">
        <v>0.1085</v>
      </c>
      <c r="P2702"/>
      <c r="Q2702"/>
      <c r="R2702"/>
      <c r="S2702"/>
      <c r="T2702"/>
      <c r="U2702"/>
      <c r="V2702"/>
      <c r="W2702"/>
      <c r="X2702" s="2"/>
      <c r="Y2702"/>
      <c r="Z2702"/>
      <c r="AA2702"/>
      <c r="AB2702"/>
      <c r="AC2702"/>
      <c r="AD2702"/>
      <c r="AE2702" s="7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  <c r="CD2702"/>
    </row>
    <row r="2703" spans="1:82" s="41" customFormat="1" x14ac:dyDescent="0.3">
      <c r="A2703" t="s">
        <v>502</v>
      </c>
      <c r="B2703" s="1">
        <v>40492</v>
      </c>
      <c r="C2703" s="1"/>
      <c r="D2703" s="1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 s="22"/>
      <c r="U2703" s="22"/>
      <c r="V2703"/>
      <c r="W2703"/>
      <c r="X2703" s="2"/>
      <c r="Y2703"/>
      <c r="Z2703"/>
      <c r="AA2703"/>
      <c r="AB2703"/>
      <c r="AC2703"/>
      <c r="AD2703"/>
      <c r="AE2703" s="72"/>
      <c r="AF2703">
        <v>0.74642788129475701</v>
      </c>
      <c r="AG2703"/>
      <c r="AH2703"/>
      <c r="AI2703" s="43"/>
      <c r="AJ270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 s="22"/>
      <c r="BI2703"/>
      <c r="BJ2703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  <c r="CD2703"/>
    </row>
    <row r="2704" spans="1:82" s="41" customFormat="1" x14ac:dyDescent="0.3">
      <c r="A2704" t="s">
        <v>502</v>
      </c>
      <c r="B2704" s="1">
        <v>40497</v>
      </c>
      <c r="C2704" s="1"/>
      <c r="D2704" s="1"/>
      <c r="E2704"/>
      <c r="F2704"/>
      <c r="G2704">
        <v>176.15</v>
      </c>
      <c r="H2704">
        <v>0.12025</v>
      </c>
      <c r="I2704">
        <v>0.17624999999999999</v>
      </c>
      <c r="J2704">
        <v>0.10050000000000001</v>
      </c>
      <c r="K2704">
        <v>8.5250000000000006E-2</v>
      </c>
      <c r="L2704">
        <v>8.8249999999999995E-2</v>
      </c>
      <c r="M2704">
        <v>0.10100000000000001</v>
      </c>
      <c r="N2704">
        <v>0.10125000000000001</v>
      </c>
      <c r="O2704">
        <v>0.108</v>
      </c>
      <c r="P2704"/>
      <c r="Q2704"/>
      <c r="R2704"/>
      <c r="S2704"/>
      <c r="T2704"/>
      <c r="U2704"/>
      <c r="V2704"/>
      <c r="W2704"/>
      <c r="X2704" s="2"/>
      <c r="Y2704"/>
      <c r="Z2704"/>
      <c r="AA2704"/>
      <c r="AB2704"/>
      <c r="AC2704"/>
      <c r="AD2704"/>
      <c r="AE2704" s="72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  <c r="CD2704"/>
    </row>
    <row r="2705" spans="1:60" x14ac:dyDescent="0.3">
      <c r="A2705" t="s">
        <v>502</v>
      </c>
      <c r="B2705" s="1">
        <v>40506</v>
      </c>
      <c r="E2705" t="s">
        <v>112</v>
      </c>
      <c r="G2705">
        <v>168.2</v>
      </c>
      <c r="H2705">
        <v>0.12625</v>
      </c>
      <c r="I2705">
        <v>0.14899999999999999</v>
      </c>
      <c r="J2705">
        <v>9.325E-2</v>
      </c>
      <c r="K2705">
        <v>8.0250000000000002E-2</v>
      </c>
      <c r="L2705">
        <v>8.5500000000000007E-2</v>
      </c>
      <c r="M2705">
        <v>9.9250000000000005E-2</v>
      </c>
      <c r="N2705">
        <v>0.10150000000000001</v>
      </c>
      <c r="O2705">
        <v>0.106</v>
      </c>
      <c r="T2705" s="22">
        <v>618.27499999999998</v>
      </c>
      <c r="U2705" s="22">
        <v>75.297148157419201</v>
      </c>
      <c r="AF2705">
        <v>0.75370080296630104</v>
      </c>
      <c r="AI2705" s="43"/>
      <c r="AO2705">
        <v>87.981725848246896</v>
      </c>
      <c r="BH2705" s="22">
        <v>218.974522363571</v>
      </c>
    </row>
    <row r="2706" spans="1:60" x14ac:dyDescent="0.3">
      <c r="A2706" t="s">
        <v>502</v>
      </c>
      <c r="B2706" s="1">
        <v>40513</v>
      </c>
      <c r="G2706">
        <v>151.25</v>
      </c>
      <c r="H2706">
        <v>7.1999999999999995E-2</v>
      </c>
      <c r="I2706">
        <v>0.1265</v>
      </c>
      <c r="J2706">
        <v>8.7749999999999995E-2</v>
      </c>
      <c r="K2706">
        <v>7.775E-2</v>
      </c>
      <c r="L2706">
        <v>8.4250000000000005E-2</v>
      </c>
      <c r="M2706">
        <v>9.9500000000000005E-2</v>
      </c>
      <c r="N2706">
        <v>0.10125000000000001</v>
      </c>
      <c r="O2706">
        <v>0.10725</v>
      </c>
    </row>
    <row r="2707" spans="1:60" x14ac:dyDescent="0.3">
      <c r="A2707" t="s">
        <v>502</v>
      </c>
      <c r="B2707" s="1">
        <v>40515</v>
      </c>
      <c r="T2707" s="22"/>
      <c r="U2707" s="22"/>
      <c r="AF2707">
        <v>0.69311130788403497</v>
      </c>
      <c r="AI2707" s="43"/>
      <c r="BH2707" s="22"/>
    </row>
    <row r="2708" spans="1:60" x14ac:dyDescent="0.3">
      <c r="A2708" t="s">
        <v>502</v>
      </c>
      <c r="B2708" s="1">
        <v>40520</v>
      </c>
      <c r="G2708">
        <v>145.15</v>
      </c>
      <c r="H2708">
        <v>6.4000000000000001E-2</v>
      </c>
      <c r="I2708">
        <v>0.11425</v>
      </c>
      <c r="J2708">
        <v>8.3000000000000004E-2</v>
      </c>
      <c r="K2708">
        <v>7.5749999999999998E-2</v>
      </c>
      <c r="L2708">
        <v>8.3750000000000005E-2</v>
      </c>
      <c r="M2708">
        <v>9.8500000000000004E-2</v>
      </c>
      <c r="N2708">
        <v>0.10025000000000001</v>
      </c>
      <c r="O2708">
        <v>0.10625</v>
      </c>
    </row>
    <row r="2709" spans="1:60" x14ac:dyDescent="0.3">
      <c r="A2709" t="s">
        <v>502</v>
      </c>
      <c r="B2709" s="1">
        <v>40521</v>
      </c>
      <c r="E2709" t="s">
        <v>112</v>
      </c>
      <c r="T2709" s="22">
        <v>772.38750000000005</v>
      </c>
      <c r="U2709" s="22">
        <v>239.409581562715</v>
      </c>
      <c r="AI2709" s="43">
        <v>28.403485033883001</v>
      </c>
      <c r="AL2709">
        <v>0.93147608756514699</v>
      </c>
      <c r="AO2709">
        <v>88.796899330528106</v>
      </c>
      <c r="BH2709" s="22">
        <v>415.777534072874</v>
      </c>
    </row>
    <row r="2710" spans="1:60" x14ac:dyDescent="0.3">
      <c r="A2710" t="s">
        <v>502</v>
      </c>
      <c r="B2710" s="1">
        <v>40527</v>
      </c>
      <c r="G2710">
        <v>138.44999999999999</v>
      </c>
      <c r="H2710">
        <v>5.3249999999999999E-2</v>
      </c>
      <c r="I2710">
        <v>0.105</v>
      </c>
      <c r="J2710">
        <v>7.8750000000000001E-2</v>
      </c>
      <c r="K2710">
        <v>7.4249999999999997E-2</v>
      </c>
      <c r="L2710">
        <v>0.08</v>
      </c>
      <c r="M2710">
        <v>9.7250000000000003E-2</v>
      </c>
      <c r="N2710">
        <v>9.8750000000000004E-2</v>
      </c>
      <c r="O2710">
        <v>0.105</v>
      </c>
    </row>
    <row r="2711" spans="1:60" x14ac:dyDescent="0.3">
      <c r="A2711" t="s">
        <v>502</v>
      </c>
      <c r="B2711" s="1">
        <v>40534</v>
      </c>
      <c r="E2711" t="s">
        <v>112</v>
      </c>
      <c r="G2711">
        <v>136.4</v>
      </c>
      <c r="H2711">
        <v>5.425E-2</v>
      </c>
      <c r="I2711">
        <v>0.10150000000000001</v>
      </c>
      <c r="J2711">
        <v>7.7249999999999999E-2</v>
      </c>
      <c r="K2711">
        <v>7.2249999999999995E-2</v>
      </c>
      <c r="L2711">
        <v>7.7249999999999999E-2</v>
      </c>
      <c r="M2711">
        <v>9.5500000000000002E-2</v>
      </c>
      <c r="N2711">
        <v>9.9000000000000005E-2</v>
      </c>
      <c r="O2711">
        <v>0.105</v>
      </c>
      <c r="T2711" s="22">
        <v>956.5</v>
      </c>
      <c r="U2711" s="22">
        <v>390.47883679749299</v>
      </c>
      <c r="AF2711" s="35">
        <v>0.26764191797176201</v>
      </c>
      <c r="AI2711" s="43">
        <v>57.353192407903798</v>
      </c>
      <c r="AL2711">
        <v>1.7118628702652499E-2</v>
      </c>
      <c r="AO2711">
        <v>3.6764439769310302</v>
      </c>
      <c r="BH2711" s="22">
        <v>249.02682424461801</v>
      </c>
    </row>
    <row r="2712" spans="1:60" x14ac:dyDescent="0.3">
      <c r="A2712" t="s">
        <v>502</v>
      </c>
      <c r="B2712" s="1">
        <v>40541</v>
      </c>
      <c r="G2712">
        <v>150.19999999999999</v>
      </c>
      <c r="H2712">
        <v>0.11225</v>
      </c>
      <c r="I2712">
        <v>0.115</v>
      </c>
      <c r="J2712">
        <v>7.6999999999999999E-2</v>
      </c>
      <c r="K2712">
        <v>7.0499999999999993E-2</v>
      </c>
      <c r="L2712">
        <v>7.825E-2</v>
      </c>
      <c r="M2712">
        <v>9.5250000000000001E-2</v>
      </c>
      <c r="N2712">
        <v>9.7250000000000003E-2</v>
      </c>
      <c r="O2712">
        <v>0.1055</v>
      </c>
    </row>
    <row r="2713" spans="1:60" x14ac:dyDescent="0.3">
      <c r="A2713" t="s">
        <v>502</v>
      </c>
      <c r="B2713" s="1">
        <v>40542</v>
      </c>
      <c r="E2713" t="s">
        <v>112</v>
      </c>
      <c r="T2713" s="22">
        <v>798.42499999999995</v>
      </c>
      <c r="U2713" s="22">
        <v>360.61962074876499</v>
      </c>
      <c r="AF2713" s="35">
        <v>0.19594898313919901</v>
      </c>
      <c r="AI2713" s="43">
        <v>51.084079103042903</v>
      </c>
      <c r="AO2713">
        <v>0</v>
      </c>
      <c r="BH2713" s="22">
        <v>177.99792016377401</v>
      </c>
    </row>
    <row r="2714" spans="1:60" x14ac:dyDescent="0.3">
      <c r="A2714" t="s">
        <v>502</v>
      </c>
      <c r="B2714" s="1">
        <v>40549</v>
      </c>
      <c r="G2714">
        <v>153.69999999999999</v>
      </c>
      <c r="H2714">
        <v>0.10675</v>
      </c>
      <c r="I2714">
        <v>0.13800000000000001</v>
      </c>
      <c r="J2714">
        <v>7.8E-2</v>
      </c>
      <c r="K2714">
        <v>7.1249999999999994E-2</v>
      </c>
      <c r="L2714">
        <v>7.9750000000000001E-2</v>
      </c>
      <c r="M2714">
        <v>9.6000000000000002E-2</v>
      </c>
      <c r="N2714">
        <v>9.5500000000000002E-2</v>
      </c>
      <c r="O2714">
        <v>0.10324999999999999</v>
      </c>
    </row>
    <row r="2715" spans="1:60" x14ac:dyDescent="0.3">
      <c r="A2715" t="s">
        <v>502</v>
      </c>
      <c r="B2715" s="1">
        <v>40550</v>
      </c>
      <c r="E2715" t="s">
        <v>112</v>
      </c>
      <c r="T2715" s="22">
        <v>815.9</v>
      </c>
      <c r="U2715" s="22">
        <v>404.598204233525</v>
      </c>
      <c r="AI2715" s="43">
        <v>39.988777526239701</v>
      </c>
      <c r="AL2715">
        <v>0</v>
      </c>
      <c r="AO2715">
        <v>0</v>
      </c>
      <c r="BH2715" s="22">
        <v>169.52820256552499</v>
      </c>
    </row>
    <row r="2716" spans="1:60" x14ac:dyDescent="0.3">
      <c r="A2716" t="s">
        <v>502</v>
      </c>
      <c r="B2716" s="1">
        <v>40555</v>
      </c>
      <c r="G2716">
        <v>146.6</v>
      </c>
      <c r="H2716">
        <v>9.7250000000000003E-2</v>
      </c>
      <c r="I2716">
        <v>0.11824999999999999</v>
      </c>
      <c r="J2716">
        <v>7.7249999999999999E-2</v>
      </c>
      <c r="K2716">
        <v>6.9250000000000006E-2</v>
      </c>
      <c r="L2716">
        <v>7.7249999999999999E-2</v>
      </c>
      <c r="M2716">
        <v>9.5250000000000001E-2</v>
      </c>
      <c r="N2716">
        <v>9.5250000000000001E-2</v>
      </c>
      <c r="O2716">
        <v>0.10324999999999999</v>
      </c>
    </row>
    <row r="2717" spans="1:60" x14ac:dyDescent="0.3">
      <c r="A2717" t="s">
        <v>502</v>
      </c>
      <c r="B2717" s="1">
        <v>40557</v>
      </c>
      <c r="E2717" t="s">
        <v>112</v>
      </c>
      <c r="T2717" s="22">
        <v>933.625</v>
      </c>
      <c r="U2717" s="22">
        <v>444.714586662236</v>
      </c>
      <c r="AF2717" s="35">
        <v>0.178549108318733</v>
      </c>
      <c r="AI2717" s="43">
        <v>50.717108332610501</v>
      </c>
      <c r="AL2717">
        <v>0</v>
      </c>
      <c r="AO2717">
        <v>0</v>
      </c>
      <c r="BH2717" s="22">
        <v>196.045921931642</v>
      </c>
    </row>
    <row r="2718" spans="1:60" x14ac:dyDescent="0.3">
      <c r="A2718" t="s">
        <v>502</v>
      </c>
      <c r="B2718" s="1">
        <v>40562</v>
      </c>
      <c r="G2718">
        <v>170.05</v>
      </c>
      <c r="H2718">
        <v>0.15125</v>
      </c>
      <c r="I2718">
        <v>0.16875000000000001</v>
      </c>
      <c r="J2718">
        <v>8.8499999999999995E-2</v>
      </c>
      <c r="K2718">
        <v>7.1499999999999994E-2</v>
      </c>
      <c r="L2718">
        <v>7.775E-2</v>
      </c>
      <c r="M2718">
        <v>9.4500000000000001E-2</v>
      </c>
      <c r="N2718">
        <v>9.6000000000000002E-2</v>
      </c>
      <c r="O2718">
        <v>0.10199999999999999</v>
      </c>
    </row>
    <row r="2719" spans="1:60" x14ac:dyDescent="0.3">
      <c r="A2719" t="s">
        <v>502</v>
      </c>
      <c r="B2719" s="1">
        <v>40563</v>
      </c>
      <c r="E2719" t="s">
        <v>112</v>
      </c>
      <c r="T2719" s="22">
        <v>920.23749999999995</v>
      </c>
      <c r="U2719" s="22">
        <v>433.38872072544802</v>
      </c>
      <c r="AI2719" s="43">
        <v>43.020802778954</v>
      </c>
      <c r="AO2719">
        <v>0</v>
      </c>
      <c r="BH2719" s="22">
        <v>191.35409934382801</v>
      </c>
    </row>
    <row r="2720" spans="1:60" x14ac:dyDescent="0.3">
      <c r="A2720" t="s">
        <v>502</v>
      </c>
      <c r="B2720" s="1">
        <v>40569</v>
      </c>
      <c r="G2720">
        <v>164.95</v>
      </c>
      <c r="H2720">
        <v>0.14099999999999999</v>
      </c>
      <c r="I2720">
        <v>0.15275</v>
      </c>
      <c r="J2720">
        <v>8.6499999999999994E-2</v>
      </c>
      <c r="K2720">
        <v>7.1999999999999995E-2</v>
      </c>
      <c r="L2720">
        <v>7.9250000000000001E-2</v>
      </c>
      <c r="M2720">
        <v>9.6500000000000002E-2</v>
      </c>
      <c r="N2720">
        <v>9.5000000000000001E-2</v>
      </c>
      <c r="O2720">
        <v>0.10174999999999999</v>
      </c>
    </row>
    <row r="2721" spans="1:61" x14ac:dyDescent="0.3">
      <c r="A2721" t="s">
        <v>502</v>
      </c>
      <c r="B2721" s="1">
        <v>40571</v>
      </c>
      <c r="E2721" t="s">
        <v>112</v>
      </c>
      <c r="T2721" s="22">
        <v>818.46249999999998</v>
      </c>
      <c r="U2721" s="22">
        <v>391.85928289608597</v>
      </c>
      <c r="AI2721" s="43">
        <v>35.145748482433603</v>
      </c>
      <c r="AO2721">
        <v>0</v>
      </c>
      <c r="BH2721" s="22">
        <v>168.30107008813201</v>
      </c>
    </row>
    <row r="2722" spans="1:61" x14ac:dyDescent="0.3">
      <c r="A2722" t="s">
        <v>502</v>
      </c>
      <c r="B2722" s="1">
        <v>40576</v>
      </c>
    </row>
    <row r="2723" spans="1:61" x14ac:dyDescent="0.3">
      <c r="A2723" t="s">
        <v>502</v>
      </c>
      <c r="B2723" s="1">
        <v>40583</v>
      </c>
    </row>
    <row r="2724" spans="1:61" x14ac:dyDescent="0.3">
      <c r="A2724" t="s">
        <v>502</v>
      </c>
      <c r="B2724" s="1">
        <v>40584</v>
      </c>
      <c r="E2724" t="s">
        <v>112</v>
      </c>
      <c r="T2724" s="22">
        <v>762.52902500000005</v>
      </c>
      <c r="U2724" s="22">
        <f>AC2724+BC2724</f>
        <v>458.26986996050005</v>
      </c>
      <c r="Y2724" s="45">
        <v>2.71623075E-2</v>
      </c>
      <c r="AA2724" s="22">
        <v>11248.8172122338</v>
      </c>
      <c r="AC2724" s="22">
        <v>305.32402500000001</v>
      </c>
      <c r="AI2724" s="43">
        <v>50.969668705511999</v>
      </c>
      <c r="AS2724" t="s">
        <v>69</v>
      </c>
      <c r="BC2724">
        <v>152.94584496050001</v>
      </c>
      <c r="BH2724" s="22">
        <v>253.28948633398801</v>
      </c>
      <c r="BI2724">
        <v>258.19691025801097</v>
      </c>
    </row>
    <row r="2725" spans="1:61" x14ac:dyDescent="0.3">
      <c r="A2725" t="s">
        <v>497</v>
      </c>
      <c r="B2725" s="1">
        <v>40451</v>
      </c>
    </row>
    <row r="2726" spans="1:61" x14ac:dyDescent="0.3">
      <c r="A2726" t="s">
        <v>497</v>
      </c>
      <c r="B2726" s="1">
        <v>40455</v>
      </c>
    </row>
    <row r="2727" spans="1:61" x14ac:dyDescent="0.3">
      <c r="A2727" t="s">
        <v>497</v>
      </c>
      <c r="B2727" s="1">
        <v>40463</v>
      </c>
      <c r="AF2727">
        <v>1.28058609118336E-2</v>
      </c>
    </row>
    <row r="2728" spans="1:61" x14ac:dyDescent="0.3">
      <c r="A2728" t="s">
        <v>497</v>
      </c>
      <c r="B2728" s="1">
        <v>40473</v>
      </c>
      <c r="AF2728">
        <v>5.7260433076928997E-2</v>
      </c>
    </row>
    <row r="2729" spans="1:61" x14ac:dyDescent="0.3">
      <c r="A2729" t="s">
        <v>497</v>
      </c>
      <c r="B2729" s="1">
        <v>40479</v>
      </c>
      <c r="AF2729">
        <v>0.205708892952118</v>
      </c>
    </row>
    <row r="2730" spans="1:61" x14ac:dyDescent="0.3">
      <c r="A2730" t="s">
        <v>497</v>
      </c>
      <c r="B2730" s="1">
        <v>40484</v>
      </c>
    </row>
    <row r="2731" spans="1:61" x14ac:dyDescent="0.3">
      <c r="A2731" t="s">
        <v>497</v>
      </c>
      <c r="B2731" s="1">
        <v>40486</v>
      </c>
      <c r="E2731" t="s">
        <v>112</v>
      </c>
      <c r="T2731" s="22">
        <v>0</v>
      </c>
      <c r="U2731" s="22">
        <v>0</v>
      </c>
      <c r="AF2731">
        <v>0.38646605102673598</v>
      </c>
      <c r="AI2731" s="43"/>
      <c r="AO2731">
        <v>0</v>
      </c>
      <c r="BH2731" s="22">
        <v>0</v>
      </c>
    </row>
    <row r="2732" spans="1:61" x14ac:dyDescent="0.3">
      <c r="A2732" t="s">
        <v>497</v>
      </c>
      <c r="B2732" s="1">
        <v>40490</v>
      </c>
    </row>
    <row r="2733" spans="1:61" x14ac:dyDescent="0.3">
      <c r="A2733" t="s">
        <v>497</v>
      </c>
      <c r="B2733" s="1">
        <v>40492</v>
      </c>
      <c r="T2733" s="22"/>
      <c r="U2733" s="22"/>
      <c r="AF2733">
        <v>0.57742155190731603</v>
      </c>
      <c r="AI2733" s="43"/>
      <c r="BH2733" s="22"/>
    </row>
    <row r="2734" spans="1:61" x14ac:dyDescent="0.3">
      <c r="A2734" t="s">
        <v>497</v>
      </c>
      <c r="B2734" s="1">
        <v>40497</v>
      </c>
    </row>
    <row r="2735" spans="1:61" x14ac:dyDescent="0.3">
      <c r="A2735" t="s">
        <v>497</v>
      </c>
      <c r="B2735" s="1">
        <v>40506</v>
      </c>
      <c r="E2735" t="s">
        <v>112</v>
      </c>
      <c r="G2735">
        <v>265.8</v>
      </c>
      <c r="H2735">
        <v>0.28499999999999998</v>
      </c>
      <c r="I2735">
        <v>0.32400000000000001</v>
      </c>
      <c r="J2735">
        <v>0.15833333333333299</v>
      </c>
      <c r="K2735">
        <v>9.6000000000000002E-2</v>
      </c>
      <c r="L2735">
        <v>0.12533333333333299</v>
      </c>
      <c r="M2735">
        <v>0.157</v>
      </c>
      <c r="N2735">
        <v>0.120333333333333</v>
      </c>
      <c r="O2735">
        <v>6.3E-2</v>
      </c>
      <c r="T2735" s="22">
        <v>346.83333333333297</v>
      </c>
      <c r="U2735" s="22">
        <v>0</v>
      </c>
      <c r="AF2735">
        <v>0.85563660190519597</v>
      </c>
      <c r="AI2735" s="43"/>
      <c r="AO2735">
        <v>182.28818381096201</v>
      </c>
      <c r="BH2735" s="22">
        <v>164.54514952237199</v>
      </c>
    </row>
    <row r="2736" spans="1:61" x14ac:dyDescent="0.3">
      <c r="A2736" t="s">
        <v>497</v>
      </c>
      <c r="B2736" s="1">
        <v>40513</v>
      </c>
      <c r="G2736">
        <v>234.2</v>
      </c>
      <c r="H2736">
        <v>0.20899999999999999</v>
      </c>
      <c r="I2736">
        <v>0.18099999999999999</v>
      </c>
      <c r="J2736">
        <v>0.15333333333333299</v>
      </c>
      <c r="K2736">
        <v>9.5666666666666705E-2</v>
      </c>
      <c r="L2736">
        <v>0.124333333333333</v>
      </c>
      <c r="M2736">
        <v>0.159</v>
      </c>
      <c r="N2736">
        <v>0.119333333333333</v>
      </c>
      <c r="O2736">
        <v>0.12933333333333299</v>
      </c>
    </row>
    <row r="2737" spans="1:60" x14ac:dyDescent="0.3">
      <c r="A2737" t="s">
        <v>497</v>
      </c>
      <c r="B2737" s="1">
        <v>40515</v>
      </c>
      <c r="T2737" s="22"/>
      <c r="U2737" s="22"/>
      <c r="AF2737">
        <v>0.84929422429422397</v>
      </c>
      <c r="AI2737" s="43"/>
      <c r="BH2737" s="22"/>
    </row>
    <row r="2738" spans="1:60" x14ac:dyDescent="0.3">
      <c r="A2738" t="s">
        <v>497</v>
      </c>
      <c r="B2738" s="1">
        <v>40520</v>
      </c>
      <c r="G2738">
        <v>248.13333333333301</v>
      </c>
      <c r="H2738">
        <v>0.22266666666666701</v>
      </c>
      <c r="I2738">
        <v>0.30233333333333301</v>
      </c>
      <c r="J2738">
        <v>0.155</v>
      </c>
      <c r="K2738">
        <v>9.6666666666666706E-2</v>
      </c>
      <c r="L2738">
        <v>0.124333333333333</v>
      </c>
      <c r="M2738">
        <v>0.15933333333333299</v>
      </c>
      <c r="N2738">
        <v>0.117666666666667</v>
      </c>
      <c r="O2738">
        <v>6.2666666666666704E-2</v>
      </c>
    </row>
    <row r="2739" spans="1:60" x14ac:dyDescent="0.3">
      <c r="A2739" t="s">
        <v>497</v>
      </c>
      <c r="B2739" s="1">
        <v>40521</v>
      </c>
      <c r="E2739" t="s">
        <v>112</v>
      </c>
      <c r="T2739" s="22">
        <v>959.63333333333298</v>
      </c>
      <c r="U2739" s="22">
        <v>196.68659159545601</v>
      </c>
      <c r="AI2739" s="43">
        <v>14.895517901984499</v>
      </c>
      <c r="AL2739">
        <v>4.3232652358941603</v>
      </c>
      <c r="AO2739">
        <v>211.17077395304401</v>
      </c>
      <c r="BH2739" s="22">
        <v>536.88044988284901</v>
      </c>
    </row>
    <row r="2740" spans="1:60" x14ac:dyDescent="0.3">
      <c r="A2740" t="s">
        <v>497</v>
      </c>
      <c r="B2740" s="1">
        <v>40527</v>
      </c>
      <c r="G2740">
        <v>228.666666666667</v>
      </c>
      <c r="H2740">
        <v>0.185</v>
      </c>
      <c r="I2740">
        <v>0.26466666666666699</v>
      </c>
      <c r="J2740">
        <v>0.142666666666667</v>
      </c>
      <c r="K2740">
        <v>9.2666666666666703E-2</v>
      </c>
      <c r="L2740">
        <v>0.120333333333333</v>
      </c>
      <c r="M2740">
        <v>0.15866666666666701</v>
      </c>
      <c r="N2740">
        <v>0.117333333333333</v>
      </c>
      <c r="O2740">
        <v>6.2E-2</v>
      </c>
    </row>
    <row r="2741" spans="1:60" x14ac:dyDescent="0.3">
      <c r="A2741" t="s">
        <v>497</v>
      </c>
      <c r="B2741" s="1">
        <v>40534</v>
      </c>
      <c r="E2741" t="s">
        <v>112</v>
      </c>
      <c r="G2741">
        <v>222.6</v>
      </c>
      <c r="H2741">
        <v>0.177666666666667</v>
      </c>
      <c r="I2741">
        <v>0.25466666666666699</v>
      </c>
      <c r="J2741">
        <v>0.13666666666666699</v>
      </c>
      <c r="K2741">
        <v>8.96666666666667E-2</v>
      </c>
      <c r="L2741">
        <v>0.118666666666667</v>
      </c>
      <c r="M2741">
        <v>0.15633333333333299</v>
      </c>
      <c r="N2741">
        <v>0.117666666666667</v>
      </c>
      <c r="O2741">
        <v>6.1666666666666703E-2</v>
      </c>
      <c r="T2741" s="22">
        <v>1130.4833333333299</v>
      </c>
      <c r="U2741" s="22">
        <v>243.76718432711101</v>
      </c>
      <c r="AF2741" s="35">
        <v>0.90298048271660802</v>
      </c>
      <c r="AI2741" s="43">
        <v>19.857088958692099</v>
      </c>
      <c r="AL2741">
        <v>1.89298378460634</v>
      </c>
      <c r="AO2741">
        <v>101.035927011167</v>
      </c>
      <c r="BH2741" s="22">
        <v>447.44895473914602</v>
      </c>
    </row>
    <row r="2742" spans="1:60" x14ac:dyDescent="0.3">
      <c r="A2742" t="s">
        <v>497</v>
      </c>
      <c r="B2742" s="1">
        <v>40541</v>
      </c>
      <c r="G2742">
        <v>234.4</v>
      </c>
      <c r="H2742">
        <v>0.255</v>
      </c>
      <c r="I2742">
        <v>0.25333333333333302</v>
      </c>
      <c r="J2742">
        <v>0.12933333333333299</v>
      </c>
      <c r="K2742">
        <v>8.4333333333333302E-2</v>
      </c>
      <c r="L2742">
        <v>0.11700000000000001</v>
      </c>
      <c r="M2742">
        <v>0.155</v>
      </c>
      <c r="N2742">
        <v>0.115666666666667</v>
      </c>
      <c r="O2742">
        <v>6.2333333333333303E-2</v>
      </c>
    </row>
    <row r="2743" spans="1:60" x14ac:dyDescent="0.3">
      <c r="A2743" t="s">
        <v>497</v>
      </c>
      <c r="B2743" s="1">
        <v>40542</v>
      </c>
      <c r="E2743" t="s">
        <v>112</v>
      </c>
      <c r="T2743" s="22">
        <v>1291.11666666667</v>
      </c>
      <c r="U2743" s="22">
        <v>382.317422619659</v>
      </c>
      <c r="AF2743" s="35">
        <v>0.92077111332736705</v>
      </c>
      <c r="AI2743" s="43">
        <v>22.0468053826344</v>
      </c>
      <c r="AO2743">
        <v>95.283989125352207</v>
      </c>
      <c r="BH2743" s="22">
        <v>450.57699380992301</v>
      </c>
    </row>
    <row r="2744" spans="1:60" x14ac:dyDescent="0.3">
      <c r="A2744" t="s">
        <v>497</v>
      </c>
      <c r="B2744" s="1">
        <v>40549</v>
      </c>
      <c r="G2744">
        <v>194.73333333333301</v>
      </c>
      <c r="H2744">
        <v>0.158</v>
      </c>
      <c r="I2744">
        <v>0.17399999999999999</v>
      </c>
      <c r="J2744">
        <v>0.118666666666667</v>
      </c>
      <c r="K2744">
        <v>8.1666666666666707E-2</v>
      </c>
      <c r="L2744">
        <v>0.11333333333333299</v>
      </c>
      <c r="M2744">
        <v>0.15233333333333299</v>
      </c>
      <c r="N2744">
        <v>0.114</v>
      </c>
      <c r="O2744">
        <v>6.1666666666666703E-2</v>
      </c>
    </row>
    <row r="2745" spans="1:60" x14ac:dyDescent="0.3">
      <c r="A2745" t="s">
        <v>497</v>
      </c>
      <c r="B2745" s="1">
        <v>40550</v>
      </c>
      <c r="E2745" t="s">
        <v>112</v>
      </c>
      <c r="T2745" s="22">
        <v>1463.36666666667</v>
      </c>
      <c r="U2745" s="22">
        <v>654.78787829344799</v>
      </c>
      <c r="AI2745" s="43">
        <v>26.441400917829</v>
      </c>
      <c r="AL2745">
        <v>1.3666635293641101</v>
      </c>
      <c r="AO2745">
        <v>75.335103402963597</v>
      </c>
      <c r="BH2745" s="22">
        <v>402.65002756080997</v>
      </c>
    </row>
    <row r="2746" spans="1:60" x14ac:dyDescent="0.3">
      <c r="A2746" t="s">
        <v>497</v>
      </c>
      <c r="B2746" s="1">
        <v>40555</v>
      </c>
      <c r="G2746">
        <v>217.6</v>
      </c>
      <c r="H2746">
        <v>0.178666666666667</v>
      </c>
      <c r="I2746">
        <v>0.25733333333333303</v>
      </c>
      <c r="J2746">
        <v>0.12966666666666701</v>
      </c>
      <c r="K2746">
        <v>8.23333333333333E-2</v>
      </c>
      <c r="L2746">
        <v>0.11233333333333299</v>
      </c>
      <c r="M2746">
        <v>0.15366666666666701</v>
      </c>
      <c r="N2746">
        <v>0.113666666666667</v>
      </c>
      <c r="O2746">
        <v>6.0333333333333301E-2</v>
      </c>
    </row>
    <row r="2747" spans="1:60" x14ac:dyDescent="0.3">
      <c r="A2747" t="s">
        <v>497</v>
      </c>
      <c r="B2747" s="1">
        <v>40557</v>
      </c>
      <c r="E2747" t="s">
        <v>112</v>
      </c>
      <c r="T2747" s="22">
        <v>1735.75</v>
      </c>
      <c r="U2747" s="22">
        <v>805.71287909780096</v>
      </c>
      <c r="AF2747" s="35">
        <v>0.68346814423888902</v>
      </c>
      <c r="AI2747" s="43">
        <v>62.968820178764098</v>
      </c>
      <c r="AL2747">
        <v>0.59428751866307294</v>
      </c>
      <c r="AO2747">
        <v>34.359241753094601</v>
      </c>
      <c r="BH2747" s="22">
        <v>466.32578412114901</v>
      </c>
    </row>
    <row r="2748" spans="1:60" x14ac:dyDescent="0.3">
      <c r="A2748" t="s">
        <v>497</v>
      </c>
      <c r="B2748" s="1">
        <v>40562</v>
      </c>
      <c r="G2748">
        <v>223.13333333333301</v>
      </c>
      <c r="H2748">
        <v>0.245</v>
      </c>
      <c r="I2748">
        <v>0.216</v>
      </c>
      <c r="J2748">
        <v>0.135333333333333</v>
      </c>
      <c r="K2748">
        <v>8.3666666666666695E-2</v>
      </c>
      <c r="L2748">
        <v>0.11133333333333301</v>
      </c>
      <c r="M2748">
        <v>0.151</v>
      </c>
      <c r="N2748">
        <v>0.11233333333333299</v>
      </c>
      <c r="O2748">
        <v>6.0999999999999999E-2</v>
      </c>
    </row>
    <row r="2749" spans="1:60" x14ac:dyDescent="0.3">
      <c r="A2749" t="s">
        <v>497</v>
      </c>
      <c r="B2749" s="1">
        <v>40563</v>
      </c>
      <c r="E2749" t="s">
        <v>112</v>
      </c>
      <c r="T2749" s="22">
        <v>1202.3</v>
      </c>
      <c r="U2749" s="22">
        <v>501.75753287389898</v>
      </c>
      <c r="AI2749" s="43">
        <v>62.910052339655898</v>
      </c>
      <c r="AO2749">
        <v>9.2212192160943491</v>
      </c>
      <c r="BH2749" s="22">
        <v>321.99600116568598</v>
      </c>
    </row>
    <row r="2750" spans="1:60" x14ac:dyDescent="0.3">
      <c r="A2750" t="s">
        <v>497</v>
      </c>
      <c r="B2750" s="1">
        <v>40569</v>
      </c>
      <c r="G2750">
        <v>215.73333333333301</v>
      </c>
      <c r="H2750">
        <v>0.18533333333333299</v>
      </c>
      <c r="I2750">
        <v>0.24966666666666701</v>
      </c>
      <c r="J2750">
        <v>0.126</v>
      </c>
      <c r="K2750">
        <v>8.2000000000000003E-2</v>
      </c>
      <c r="L2750">
        <v>0.11</v>
      </c>
      <c r="M2750">
        <v>0.152</v>
      </c>
      <c r="N2750">
        <v>0.113666666666667</v>
      </c>
      <c r="O2750">
        <v>0.06</v>
      </c>
    </row>
    <row r="2751" spans="1:60" x14ac:dyDescent="0.3">
      <c r="A2751" t="s">
        <v>497</v>
      </c>
      <c r="B2751" s="1">
        <v>40571</v>
      </c>
      <c r="E2751" t="s">
        <v>112</v>
      </c>
      <c r="T2751" s="22">
        <v>924.81666666666695</v>
      </c>
      <c r="U2751" s="22">
        <v>283.62059271014402</v>
      </c>
      <c r="AI2751" s="43">
        <v>60.2639553023593</v>
      </c>
      <c r="AO2751">
        <v>0</v>
      </c>
      <c r="BH2751" s="22">
        <v>315.76092629508599</v>
      </c>
    </row>
    <row r="2752" spans="1:60" x14ac:dyDescent="0.3">
      <c r="A2752" t="s">
        <v>497</v>
      </c>
      <c r="B2752" s="1">
        <v>40576</v>
      </c>
      <c r="G2752">
        <v>200.53333333333299</v>
      </c>
      <c r="H2752">
        <v>0.145666666666667</v>
      </c>
      <c r="I2752">
        <v>0.225333333333333</v>
      </c>
      <c r="J2752">
        <v>0.121</v>
      </c>
      <c r="K2752">
        <v>7.9333333333333297E-2</v>
      </c>
      <c r="L2752">
        <v>0.109333333333333</v>
      </c>
      <c r="M2752">
        <v>0.15</v>
      </c>
      <c r="N2752">
        <v>0.113666666666667</v>
      </c>
      <c r="O2752">
        <v>5.83333333333333E-2</v>
      </c>
    </row>
    <row r="2753" spans="1:61" x14ac:dyDescent="0.3">
      <c r="A2753" t="s">
        <v>497</v>
      </c>
      <c r="B2753" s="1">
        <v>40583</v>
      </c>
      <c r="G2753">
        <v>209.86666666666699</v>
      </c>
      <c r="H2753">
        <v>0.19266666666666701</v>
      </c>
      <c r="I2753">
        <v>0.232333333333333</v>
      </c>
      <c r="J2753">
        <v>0.121333333333333</v>
      </c>
      <c r="K2753">
        <v>7.9000000000000001E-2</v>
      </c>
      <c r="L2753">
        <v>0.107</v>
      </c>
      <c r="M2753">
        <v>0.14933333333333301</v>
      </c>
      <c r="N2753">
        <v>0.11</v>
      </c>
      <c r="O2753">
        <v>5.7666666666666699E-2</v>
      </c>
    </row>
    <row r="2754" spans="1:61" x14ac:dyDescent="0.3">
      <c r="A2754" t="s">
        <v>497</v>
      </c>
      <c r="B2754" s="1">
        <v>40584</v>
      </c>
      <c r="E2754" t="s">
        <v>112</v>
      </c>
      <c r="T2754" s="22">
        <v>1514.40551333333</v>
      </c>
      <c r="U2754" s="22">
        <f>AC2754+BC2754</f>
        <v>961.08950397901197</v>
      </c>
      <c r="Y2754" s="45">
        <v>3.46559833333333E-2</v>
      </c>
      <c r="AA2754" s="22">
        <v>20959.3003086075</v>
      </c>
      <c r="AC2754" s="22">
        <v>725.36551333333398</v>
      </c>
      <c r="AI2754" s="43">
        <v>78.482316585919307</v>
      </c>
      <c r="AS2754" t="s">
        <v>69</v>
      </c>
      <c r="BC2754">
        <v>235.72399064567799</v>
      </c>
      <c r="BH2754" s="22">
        <v>474.83369276840199</v>
      </c>
      <c r="BI2754">
        <v>368.926734008523</v>
      </c>
    </row>
    <row r="2755" spans="1:61" x14ac:dyDescent="0.3">
      <c r="A2755" t="s">
        <v>499</v>
      </c>
      <c r="B2755" s="1">
        <v>40451</v>
      </c>
    </row>
    <row r="2756" spans="1:61" x14ac:dyDescent="0.3">
      <c r="A2756" t="s">
        <v>499</v>
      </c>
      <c r="B2756" s="1">
        <v>40455</v>
      </c>
    </row>
    <row r="2757" spans="1:61" x14ac:dyDescent="0.3">
      <c r="A2757" t="s">
        <v>499</v>
      </c>
      <c r="B2757" s="1">
        <v>40463</v>
      </c>
      <c r="AF2757">
        <v>9.8642134734183394E-3</v>
      </c>
    </row>
    <row r="2758" spans="1:61" x14ac:dyDescent="0.3">
      <c r="A2758" t="s">
        <v>499</v>
      </c>
      <c r="B2758" s="1">
        <v>40473</v>
      </c>
      <c r="AF2758">
        <v>4.4218304887928703E-2</v>
      </c>
    </row>
    <row r="2759" spans="1:61" x14ac:dyDescent="0.3">
      <c r="A2759" t="s">
        <v>499</v>
      </c>
      <c r="B2759" s="1">
        <v>40479</v>
      </c>
      <c r="AF2759">
        <v>0.131097015761131</v>
      </c>
    </row>
    <row r="2760" spans="1:61" x14ac:dyDescent="0.3">
      <c r="A2760" t="s">
        <v>499</v>
      </c>
      <c r="B2760" s="1">
        <v>40484</v>
      </c>
    </row>
    <row r="2761" spans="1:61" x14ac:dyDescent="0.3">
      <c r="A2761" t="s">
        <v>499</v>
      </c>
      <c r="B2761" s="1">
        <v>40486</v>
      </c>
      <c r="E2761" t="s">
        <v>112</v>
      </c>
      <c r="T2761" s="22">
        <v>0</v>
      </c>
      <c r="U2761" s="22">
        <v>0</v>
      </c>
      <c r="AF2761">
        <v>0.36721080558366198</v>
      </c>
      <c r="AI2761" s="43"/>
      <c r="AO2761">
        <v>0</v>
      </c>
      <c r="BH2761" s="22">
        <v>0</v>
      </c>
    </row>
    <row r="2762" spans="1:61" x14ac:dyDescent="0.3">
      <c r="A2762" t="s">
        <v>499</v>
      </c>
      <c r="B2762" s="1">
        <v>40490</v>
      </c>
    </row>
    <row r="2763" spans="1:61" x14ac:dyDescent="0.3">
      <c r="A2763" t="s">
        <v>499</v>
      </c>
      <c r="B2763" s="1">
        <v>40492</v>
      </c>
      <c r="T2763" s="22"/>
      <c r="U2763" s="22"/>
      <c r="AF2763">
        <v>0.48895155303131599</v>
      </c>
      <c r="AI2763" s="43"/>
      <c r="BH2763" s="22"/>
    </row>
    <row r="2764" spans="1:61" x14ac:dyDescent="0.3">
      <c r="A2764" t="s">
        <v>499</v>
      </c>
      <c r="B2764" s="1">
        <v>40497</v>
      </c>
    </row>
    <row r="2765" spans="1:61" x14ac:dyDescent="0.3">
      <c r="A2765" t="s">
        <v>499</v>
      </c>
      <c r="B2765" s="1">
        <v>40506</v>
      </c>
      <c r="E2765" t="s">
        <v>112</v>
      </c>
      <c r="G2765">
        <v>209.46666666666701</v>
      </c>
      <c r="H2765">
        <v>0.202333333333333</v>
      </c>
      <c r="I2765">
        <v>0.25600000000000001</v>
      </c>
      <c r="J2765">
        <v>0.132333333333333</v>
      </c>
      <c r="K2765">
        <v>9.0333333333333293E-2</v>
      </c>
      <c r="L2765">
        <v>8.7999999999999995E-2</v>
      </c>
      <c r="M2765">
        <v>9.73333333333333E-2</v>
      </c>
      <c r="N2765">
        <v>0.115333333333333</v>
      </c>
      <c r="O2765">
        <v>6.5666666666666706E-2</v>
      </c>
      <c r="T2765" s="22">
        <v>339.45</v>
      </c>
      <c r="U2765" s="22">
        <v>0</v>
      </c>
      <c r="AF2765">
        <v>0.76254426817713505</v>
      </c>
      <c r="AI2765" s="43"/>
      <c r="AO2765">
        <v>169.263997782053</v>
      </c>
      <c r="BH2765" s="22">
        <v>170.18600221794699</v>
      </c>
    </row>
    <row r="2766" spans="1:61" x14ac:dyDescent="0.3">
      <c r="A2766" t="s">
        <v>499</v>
      </c>
      <c r="B2766" s="1">
        <v>40513</v>
      </c>
      <c r="G2766">
        <v>184.46666666666701</v>
      </c>
      <c r="H2766">
        <v>0.109666666666667</v>
      </c>
      <c r="I2766">
        <v>0.197333333333333</v>
      </c>
      <c r="J2766">
        <v>0.115</v>
      </c>
      <c r="K2766">
        <v>8.7666666666666698E-2</v>
      </c>
      <c r="L2766">
        <v>8.5666666666666696E-2</v>
      </c>
      <c r="M2766">
        <v>9.6000000000000002E-2</v>
      </c>
      <c r="N2766">
        <v>0.11333333333333299</v>
      </c>
      <c r="O2766">
        <v>0.117666666666667</v>
      </c>
    </row>
    <row r="2767" spans="1:61" x14ac:dyDescent="0.3">
      <c r="A2767" t="s">
        <v>499</v>
      </c>
      <c r="B2767" s="1">
        <v>40515</v>
      </c>
      <c r="T2767" s="22"/>
      <c r="U2767" s="22"/>
      <c r="AF2767">
        <v>0.77380847267210895</v>
      </c>
      <c r="AI2767" s="43"/>
      <c r="BH2767" s="22"/>
    </row>
    <row r="2768" spans="1:61" x14ac:dyDescent="0.3">
      <c r="A2768" t="s">
        <v>499</v>
      </c>
      <c r="B2768" s="1">
        <v>40520</v>
      </c>
      <c r="G2768">
        <v>162.53333333333299</v>
      </c>
      <c r="H2768">
        <v>9.6666666666666706E-2</v>
      </c>
      <c r="I2768">
        <v>0.173666666666667</v>
      </c>
      <c r="J2768">
        <v>0.101333333333333</v>
      </c>
      <c r="K2768">
        <v>8.2666666666666694E-2</v>
      </c>
      <c r="L2768">
        <v>8.4666666666666696E-2</v>
      </c>
      <c r="M2768">
        <v>9.5666666666666705E-2</v>
      </c>
      <c r="N2768">
        <v>0.115666666666667</v>
      </c>
      <c r="O2768">
        <v>6.2333333333333303E-2</v>
      </c>
    </row>
    <row r="2769" spans="1:61" x14ac:dyDescent="0.3">
      <c r="A2769" t="s">
        <v>499</v>
      </c>
      <c r="B2769" s="1">
        <v>40521</v>
      </c>
      <c r="E2769" t="s">
        <v>112</v>
      </c>
      <c r="T2769" s="22">
        <v>643.75</v>
      </c>
      <c r="U2769" s="22">
        <v>149.74980868584899</v>
      </c>
      <c r="AI2769" s="43">
        <v>16.585932220355001</v>
      </c>
      <c r="AL2769">
        <v>2.4930872315809198</v>
      </c>
      <c r="AO2769">
        <v>134.21254827472001</v>
      </c>
      <c r="BH2769" s="22">
        <v>343.20171081907603</v>
      </c>
    </row>
    <row r="2770" spans="1:61" x14ac:dyDescent="0.3">
      <c r="A2770" t="s">
        <v>499</v>
      </c>
      <c r="B2770" s="1">
        <v>40527</v>
      </c>
      <c r="G2770">
        <v>156.46666666666701</v>
      </c>
      <c r="H2770">
        <v>6.8666666666666695E-2</v>
      </c>
      <c r="I2770">
        <v>0.141666666666667</v>
      </c>
      <c r="J2770">
        <v>9.1333333333333294E-2</v>
      </c>
      <c r="K2770">
        <v>7.7666666666666703E-2</v>
      </c>
      <c r="L2770">
        <v>8.3000000000000004E-2</v>
      </c>
      <c r="M2770">
        <v>9.3666666666666704E-2</v>
      </c>
      <c r="N2770">
        <v>0.111</v>
      </c>
      <c r="O2770">
        <v>0.115333333333333</v>
      </c>
    </row>
    <row r="2771" spans="1:61" x14ac:dyDescent="0.3">
      <c r="A2771" t="s">
        <v>499</v>
      </c>
      <c r="B2771" s="1">
        <v>40534</v>
      </c>
      <c r="E2771" t="s">
        <v>112</v>
      </c>
      <c r="G2771">
        <v>153.73333333333301</v>
      </c>
      <c r="H2771">
        <v>6.8666666666666695E-2</v>
      </c>
      <c r="I2771">
        <v>0.13800000000000001</v>
      </c>
      <c r="J2771">
        <v>8.7666666666666698E-2</v>
      </c>
      <c r="K2771">
        <v>7.6999999999999999E-2</v>
      </c>
      <c r="L2771">
        <v>8.1333333333333299E-2</v>
      </c>
      <c r="M2771">
        <v>9.2666666666666703E-2</v>
      </c>
      <c r="N2771">
        <v>0.11</v>
      </c>
      <c r="O2771">
        <v>0.11333333333333299</v>
      </c>
      <c r="T2771" s="22">
        <v>1032.8</v>
      </c>
      <c r="U2771" s="22">
        <v>250.87508327819901</v>
      </c>
      <c r="AF2771" s="35">
        <v>0.59785117443227298</v>
      </c>
      <c r="AI2771" s="43">
        <v>20.1407754627683</v>
      </c>
      <c r="AL2771">
        <v>0.88199698507243096</v>
      </c>
      <c r="AO2771">
        <v>81.878269378926703</v>
      </c>
      <c r="BH2771" s="22">
        <v>368.42085765194901</v>
      </c>
    </row>
    <row r="2772" spans="1:61" x14ac:dyDescent="0.3">
      <c r="A2772" t="s">
        <v>499</v>
      </c>
      <c r="B2772" s="1">
        <v>40541</v>
      </c>
      <c r="G2772">
        <v>156.333333333333</v>
      </c>
      <c r="H2772">
        <v>0.13400000000000001</v>
      </c>
      <c r="I2772">
        <v>0.14799999999999999</v>
      </c>
      <c r="J2772">
        <v>8.5333333333333303E-2</v>
      </c>
      <c r="K2772">
        <v>7.3333333333333306E-2</v>
      </c>
      <c r="L2772">
        <v>7.6999999999999999E-2</v>
      </c>
      <c r="M2772">
        <v>9.1666666666666702E-2</v>
      </c>
      <c r="N2772">
        <v>0.111</v>
      </c>
      <c r="O2772">
        <v>6.1333333333333302E-2</v>
      </c>
    </row>
    <row r="2773" spans="1:61" x14ac:dyDescent="0.3">
      <c r="A2773" t="s">
        <v>499</v>
      </c>
      <c r="B2773" s="1">
        <v>40542</v>
      </c>
      <c r="E2773" t="s">
        <v>112</v>
      </c>
      <c r="T2773" s="22">
        <v>1008.65</v>
      </c>
      <c r="U2773" s="22">
        <v>375.55541177485901</v>
      </c>
      <c r="AF2773" s="35">
        <v>0.72281369829262498</v>
      </c>
      <c r="AI2773" s="43">
        <v>26.1042927266232</v>
      </c>
      <c r="AO2773">
        <v>52.661589578945197</v>
      </c>
      <c r="BH2773" s="22">
        <v>293.96002928171902</v>
      </c>
    </row>
    <row r="2774" spans="1:61" x14ac:dyDescent="0.3">
      <c r="A2774" t="s">
        <v>499</v>
      </c>
      <c r="B2774" s="1">
        <v>40549</v>
      </c>
      <c r="G2774">
        <v>146.6</v>
      </c>
      <c r="H2774">
        <v>6.8666666666666695E-2</v>
      </c>
      <c r="I2774">
        <v>0.12666666666666701</v>
      </c>
      <c r="J2774">
        <v>8.2666666666666694E-2</v>
      </c>
      <c r="K2774">
        <v>7.1999999999999995E-2</v>
      </c>
      <c r="L2774">
        <v>7.4999999999999997E-2</v>
      </c>
      <c r="M2774">
        <v>8.8999999999999996E-2</v>
      </c>
      <c r="N2774">
        <v>0.108</v>
      </c>
      <c r="O2774">
        <v>0.111</v>
      </c>
    </row>
    <row r="2775" spans="1:61" x14ac:dyDescent="0.3">
      <c r="A2775" t="s">
        <v>499</v>
      </c>
      <c r="B2775" s="1">
        <v>40550</v>
      </c>
      <c r="E2775" t="s">
        <v>112</v>
      </c>
      <c r="T2775" s="22">
        <v>1250.4000000000001</v>
      </c>
      <c r="U2775" s="22">
        <v>601.81031202684005</v>
      </c>
      <c r="AI2775" s="43">
        <v>59.237052352129503</v>
      </c>
      <c r="AL2775">
        <v>0.219854128386268</v>
      </c>
      <c r="AO2775">
        <v>17.756230855734401</v>
      </c>
      <c r="BH2775" s="22">
        <v>281.45314028458699</v>
      </c>
    </row>
    <row r="2776" spans="1:61" x14ac:dyDescent="0.3">
      <c r="A2776" t="s">
        <v>499</v>
      </c>
      <c r="B2776" s="1">
        <v>40555</v>
      </c>
      <c r="G2776">
        <v>147.333333333333</v>
      </c>
      <c r="H2776">
        <v>6.9666666666666696E-2</v>
      </c>
      <c r="I2776">
        <v>0.132333333333333</v>
      </c>
      <c r="J2776">
        <v>8.3666666666666695E-2</v>
      </c>
      <c r="K2776">
        <v>7.1666666666666698E-2</v>
      </c>
      <c r="L2776">
        <v>7.0999999999999994E-2</v>
      </c>
      <c r="M2776">
        <v>8.8333333333333305E-2</v>
      </c>
      <c r="N2776">
        <v>0.106</v>
      </c>
      <c r="O2776">
        <v>0.114</v>
      </c>
    </row>
    <row r="2777" spans="1:61" x14ac:dyDescent="0.3">
      <c r="A2777" t="s">
        <v>499</v>
      </c>
      <c r="B2777" s="1">
        <v>40557</v>
      </c>
      <c r="E2777" t="s">
        <v>112</v>
      </c>
      <c r="T2777" s="22">
        <v>1386.88333333333</v>
      </c>
      <c r="U2777" s="22">
        <v>711.685487035861</v>
      </c>
      <c r="AF2777" s="35">
        <v>0.26204318737997501</v>
      </c>
      <c r="AI2777" s="43">
        <v>74.761935003868004</v>
      </c>
      <c r="AL2777">
        <v>1.90763636363636E-2</v>
      </c>
      <c r="AO2777">
        <v>1.84848484848485</v>
      </c>
      <c r="BH2777" s="22">
        <v>286.54483899148698</v>
      </c>
    </row>
    <row r="2778" spans="1:61" x14ac:dyDescent="0.3">
      <c r="A2778" t="s">
        <v>499</v>
      </c>
      <c r="B2778" s="1">
        <v>40562</v>
      </c>
      <c r="G2778">
        <v>169.8</v>
      </c>
      <c r="H2778">
        <v>0.13500000000000001</v>
      </c>
      <c r="I2778">
        <v>0.175666666666667</v>
      </c>
      <c r="J2778">
        <v>8.6999999999999994E-2</v>
      </c>
      <c r="K2778">
        <v>7.0333333333333303E-2</v>
      </c>
      <c r="L2778">
        <v>7.4333333333333307E-2</v>
      </c>
      <c r="M2778">
        <v>8.7666666666666698E-2</v>
      </c>
      <c r="N2778">
        <v>0.106333333333333</v>
      </c>
      <c r="O2778">
        <v>0.112666666666667</v>
      </c>
    </row>
    <row r="2779" spans="1:61" x14ac:dyDescent="0.3">
      <c r="A2779" t="s">
        <v>499</v>
      </c>
      <c r="B2779" s="1">
        <v>40563</v>
      </c>
      <c r="E2779" t="s">
        <v>112</v>
      </c>
      <c r="T2779" s="22">
        <v>1155.8499999999999</v>
      </c>
      <c r="U2779" s="22">
        <v>586.585322866821</v>
      </c>
      <c r="AI2779" s="43">
        <v>58.9189528376249</v>
      </c>
      <c r="AO2779">
        <v>0</v>
      </c>
      <c r="BH2779" s="22">
        <v>237.580498842884</v>
      </c>
    </row>
    <row r="2780" spans="1:61" x14ac:dyDescent="0.3">
      <c r="A2780" t="s">
        <v>499</v>
      </c>
      <c r="B2780" s="1">
        <v>40569</v>
      </c>
      <c r="G2780">
        <v>157.13333333333301</v>
      </c>
      <c r="H2780">
        <v>0.11700000000000001</v>
      </c>
      <c r="I2780">
        <v>0.18099999999999999</v>
      </c>
      <c r="J2780">
        <v>8.8666666666666699E-2</v>
      </c>
      <c r="K2780">
        <v>7.0666666666666697E-2</v>
      </c>
      <c r="L2780">
        <v>7.4333333333333307E-2</v>
      </c>
      <c r="M2780">
        <v>8.6333333333333304E-2</v>
      </c>
      <c r="N2780">
        <v>0.107333333333333</v>
      </c>
      <c r="O2780">
        <v>6.0333333333333301E-2</v>
      </c>
    </row>
    <row r="2781" spans="1:61" x14ac:dyDescent="0.3">
      <c r="A2781" t="s">
        <v>499</v>
      </c>
      <c r="B2781" s="1">
        <v>40571</v>
      </c>
      <c r="E2781" t="s">
        <v>112</v>
      </c>
      <c r="T2781" s="22">
        <v>1100.2666666666701</v>
      </c>
      <c r="U2781" s="22">
        <v>559.17740240736498</v>
      </c>
      <c r="AI2781" s="43">
        <v>53.205556450667899</v>
      </c>
      <c r="AO2781">
        <v>0</v>
      </c>
      <c r="BH2781" s="22">
        <v>227.19270370498199</v>
      </c>
    </row>
    <row r="2782" spans="1:61" x14ac:dyDescent="0.3">
      <c r="A2782" t="s">
        <v>499</v>
      </c>
      <c r="B2782" s="1">
        <v>40576</v>
      </c>
      <c r="G2782">
        <v>159.73333333333301</v>
      </c>
      <c r="H2782">
        <v>0.104333333333333</v>
      </c>
      <c r="I2782">
        <v>0.18466666666666701</v>
      </c>
      <c r="J2782">
        <v>8.9333333333333306E-2</v>
      </c>
      <c r="K2782">
        <v>7.0999999999999994E-2</v>
      </c>
      <c r="L2782">
        <v>7.4666666666666701E-2</v>
      </c>
      <c r="M2782">
        <v>8.6666666666666697E-2</v>
      </c>
      <c r="N2782">
        <v>0.106</v>
      </c>
      <c r="O2782">
        <v>0.123</v>
      </c>
    </row>
    <row r="2783" spans="1:61" x14ac:dyDescent="0.3">
      <c r="A2783" t="s">
        <v>499</v>
      </c>
      <c r="B2783" s="1">
        <v>40583</v>
      </c>
      <c r="G2783">
        <v>173.73333333333301</v>
      </c>
      <c r="H2783">
        <v>0.130333333333333</v>
      </c>
      <c r="I2783">
        <v>0.201333333333333</v>
      </c>
      <c r="J2783">
        <v>9.4666666666666704E-2</v>
      </c>
      <c r="K2783">
        <v>7.0333333333333303E-2</v>
      </c>
      <c r="L2783">
        <v>7.3999999999999996E-2</v>
      </c>
      <c r="M2783">
        <v>8.5999999999999993E-2</v>
      </c>
      <c r="N2783">
        <v>0.103666666666667</v>
      </c>
      <c r="O2783">
        <v>0.108333333333333</v>
      </c>
    </row>
    <row r="2784" spans="1:61" x14ac:dyDescent="0.3">
      <c r="A2784" t="s">
        <v>499</v>
      </c>
      <c r="B2784" s="1">
        <v>40584</v>
      </c>
      <c r="E2784" t="s">
        <v>112</v>
      </c>
      <c r="T2784" s="22">
        <v>1031.5346300000001</v>
      </c>
      <c r="U2784" s="22">
        <f>AC2784+BC2784</f>
        <v>688.20615527600205</v>
      </c>
      <c r="Y2784" s="45">
        <v>3.1566394999999997E-2</v>
      </c>
      <c r="AA2784" s="22">
        <v>16029.1993702665</v>
      </c>
      <c r="AC2784" s="22">
        <v>503.01463000000001</v>
      </c>
      <c r="AI2784" s="43">
        <v>55.417565296339298</v>
      </c>
      <c r="AS2784" t="s">
        <v>69</v>
      </c>
      <c r="BC2784">
        <v>185.19152527600201</v>
      </c>
      <c r="BH2784" s="22">
        <v>287.910909427658</v>
      </c>
      <c r="BI2784">
        <v>286.125625924899</v>
      </c>
    </row>
    <row r="2785" spans="1:60" x14ac:dyDescent="0.3">
      <c r="A2785" t="s">
        <v>501</v>
      </c>
      <c r="B2785" s="1">
        <v>40451</v>
      </c>
    </row>
    <row r="2786" spans="1:60" x14ac:dyDescent="0.3">
      <c r="A2786" t="s">
        <v>501</v>
      </c>
      <c r="B2786" s="1">
        <v>40455</v>
      </c>
    </row>
    <row r="2787" spans="1:60" x14ac:dyDescent="0.3">
      <c r="A2787" t="s">
        <v>501</v>
      </c>
      <c r="B2787" s="1">
        <v>40463</v>
      </c>
      <c r="AF2787">
        <v>1.3384665325941901E-2</v>
      </c>
    </row>
    <row r="2788" spans="1:60" x14ac:dyDescent="0.3">
      <c r="A2788" t="s">
        <v>501</v>
      </c>
      <c r="B2788" s="1">
        <v>40473</v>
      </c>
      <c r="AF2788">
        <v>8.0975076452538902E-2</v>
      </c>
    </row>
    <row r="2789" spans="1:60" x14ac:dyDescent="0.3">
      <c r="A2789" t="s">
        <v>501</v>
      </c>
      <c r="B2789" s="1">
        <v>40479</v>
      </c>
      <c r="AF2789">
        <v>0.26542988742004803</v>
      </c>
    </row>
    <row r="2790" spans="1:60" x14ac:dyDescent="0.3">
      <c r="A2790" t="s">
        <v>501</v>
      </c>
      <c r="B2790" s="1">
        <v>40484</v>
      </c>
    </row>
    <row r="2791" spans="1:60" x14ac:dyDescent="0.3">
      <c r="A2791" t="s">
        <v>501</v>
      </c>
      <c r="B2791" s="1">
        <v>40486</v>
      </c>
      <c r="E2791" t="s">
        <v>112</v>
      </c>
      <c r="T2791" s="22">
        <v>0</v>
      </c>
      <c r="U2791" s="22">
        <v>0</v>
      </c>
      <c r="AF2791">
        <v>0.372806708615744</v>
      </c>
      <c r="AI2791" s="43"/>
      <c r="AO2791">
        <v>0</v>
      </c>
      <c r="BH2791" s="22">
        <v>0</v>
      </c>
    </row>
    <row r="2792" spans="1:60" x14ac:dyDescent="0.3">
      <c r="A2792" t="s">
        <v>501</v>
      </c>
      <c r="B2792" s="1">
        <v>40490</v>
      </c>
    </row>
    <row r="2793" spans="1:60" x14ac:dyDescent="0.3">
      <c r="A2793" t="s">
        <v>501</v>
      </c>
      <c r="B2793" s="1">
        <v>40492</v>
      </c>
      <c r="T2793" s="22"/>
      <c r="U2793" s="22"/>
      <c r="AF2793">
        <v>0.47737675171142901</v>
      </c>
      <c r="AI2793" s="43"/>
      <c r="BH2793" s="22"/>
    </row>
    <row r="2794" spans="1:60" x14ac:dyDescent="0.3">
      <c r="A2794" t="s">
        <v>501</v>
      </c>
      <c r="B2794" s="1">
        <v>40497</v>
      </c>
    </row>
    <row r="2795" spans="1:60" x14ac:dyDescent="0.3">
      <c r="A2795" t="s">
        <v>501</v>
      </c>
      <c r="B2795" s="1">
        <v>40506</v>
      </c>
      <c r="E2795" t="s">
        <v>112</v>
      </c>
      <c r="G2795">
        <v>256</v>
      </c>
      <c r="H2795">
        <v>0.252</v>
      </c>
      <c r="I2795">
        <v>0.313</v>
      </c>
      <c r="J2795">
        <v>0.156</v>
      </c>
      <c r="K2795">
        <v>8.8999999999999996E-2</v>
      </c>
      <c r="L2795">
        <v>9.6000000000000002E-2</v>
      </c>
      <c r="M2795">
        <v>0.1135</v>
      </c>
      <c r="N2795">
        <v>0.125</v>
      </c>
      <c r="O2795">
        <v>0.13550000000000001</v>
      </c>
      <c r="T2795" s="22">
        <v>349.07499999999999</v>
      </c>
      <c r="U2795" s="22">
        <v>0</v>
      </c>
      <c r="AF2795">
        <v>0.78059866699901703</v>
      </c>
      <c r="AI2795" s="43"/>
      <c r="AO2795">
        <v>184.44500498623501</v>
      </c>
      <c r="BH2795" s="22">
        <v>164.62999501376501</v>
      </c>
    </row>
    <row r="2796" spans="1:60" x14ac:dyDescent="0.3">
      <c r="A2796" t="s">
        <v>501</v>
      </c>
      <c r="B2796" s="1">
        <v>40513</v>
      </c>
      <c r="G2796">
        <v>211.9</v>
      </c>
      <c r="H2796">
        <v>0.13300000000000001</v>
      </c>
      <c r="I2796">
        <v>0.23799999999999999</v>
      </c>
      <c r="J2796">
        <v>0.13600000000000001</v>
      </c>
      <c r="K2796">
        <v>8.6499999999999994E-2</v>
      </c>
      <c r="L2796">
        <v>9.7000000000000003E-2</v>
      </c>
      <c r="M2796">
        <v>0.1135</v>
      </c>
      <c r="N2796">
        <v>0.1225</v>
      </c>
      <c r="O2796">
        <v>0.13300000000000001</v>
      </c>
    </row>
    <row r="2797" spans="1:60" x14ac:dyDescent="0.3">
      <c r="A2797" t="s">
        <v>501</v>
      </c>
      <c r="B2797" s="1">
        <v>40515</v>
      </c>
      <c r="T2797" s="22"/>
      <c r="U2797" s="22"/>
      <c r="AF2797">
        <v>0.78896482305573201</v>
      </c>
      <c r="AI2797" s="43"/>
      <c r="BH2797" s="22"/>
    </row>
    <row r="2798" spans="1:60" x14ac:dyDescent="0.3">
      <c r="A2798" t="s">
        <v>501</v>
      </c>
      <c r="B2798" s="1">
        <v>40520</v>
      </c>
      <c r="G2798">
        <v>199.1</v>
      </c>
      <c r="H2798">
        <v>0.11700000000000001</v>
      </c>
      <c r="I2798">
        <v>0.21299999999999999</v>
      </c>
      <c r="J2798">
        <v>0.121</v>
      </c>
      <c r="K2798">
        <v>8.4000000000000005E-2</v>
      </c>
      <c r="L2798">
        <v>9.9000000000000005E-2</v>
      </c>
      <c r="M2798">
        <v>0.1125</v>
      </c>
      <c r="N2798">
        <v>0.121</v>
      </c>
      <c r="O2798">
        <v>0.128</v>
      </c>
    </row>
    <row r="2799" spans="1:60" x14ac:dyDescent="0.3">
      <c r="A2799" t="s">
        <v>501</v>
      </c>
      <c r="B2799" s="1">
        <v>40521</v>
      </c>
      <c r="E2799" t="s">
        <v>112</v>
      </c>
      <c r="T2799" s="22">
        <v>698.7</v>
      </c>
      <c r="U2799" s="22">
        <v>134.82893271064799</v>
      </c>
      <c r="AI2799" s="43">
        <v>23.609749879321601</v>
      </c>
      <c r="AL2799">
        <v>2.8518439761431602</v>
      </c>
      <c r="AO2799">
        <v>154.230122740502</v>
      </c>
      <c r="BH2799" s="22">
        <v>386.03119466952899</v>
      </c>
    </row>
    <row r="2800" spans="1:60" x14ac:dyDescent="0.3">
      <c r="A2800" t="s">
        <v>501</v>
      </c>
      <c r="B2800" s="1">
        <v>40527</v>
      </c>
      <c r="G2800">
        <v>176</v>
      </c>
      <c r="H2800">
        <v>7.6499999999999999E-2</v>
      </c>
      <c r="I2800">
        <v>0.16600000000000001</v>
      </c>
      <c r="J2800">
        <v>0.105</v>
      </c>
      <c r="K2800">
        <v>7.7499999999999999E-2</v>
      </c>
      <c r="L2800">
        <v>9.35E-2</v>
      </c>
      <c r="M2800">
        <v>0.111</v>
      </c>
      <c r="N2800">
        <v>0.1205</v>
      </c>
      <c r="O2800">
        <v>0.13</v>
      </c>
    </row>
    <row r="2801" spans="1:61" x14ac:dyDescent="0.3">
      <c r="A2801" t="s">
        <v>501</v>
      </c>
      <c r="B2801" s="1">
        <v>40534</v>
      </c>
      <c r="E2801" t="s">
        <v>112</v>
      </c>
      <c r="G2801">
        <v>174.3</v>
      </c>
      <c r="H2801">
        <v>7.5499999999999998E-2</v>
      </c>
      <c r="I2801">
        <v>0.158</v>
      </c>
      <c r="J2801">
        <v>0.10299999999999999</v>
      </c>
      <c r="K2801">
        <v>7.6499999999999999E-2</v>
      </c>
      <c r="L2801">
        <v>9.4500000000000001E-2</v>
      </c>
      <c r="M2801">
        <v>0.111</v>
      </c>
      <c r="N2801">
        <v>0.1205</v>
      </c>
      <c r="O2801">
        <v>0.13250000000000001</v>
      </c>
      <c r="T2801" s="22">
        <v>1083.75</v>
      </c>
      <c r="U2801" s="22">
        <v>272.06685449123898</v>
      </c>
      <c r="AF2801" s="35">
        <v>0.71714739759340396</v>
      </c>
      <c r="AI2801" s="43">
        <v>17.782946814017201</v>
      </c>
      <c r="AL2801">
        <v>0.95171234431448104</v>
      </c>
      <c r="AO2801">
        <v>91.224864138244101</v>
      </c>
      <c r="BH2801" s="22">
        <v>392.62531578429099</v>
      </c>
    </row>
    <row r="2802" spans="1:61" x14ac:dyDescent="0.3">
      <c r="A2802" t="s">
        <v>501</v>
      </c>
      <c r="B2802" s="1">
        <v>40541</v>
      </c>
      <c r="G2802">
        <v>189.4</v>
      </c>
      <c r="H2802">
        <v>0.1575</v>
      </c>
      <c r="I2802">
        <v>0.16750000000000001</v>
      </c>
      <c r="J2802">
        <v>9.35E-2</v>
      </c>
      <c r="K2802">
        <v>7.3999999999999996E-2</v>
      </c>
      <c r="L2802">
        <v>9.2999999999999999E-2</v>
      </c>
      <c r="M2802">
        <v>0.11</v>
      </c>
      <c r="N2802">
        <v>0.121</v>
      </c>
      <c r="O2802">
        <v>0.1305</v>
      </c>
    </row>
    <row r="2803" spans="1:61" x14ac:dyDescent="0.3">
      <c r="A2803" t="s">
        <v>501</v>
      </c>
      <c r="B2803" s="1">
        <v>40542</v>
      </c>
      <c r="E2803" t="s">
        <v>112</v>
      </c>
      <c r="T2803" s="22">
        <v>1047.5999999999999</v>
      </c>
      <c r="U2803" s="22">
        <v>381.61636369446001</v>
      </c>
      <c r="AF2803" s="35">
        <v>0.69143366220561697</v>
      </c>
      <c r="AI2803" s="43">
        <v>31.756628814286199</v>
      </c>
      <c r="AO2803">
        <v>58.833912210152299</v>
      </c>
      <c r="BH2803" s="22">
        <v>306.33003544402499</v>
      </c>
    </row>
    <row r="2804" spans="1:61" x14ac:dyDescent="0.3">
      <c r="A2804" t="s">
        <v>501</v>
      </c>
      <c r="B2804" s="1">
        <v>40549</v>
      </c>
      <c r="G2804">
        <v>169.3</v>
      </c>
      <c r="H2804">
        <v>0.08</v>
      </c>
      <c r="I2804">
        <v>0.1545</v>
      </c>
      <c r="J2804">
        <v>9.6000000000000002E-2</v>
      </c>
      <c r="K2804">
        <v>7.1499999999999994E-2</v>
      </c>
      <c r="L2804">
        <v>8.9499999999999996E-2</v>
      </c>
      <c r="M2804">
        <v>0.1095</v>
      </c>
      <c r="N2804">
        <v>0.11550000000000001</v>
      </c>
      <c r="O2804">
        <v>0.13</v>
      </c>
    </row>
    <row r="2805" spans="1:61" x14ac:dyDescent="0.3">
      <c r="A2805" t="s">
        <v>501</v>
      </c>
      <c r="B2805" s="1">
        <v>40550</v>
      </c>
      <c r="E2805" t="s">
        <v>112</v>
      </c>
      <c r="T2805" s="22">
        <v>1137.625</v>
      </c>
      <c r="U2805" s="22">
        <v>537.74116534141899</v>
      </c>
      <c r="AI2805" s="43">
        <v>65.341434449246194</v>
      </c>
      <c r="AL2805">
        <v>7.9722739507800497E-2</v>
      </c>
      <c r="AO2805">
        <v>11.414178202592799</v>
      </c>
      <c r="BH2805" s="22">
        <v>259.81041820343501</v>
      </c>
    </row>
    <row r="2806" spans="1:61" x14ac:dyDescent="0.3">
      <c r="A2806" t="s">
        <v>501</v>
      </c>
      <c r="B2806" s="1">
        <v>40555</v>
      </c>
      <c r="G2806">
        <v>162.5</v>
      </c>
      <c r="H2806">
        <v>6.7000000000000004E-2</v>
      </c>
      <c r="I2806">
        <v>0.14099999999999999</v>
      </c>
      <c r="J2806">
        <v>9.0499999999999997E-2</v>
      </c>
      <c r="K2806">
        <v>6.9000000000000006E-2</v>
      </c>
      <c r="L2806">
        <v>0.09</v>
      </c>
      <c r="M2806">
        <v>0.1065</v>
      </c>
      <c r="N2806">
        <v>0.11799999999999999</v>
      </c>
      <c r="O2806">
        <v>0.1305</v>
      </c>
    </row>
    <row r="2807" spans="1:61" x14ac:dyDescent="0.3">
      <c r="A2807" t="s">
        <v>501</v>
      </c>
      <c r="B2807" s="1">
        <v>40557</v>
      </c>
      <c r="E2807" t="s">
        <v>112</v>
      </c>
      <c r="T2807" s="22">
        <v>1392.575</v>
      </c>
      <c r="U2807" s="22">
        <v>661.12356527679697</v>
      </c>
      <c r="AF2807" s="35">
        <v>0.17950614260195599</v>
      </c>
      <c r="AI2807" s="43">
        <v>87.108637059549693</v>
      </c>
      <c r="AL2807">
        <v>0</v>
      </c>
      <c r="AO2807">
        <v>0</v>
      </c>
      <c r="BH2807" s="22">
        <v>316.26623106335597</v>
      </c>
    </row>
    <row r="2808" spans="1:61" x14ac:dyDescent="0.3">
      <c r="A2808" t="s">
        <v>501</v>
      </c>
      <c r="B2808" s="1">
        <v>40562</v>
      </c>
      <c r="G2808">
        <v>208.4</v>
      </c>
      <c r="H2808">
        <v>0.19500000000000001</v>
      </c>
      <c r="I2808">
        <v>0.21299999999999999</v>
      </c>
      <c r="J2808">
        <v>0.12</v>
      </c>
      <c r="K2808">
        <v>7.1499999999999994E-2</v>
      </c>
      <c r="L2808">
        <v>9.1499999999999998E-2</v>
      </c>
      <c r="M2808">
        <v>0.1085</v>
      </c>
      <c r="N2808">
        <v>0.114</v>
      </c>
      <c r="O2808">
        <v>0.1285</v>
      </c>
    </row>
    <row r="2809" spans="1:61" x14ac:dyDescent="0.3">
      <c r="A2809" t="s">
        <v>501</v>
      </c>
      <c r="B2809" s="1">
        <v>40563</v>
      </c>
      <c r="E2809" t="s">
        <v>112</v>
      </c>
      <c r="T2809" s="22">
        <v>1121.325</v>
      </c>
      <c r="U2809" s="22">
        <v>580.49208188423302</v>
      </c>
      <c r="AI2809" s="43">
        <v>57.015955908604901</v>
      </c>
      <c r="AO2809">
        <v>0</v>
      </c>
      <c r="BH2809" s="22">
        <v>225.11186789350799</v>
      </c>
    </row>
    <row r="2810" spans="1:61" x14ac:dyDescent="0.3">
      <c r="A2810" t="s">
        <v>501</v>
      </c>
      <c r="B2810" s="1">
        <v>40569</v>
      </c>
      <c r="G2810">
        <v>213.1</v>
      </c>
      <c r="H2810">
        <v>0.17899999999999999</v>
      </c>
      <c r="I2810">
        <v>0.2525</v>
      </c>
      <c r="J2810">
        <v>0.11700000000000001</v>
      </c>
      <c r="K2810">
        <v>7.2999999999999995E-2</v>
      </c>
      <c r="L2810">
        <v>9.1999999999999998E-2</v>
      </c>
      <c r="M2810">
        <v>0.107</v>
      </c>
      <c r="N2810">
        <v>0.11650000000000001</v>
      </c>
      <c r="O2810">
        <v>0.1285</v>
      </c>
    </row>
    <row r="2811" spans="1:61" x14ac:dyDescent="0.3">
      <c r="A2811" t="s">
        <v>501</v>
      </c>
      <c r="B2811" s="1">
        <v>40571</v>
      </c>
      <c r="E2811" t="s">
        <v>112</v>
      </c>
      <c r="T2811" s="22">
        <v>1271.0250000000001</v>
      </c>
      <c r="U2811" s="22">
        <v>634.64639199645399</v>
      </c>
      <c r="AI2811" s="43">
        <v>64.099206321501995</v>
      </c>
      <c r="AO2811">
        <v>0</v>
      </c>
      <c r="BH2811" s="22">
        <v>254.965584975181</v>
      </c>
    </row>
    <row r="2812" spans="1:61" x14ac:dyDescent="0.3">
      <c r="A2812" t="s">
        <v>501</v>
      </c>
      <c r="B2812" s="1">
        <v>40576</v>
      </c>
      <c r="G2812">
        <v>208.1</v>
      </c>
      <c r="H2812">
        <v>0.1535</v>
      </c>
      <c r="I2812">
        <v>0.254</v>
      </c>
      <c r="J2812">
        <v>0.12</v>
      </c>
      <c r="K2812">
        <v>7.3999999999999996E-2</v>
      </c>
      <c r="L2812">
        <v>9.0999999999999998E-2</v>
      </c>
      <c r="M2812">
        <v>0.107</v>
      </c>
      <c r="N2812">
        <v>0.11550000000000001</v>
      </c>
      <c r="O2812">
        <v>0.1255</v>
      </c>
    </row>
    <row r="2813" spans="1:61" x14ac:dyDescent="0.3">
      <c r="A2813" t="s">
        <v>501</v>
      </c>
      <c r="B2813" s="1">
        <v>40583</v>
      </c>
      <c r="G2813">
        <v>217.7</v>
      </c>
      <c r="H2813">
        <v>0.1865</v>
      </c>
      <c r="I2813">
        <v>0.26700000000000002</v>
      </c>
      <c r="J2813">
        <v>0.125</v>
      </c>
      <c r="K2813">
        <v>7.5999999999999998E-2</v>
      </c>
      <c r="L2813">
        <v>0.09</v>
      </c>
      <c r="M2813">
        <v>0.1065</v>
      </c>
      <c r="N2813">
        <v>0.113</v>
      </c>
      <c r="O2813">
        <v>0.1245</v>
      </c>
    </row>
    <row r="2814" spans="1:61" x14ac:dyDescent="0.3">
      <c r="A2814" t="s">
        <v>501</v>
      </c>
      <c r="B2814" s="1">
        <v>40584</v>
      </c>
      <c r="E2814" t="s">
        <v>112</v>
      </c>
      <c r="T2814" s="22">
        <v>1172.1070666666701</v>
      </c>
      <c r="U2814" s="22">
        <f>AC2814+BC2814</f>
        <v>751.41103043911789</v>
      </c>
      <c r="Y2814" s="45">
        <v>2.9880236666666699E-2</v>
      </c>
      <c r="AA2814" s="22">
        <v>18000.268821240799</v>
      </c>
      <c r="AC2814" s="22">
        <v>536.18039999999996</v>
      </c>
      <c r="AI2814" s="43">
        <v>72.633031292259702</v>
      </c>
      <c r="AS2814" t="s">
        <v>69</v>
      </c>
      <c r="BC2814">
        <v>215.23063043911799</v>
      </c>
      <c r="BH2814" s="22">
        <v>348.06300493528897</v>
      </c>
      <c r="BI2814">
        <v>331.22657816430399</v>
      </c>
    </row>
    <row r="2815" spans="1:61" x14ac:dyDescent="0.3">
      <c r="A2815" t="s">
        <v>503</v>
      </c>
      <c r="B2815" s="1">
        <v>40451</v>
      </c>
    </row>
    <row r="2816" spans="1:61" x14ac:dyDescent="0.3">
      <c r="A2816" t="s">
        <v>503</v>
      </c>
      <c r="B2816" s="1">
        <v>40455</v>
      </c>
    </row>
    <row r="2817" spans="1:60" x14ac:dyDescent="0.3">
      <c r="A2817" t="s">
        <v>503</v>
      </c>
      <c r="B2817" s="1">
        <v>40463</v>
      </c>
      <c r="AF2817">
        <v>7.2233530383029902E-3</v>
      </c>
    </row>
    <row r="2818" spans="1:60" x14ac:dyDescent="0.3">
      <c r="A2818" t="s">
        <v>503</v>
      </c>
      <c r="B2818" s="1">
        <v>40473</v>
      </c>
      <c r="AF2818">
        <v>7.3085452802043996E-2</v>
      </c>
    </row>
    <row r="2819" spans="1:60" x14ac:dyDescent="0.3">
      <c r="A2819" t="s">
        <v>503</v>
      </c>
      <c r="B2819" s="1">
        <v>40479</v>
      </c>
      <c r="AF2819">
        <v>0.191797876707724</v>
      </c>
    </row>
    <row r="2820" spans="1:60" x14ac:dyDescent="0.3">
      <c r="A2820" t="s">
        <v>503</v>
      </c>
      <c r="B2820" s="1">
        <v>40484</v>
      </c>
    </row>
    <row r="2821" spans="1:60" x14ac:dyDescent="0.3">
      <c r="A2821" t="s">
        <v>503</v>
      </c>
      <c r="B2821" s="1">
        <v>40486</v>
      </c>
      <c r="E2821" t="s">
        <v>112</v>
      </c>
      <c r="T2821" s="22">
        <v>0</v>
      </c>
      <c r="U2821" s="22">
        <v>0</v>
      </c>
      <c r="AF2821">
        <v>0.45246506985448498</v>
      </c>
      <c r="AI2821" s="43"/>
      <c r="AO2821">
        <v>0</v>
      </c>
      <c r="BH2821" s="22">
        <v>0</v>
      </c>
    </row>
    <row r="2822" spans="1:60" x14ac:dyDescent="0.3">
      <c r="A2822" t="s">
        <v>503</v>
      </c>
      <c r="B2822" s="1">
        <v>40490</v>
      </c>
    </row>
    <row r="2823" spans="1:60" x14ac:dyDescent="0.3">
      <c r="A2823" t="s">
        <v>503</v>
      </c>
      <c r="B2823" s="1">
        <v>40492</v>
      </c>
      <c r="T2823" s="22"/>
      <c r="U2823" s="22"/>
      <c r="AF2823">
        <v>0.62383694044851001</v>
      </c>
      <c r="AI2823" s="43"/>
      <c r="BH2823" s="22"/>
    </row>
    <row r="2824" spans="1:60" x14ac:dyDescent="0.3">
      <c r="A2824" t="s">
        <v>503</v>
      </c>
      <c r="B2824" s="1">
        <v>40497</v>
      </c>
    </row>
    <row r="2825" spans="1:60" x14ac:dyDescent="0.3">
      <c r="A2825" t="s">
        <v>503</v>
      </c>
      <c r="B2825" s="1">
        <v>40506</v>
      </c>
      <c r="E2825" t="s">
        <v>112</v>
      </c>
      <c r="G2825">
        <v>218.8</v>
      </c>
      <c r="H2825">
        <v>0.16300000000000001</v>
      </c>
      <c r="I2825">
        <v>0.2195</v>
      </c>
      <c r="J2825">
        <v>0.161</v>
      </c>
      <c r="K2825">
        <v>0.1085</v>
      </c>
      <c r="L2825">
        <v>8.5000000000000006E-2</v>
      </c>
      <c r="M2825">
        <v>0.10825</v>
      </c>
      <c r="N2825">
        <v>0.12175</v>
      </c>
      <c r="O2825">
        <v>0.127</v>
      </c>
      <c r="T2825" s="22">
        <v>358.13749999999999</v>
      </c>
      <c r="U2825" s="22">
        <v>0</v>
      </c>
      <c r="AF2825">
        <v>0.81455308926786996</v>
      </c>
      <c r="AI2825" s="43"/>
      <c r="AO2825">
        <v>171.33865988475901</v>
      </c>
      <c r="BH2825" s="22">
        <v>186.79884011524101</v>
      </c>
    </row>
    <row r="2826" spans="1:60" x14ac:dyDescent="0.3">
      <c r="A2826" t="s">
        <v>503</v>
      </c>
      <c r="B2826" s="1">
        <v>40513</v>
      </c>
      <c r="G2826">
        <v>197.6</v>
      </c>
      <c r="H2826">
        <v>0.10324999999999999</v>
      </c>
      <c r="I2826">
        <v>0.17899999999999999</v>
      </c>
      <c r="J2826">
        <v>0.1535</v>
      </c>
      <c r="K2826">
        <v>0.1085</v>
      </c>
      <c r="L2826">
        <v>8.5250000000000006E-2</v>
      </c>
      <c r="M2826">
        <v>0.108</v>
      </c>
      <c r="N2826">
        <v>0.12225</v>
      </c>
      <c r="O2826">
        <v>0.12825</v>
      </c>
    </row>
    <row r="2827" spans="1:60" x14ac:dyDescent="0.3">
      <c r="A2827" t="s">
        <v>503</v>
      </c>
      <c r="B2827" s="1">
        <v>40515</v>
      </c>
      <c r="T2827" s="22"/>
      <c r="U2827" s="22"/>
      <c r="AF2827">
        <v>0.79544386589841098</v>
      </c>
      <c r="AI2827" s="43"/>
      <c r="BH2827" s="22"/>
    </row>
    <row r="2828" spans="1:60" x14ac:dyDescent="0.3">
      <c r="A2828" t="s">
        <v>503</v>
      </c>
      <c r="B2828" s="1">
        <v>40520</v>
      </c>
      <c r="G2828">
        <v>187.05</v>
      </c>
      <c r="H2828">
        <v>8.8749999999999996E-2</v>
      </c>
      <c r="I2828">
        <v>0.15825</v>
      </c>
      <c r="J2828">
        <v>0.13975000000000001</v>
      </c>
      <c r="K2828">
        <v>0.10525</v>
      </c>
      <c r="L2828">
        <v>8.5500000000000007E-2</v>
      </c>
      <c r="M2828">
        <v>0.1065</v>
      </c>
      <c r="N2828">
        <v>0.1235</v>
      </c>
      <c r="O2828">
        <v>0.12775</v>
      </c>
    </row>
    <row r="2829" spans="1:60" x14ac:dyDescent="0.3">
      <c r="A2829" t="s">
        <v>503</v>
      </c>
      <c r="B2829" s="1">
        <v>40521</v>
      </c>
      <c r="E2829" t="s">
        <v>112</v>
      </c>
      <c r="T2829" s="22">
        <v>768.13750000000005</v>
      </c>
      <c r="U2829" s="22">
        <v>184.19967643695099</v>
      </c>
      <c r="AI2829" s="43">
        <v>30.034441516289199</v>
      </c>
      <c r="AL2829">
        <v>2.2627142141301202</v>
      </c>
      <c r="AO2829">
        <v>149.11772999508</v>
      </c>
      <c r="BH2829" s="22">
        <v>404.78565205168002</v>
      </c>
    </row>
    <row r="2830" spans="1:60" x14ac:dyDescent="0.3">
      <c r="A2830" t="s">
        <v>503</v>
      </c>
      <c r="B2830" s="1">
        <v>40527</v>
      </c>
      <c r="G2830">
        <v>174.85</v>
      </c>
      <c r="H2830">
        <v>6.9000000000000006E-2</v>
      </c>
      <c r="I2830">
        <v>0.13750000000000001</v>
      </c>
      <c r="J2830">
        <v>0.1265</v>
      </c>
      <c r="K2830">
        <v>9.8250000000000004E-2</v>
      </c>
      <c r="L2830">
        <v>8.4500000000000006E-2</v>
      </c>
      <c r="M2830">
        <v>0.1075</v>
      </c>
      <c r="N2830">
        <v>0.12175</v>
      </c>
      <c r="O2830">
        <v>0.12925</v>
      </c>
    </row>
    <row r="2831" spans="1:60" x14ac:dyDescent="0.3">
      <c r="A2831" t="s">
        <v>503</v>
      </c>
      <c r="B2831" s="1">
        <v>40534</v>
      </c>
      <c r="E2831" t="s">
        <v>112</v>
      </c>
      <c r="G2831">
        <v>179.35</v>
      </c>
      <c r="H2831">
        <v>7.3499999999999996E-2</v>
      </c>
      <c r="I2831">
        <v>0.15</v>
      </c>
      <c r="J2831">
        <v>0.13225000000000001</v>
      </c>
      <c r="K2831">
        <v>9.8500000000000004E-2</v>
      </c>
      <c r="L2831">
        <v>8.2000000000000003E-2</v>
      </c>
      <c r="M2831">
        <v>0.10775</v>
      </c>
      <c r="N2831">
        <v>0.12325</v>
      </c>
      <c r="O2831">
        <v>0.1295</v>
      </c>
      <c r="T2831" s="22">
        <v>803.9375</v>
      </c>
      <c r="U2831" s="22">
        <v>214.80151468787099</v>
      </c>
      <c r="AF2831" s="35">
        <v>0.42903442582562001</v>
      </c>
      <c r="AI2831" s="43">
        <v>21.160392285795101</v>
      </c>
      <c r="AL2831">
        <v>0.39657261079406703</v>
      </c>
      <c r="AO2831">
        <v>55.329223897561</v>
      </c>
      <c r="BH2831" s="22">
        <v>283.457786541259</v>
      </c>
    </row>
    <row r="2832" spans="1:60" x14ac:dyDescent="0.3">
      <c r="A2832" t="s">
        <v>503</v>
      </c>
      <c r="B2832" s="1">
        <v>40541</v>
      </c>
      <c r="G2832">
        <v>168.4</v>
      </c>
      <c r="H2832">
        <v>0.13100000000000001</v>
      </c>
      <c r="I2832">
        <v>0.13750000000000001</v>
      </c>
      <c r="J2832">
        <v>0.1195</v>
      </c>
      <c r="K2832">
        <v>9.2249999999999999E-2</v>
      </c>
      <c r="L2832">
        <v>8.1500000000000003E-2</v>
      </c>
      <c r="M2832">
        <v>0.1085</v>
      </c>
      <c r="N2832">
        <v>0.1215</v>
      </c>
      <c r="O2832">
        <v>0.13</v>
      </c>
    </row>
    <row r="2833" spans="1:77" x14ac:dyDescent="0.3">
      <c r="A2833" t="s">
        <v>503</v>
      </c>
      <c r="B2833" s="1">
        <v>40542</v>
      </c>
      <c r="E2833" t="s">
        <v>112</v>
      </c>
      <c r="T2833" s="22">
        <v>777.17499999999995</v>
      </c>
      <c r="U2833" s="22">
        <v>297.04628900484698</v>
      </c>
      <c r="AF2833" s="35">
        <v>0.308548409298182</v>
      </c>
      <c r="AI2833" s="43">
        <v>52.889321366824198</v>
      </c>
      <c r="AO2833">
        <v>2.4790199971710201</v>
      </c>
      <c r="BH2833" s="22">
        <v>195.375790612841</v>
      </c>
    </row>
    <row r="2834" spans="1:77" x14ac:dyDescent="0.3">
      <c r="A2834" t="s">
        <v>503</v>
      </c>
      <c r="B2834" s="1">
        <v>40549</v>
      </c>
      <c r="G2834">
        <v>179.7</v>
      </c>
      <c r="H2834">
        <v>9.1749999999999998E-2</v>
      </c>
      <c r="I2834">
        <v>0.16400000000000001</v>
      </c>
      <c r="J2834">
        <v>0.11625000000000001</v>
      </c>
      <c r="K2834">
        <v>9.0249999999999997E-2</v>
      </c>
      <c r="L2834">
        <v>7.9750000000000001E-2</v>
      </c>
      <c r="M2834">
        <v>0.10725</v>
      </c>
      <c r="N2834">
        <v>0.12025</v>
      </c>
      <c r="O2834">
        <v>0.129</v>
      </c>
    </row>
    <row r="2835" spans="1:77" x14ac:dyDescent="0.3">
      <c r="A2835" t="s">
        <v>503</v>
      </c>
      <c r="B2835" s="1">
        <v>40550</v>
      </c>
      <c r="E2835" t="s">
        <v>112</v>
      </c>
      <c r="T2835" s="22">
        <v>921.05</v>
      </c>
      <c r="U2835" s="22">
        <v>432.70696729385202</v>
      </c>
      <c r="AI2835" s="43">
        <v>58.2953243304488</v>
      </c>
      <c r="AL2835">
        <v>0</v>
      </c>
      <c r="AO2835">
        <v>0</v>
      </c>
      <c r="BH2835" s="22">
        <v>195.51518032893</v>
      </c>
    </row>
    <row r="2836" spans="1:77" x14ac:dyDescent="0.3">
      <c r="A2836" t="s">
        <v>503</v>
      </c>
      <c r="B2836" s="1">
        <v>40555</v>
      </c>
      <c r="G2836">
        <v>167.6</v>
      </c>
      <c r="H2836">
        <v>7.9500000000000001E-2</v>
      </c>
      <c r="I2836">
        <v>0.13</v>
      </c>
      <c r="J2836">
        <v>0.11125</v>
      </c>
      <c r="K2836">
        <v>8.6249999999999993E-2</v>
      </c>
      <c r="L2836">
        <v>7.8750000000000001E-2</v>
      </c>
      <c r="M2836">
        <v>0.105</v>
      </c>
      <c r="N2836">
        <v>0.1195</v>
      </c>
      <c r="O2836">
        <v>0.12775</v>
      </c>
    </row>
    <row r="2837" spans="1:77" x14ac:dyDescent="0.3">
      <c r="A2837" t="s">
        <v>503</v>
      </c>
      <c r="B2837" s="1">
        <v>40557</v>
      </c>
      <c r="E2837" t="s">
        <v>112</v>
      </c>
      <c r="T2837" s="22">
        <v>967.6875</v>
      </c>
      <c r="U2837" s="22">
        <v>447.33992393070099</v>
      </c>
      <c r="AF2837" s="35">
        <v>0.136329879994007</v>
      </c>
      <c r="AI2837" s="43">
        <v>60.017862359374597</v>
      </c>
      <c r="AL2837">
        <v>0</v>
      </c>
      <c r="AO2837">
        <v>0</v>
      </c>
      <c r="BH2837" s="22">
        <v>200.56021169812399</v>
      </c>
    </row>
    <row r="2838" spans="1:77" x14ac:dyDescent="0.3">
      <c r="A2838" t="s">
        <v>503</v>
      </c>
      <c r="B2838" s="1">
        <v>40562</v>
      </c>
      <c r="G2838">
        <v>193.9</v>
      </c>
      <c r="H2838">
        <v>0.1515</v>
      </c>
      <c r="I2838">
        <v>0.19400000000000001</v>
      </c>
      <c r="J2838">
        <v>0.11025</v>
      </c>
      <c r="K2838">
        <v>8.5250000000000006E-2</v>
      </c>
      <c r="L2838">
        <v>7.775E-2</v>
      </c>
      <c r="M2838">
        <v>0.10375</v>
      </c>
      <c r="N2838">
        <v>0.11874999999999999</v>
      </c>
      <c r="O2838">
        <v>0.12825</v>
      </c>
    </row>
    <row r="2839" spans="1:77" x14ac:dyDescent="0.3">
      <c r="A2839" t="s">
        <v>503</v>
      </c>
      <c r="B2839" s="1">
        <v>40563</v>
      </c>
      <c r="E2839" t="s">
        <v>112</v>
      </c>
      <c r="T2839" s="22">
        <v>853.22500000000002</v>
      </c>
      <c r="U2839" s="22">
        <v>410.70905842342597</v>
      </c>
      <c r="AI2839" s="43">
        <v>41.128682344959998</v>
      </c>
      <c r="AO2839">
        <v>0</v>
      </c>
      <c r="BH2839" s="22">
        <v>168.85650323668301</v>
      </c>
    </row>
    <row r="2840" spans="1:77" x14ac:dyDescent="0.3">
      <c r="A2840" t="s">
        <v>503</v>
      </c>
      <c r="B2840" s="1">
        <v>40569</v>
      </c>
      <c r="G2840">
        <v>184.4</v>
      </c>
      <c r="H2840">
        <v>0.14124999999999999</v>
      </c>
      <c r="I2840">
        <v>0.15325</v>
      </c>
      <c r="J2840">
        <v>0.111</v>
      </c>
      <c r="K2840">
        <v>8.6749999999999994E-2</v>
      </c>
      <c r="L2840">
        <v>7.8E-2</v>
      </c>
      <c r="M2840">
        <v>0.10299999999999999</v>
      </c>
      <c r="N2840">
        <v>0.11899999999999999</v>
      </c>
      <c r="O2840">
        <v>0.12975</v>
      </c>
    </row>
    <row r="2841" spans="1:77" x14ac:dyDescent="0.3">
      <c r="A2841" t="s">
        <v>503</v>
      </c>
      <c r="B2841" s="1">
        <v>40571</v>
      </c>
      <c r="E2841" t="s">
        <v>112</v>
      </c>
      <c r="T2841" s="22">
        <v>865.58749999999998</v>
      </c>
      <c r="U2841" s="22">
        <v>411.44578708520299</v>
      </c>
      <c r="AI2841" s="43">
        <v>41.690095690004398</v>
      </c>
      <c r="AO2841">
        <v>0</v>
      </c>
      <c r="BH2841" s="22">
        <v>169.37502502592599</v>
      </c>
    </row>
    <row r="2842" spans="1:77" x14ac:dyDescent="0.3">
      <c r="A2842" t="s">
        <v>503</v>
      </c>
      <c r="B2842" s="1">
        <v>40576</v>
      </c>
      <c r="G2842">
        <v>180.4</v>
      </c>
      <c r="H2842">
        <v>0.11824999999999999</v>
      </c>
      <c r="I2842">
        <v>0.155</v>
      </c>
      <c r="J2842">
        <v>0.112</v>
      </c>
      <c r="K2842">
        <v>8.7249999999999994E-2</v>
      </c>
      <c r="L2842">
        <v>7.7249999999999999E-2</v>
      </c>
      <c r="M2842">
        <v>0.1045</v>
      </c>
      <c r="N2842">
        <v>0.1195</v>
      </c>
      <c r="O2842">
        <v>0.12825</v>
      </c>
    </row>
    <row r="2843" spans="1:77" x14ac:dyDescent="0.3">
      <c r="A2843" t="s">
        <v>503</v>
      </c>
      <c r="B2843" s="1">
        <v>40583</v>
      </c>
      <c r="G2843">
        <v>192.5</v>
      </c>
      <c r="H2843">
        <v>0.16225000000000001</v>
      </c>
      <c r="I2843">
        <v>0.17724999999999999</v>
      </c>
      <c r="J2843">
        <v>0.11425</v>
      </c>
      <c r="K2843">
        <v>8.6499999999999994E-2</v>
      </c>
      <c r="L2843">
        <v>7.5999999999999998E-2</v>
      </c>
      <c r="M2843">
        <v>0.10249999999999999</v>
      </c>
      <c r="N2843">
        <v>0.11700000000000001</v>
      </c>
      <c r="O2843">
        <v>0.12675</v>
      </c>
    </row>
    <row r="2844" spans="1:77" x14ac:dyDescent="0.3">
      <c r="A2844" t="s">
        <v>503</v>
      </c>
      <c r="B2844" s="1">
        <v>40584</v>
      </c>
      <c r="E2844" t="s">
        <v>112</v>
      </c>
      <c r="T2844" s="22">
        <v>689.22597499999995</v>
      </c>
      <c r="U2844" s="22">
        <f>AC2844+BC2844</f>
        <v>436.37624550618204</v>
      </c>
      <c r="Y2844" s="45">
        <v>2.9502827499999999E-2</v>
      </c>
      <c r="AA2844" s="22">
        <v>10253.0212517534</v>
      </c>
      <c r="AC2844" s="22">
        <v>302.02097500000002</v>
      </c>
      <c r="AI2844" s="43">
        <v>47.746652892903199</v>
      </c>
      <c r="AS2844" t="s">
        <v>69</v>
      </c>
      <c r="BC2844">
        <v>134.35527050618199</v>
      </c>
      <c r="BH2844" s="22">
        <v>205.10307660091499</v>
      </c>
      <c r="BI2844">
        <v>233.47490469431301</v>
      </c>
    </row>
    <row r="2845" spans="1:77" x14ac:dyDescent="0.3">
      <c r="A2845" s="34" t="s">
        <v>318</v>
      </c>
      <c r="B2845" s="1">
        <v>41369</v>
      </c>
      <c r="E2845" s="38" t="s">
        <v>138</v>
      </c>
      <c r="BK2845" s="22">
        <v>281.10833333333301</v>
      </c>
      <c r="BL2845" s="44"/>
      <c r="BM2845" s="44"/>
      <c r="BN2845" s="44"/>
      <c r="BO2845" s="44"/>
      <c r="BP2845" s="44"/>
      <c r="BQ2845" s="44"/>
      <c r="BR2845" s="44"/>
      <c r="BS2845" s="44"/>
      <c r="BT2845" s="44"/>
      <c r="BU2845" s="44"/>
      <c r="BV2845" s="44"/>
      <c r="BW2845" s="44"/>
      <c r="BX2845" s="44"/>
      <c r="BY2845" s="44"/>
    </row>
    <row r="2846" spans="1:77" x14ac:dyDescent="0.3">
      <c r="A2846" s="34" t="s">
        <v>318</v>
      </c>
      <c r="B2846" s="1">
        <v>41380</v>
      </c>
      <c r="E2846" s="38" t="s">
        <v>138</v>
      </c>
      <c r="BK2846" s="22"/>
      <c r="BL2846" s="22">
        <v>489.15222222222201</v>
      </c>
      <c r="BM2846" s="22"/>
      <c r="BN2846" s="22"/>
      <c r="BO2846" s="22"/>
      <c r="BP2846" s="22"/>
      <c r="BQ2846" s="22"/>
      <c r="BR2846" s="22"/>
      <c r="BS2846" s="22"/>
      <c r="BT2846" s="22"/>
      <c r="BU2846" s="22"/>
      <c r="BV2846" s="22"/>
      <c r="BW2846" s="22"/>
      <c r="BX2846" s="22"/>
      <c r="BY2846" s="22"/>
    </row>
    <row r="2847" spans="1:77" x14ac:dyDescent="0.3">
      <c r="A2847" s="58" t="s">
        <v>318</v>
      </c>
      <c r="B2847" s="9">
        <v>41386</v>
      </c>
      <c r="C2847" s="9"/>
      <c r="D2847" s="9"/>
      <c r="E2847" s="10" t="s">
        <v>138</v>
      </c>
      <c r="AD2847">
        <v>3.8</v>
      </c>
      <c r="AK2847">
        <v>2</v>
      </c>
      <c r="AY2847">
        <v>17.5</v>
      </c>
      <c r="BI2847">
        <v>544.98416913295102</v>
      </c>
    </row>
    <row r="2848" spans="1:77" x14ac:dyDescent="0.3">
      <c r="A2848" s="58" t="s">
        <v>318</v>
      </c>
      <c r="B2848" s="9">
        <v>41387</v>
      </c>
      <c r="C2848" s="9"/>
      <c r="D2848" s="9"/>
      <c r="E2848" s="10" t="s">
        <v>138</v>
      </c>
      <c r="G2848">
        <v>380.8</v>
      </c>
      <c r="H2848">
        <v>0.27400000000000002</v>
      </c>
      <c r="I2848">
        <v>0.27800000000000002</v>
      </c>
      <c r="J2848">
        <v>0.26950000000000002</v>
      </c>
      <c r="K2848">
        <v>0.26974999999999999</v>
      </c>
      <c r="L2848">
        <v>0.25724999999999998</v>
      </c>
      <c r="M2848">
        <v>0.24424999999999999</v>
      </c>
      <c r="N2848">
        <v>0.15075</v>
      </c>
      <c r="O2848">
        <v>0.1605</v>
      </c>
    </row>
    <row r="2849" spans="1:77" x14ac:dyDescent="0.3">
      <c r="A2849" s="34" t="s">
        <v>318</v>
      </c>
      <c r="B2849" s="1">
        <v>41390</v>
      </c>
      <c r="E2849" s="38" t="s">
        <v>138</v>
      </c>
      <c r="BK2849" s="22"/>
      <c r="BL2849" s="22"/>
      <c r="BM2849" s="22">
        <v>596.73249999999996</v>
      </c>
      <c r="BN2849" s="22"/>
      <c r="BO2849" s="22"/>
      <c r="BP2849" s="22"/>
      <c r="BQ2849" s="22"/>
      <c r="BR2849" s="22"/>
      <c r="BS2849" s="22"/>
      <c r="BT2849" s="22"/>
      <c r="BU2849" s="22"/>
      <c r="BV2849" s="22"/>
      <c r="BW2849" s="22"/>
      <c r="BX2849" s="22"/>
      <c r="BY2849" s="22"/>
    </row>
    <row r="2850" spans="1:77" x14ac:dyDescent="0.3">
      <c r="A2850" s="58" t="s">
        <v>318</v>
      </c>
      <c r="B2850" s="9">
        <v>41394</v>
      </c>
      <c r="C2850" s="9"/>
      <c r="D2850" s="9"/>
      <c r="E2850" s="10" t="s">
        <v>138</v>
      </c>
      <c r="G2850">
        <v>375.8</v>
      </c>
      <c r="H2850">
        <v>0.25724999999999998</v>
      </c>
      <c r="I2850">
        <v>0.27424999999999999</v>
      </c>
      <c r="J2850">
        <v>0.27150000000000002</v>
      </c>
      <c r="K2850">
        <v>0.26624999999999999</v>
      </c>
      <c r="L2850">
        <v>0.25624999999999998</v>
      </c>
      <c r="M2850">
        <v>0.24324999999999999</v>
      </c>
      <c r="N2850">
        <v>0.15049999999999999</v>
      </c>
      <c r="O2850">
        <v>0.15975</v>
      </c>
    </row>
    <row r="2851" spans="1:77" x14ac:dyDescent="0.3">
      <c r="A2851" s="58" t="s">
        <v>318</v>
      </c>
      <c r="B2851" s="9">
        <v>41396</v>
      </c>
      <c r="C2851" s="9"/>
      <c r="D2851" s="9"/>
      <c r="E2851" s="10" t="s">
        <v>138</v>
      </c>
      <c r="AD2851">
        <v>4.8499999999999996</v>
      </c>
      <c r="AK2851">
        <v>3.65</v>
      </c>
      <c r="AY2851">
        <v>22</v>
      </c>
    </row>
    <row r="2852" spans="1:77" x14ac:dyDescent="0.3">
      <c r="A2852" s="58" t="s">
        <v>318</v>
      </c>
      <c r="B2852" s="9">
        <v>41397</v>
      </c>
      <c r="C2852" s="9"/>
      <c r="D2852" s="9"/>
      <c r="E2852" s="10" t="s">
        <v>138</v>
      </c>
      <c r="AF2852">
        <v>0.20626179238460601</v>
      </c>
    </row>
    <row r="2853" spans="1:77" x14ac:dyDescent="0.3">
      <c r="A2853" s="34" t="s">
        <v>318</v>
      </c>
      <c r="B2853" s="1">
        <v>41399</v>
      </c>
      <c r="E2853" s="38" t="s">
        <v>138</v>
      </c>
      <c r="BK2853" s="22"/>
      <c r="BL2853" s="22"/>
      <c r="BM2853" s="22"/>
      <c r="BN2853" s="22">
        <v>658.678</v>
      </c>
      <c r="BO2853" s="22"/>
      <c r="BP2853" s="22"/>
      <c r="BQ2853" s="22"/>
      <c r="BR2853" s="22"/>
      <c r="BS2853" s="22"/>
      <c r="BT2853" s="22"/>
      <c r="BU2853" s="22"/>
      <c r="BV2853" s="22"/>
      <c r="BW2853" s="22"/>
      <c r="BX2853" s="22"/>
      <c r="BY2853" s="22"/>
    </row>
    <row r="2854" spans="1:77" x14ac:dyDescent="0.3">
      <c r="A2854" s="58" t="s">
        <v>318</v>
      </c>
      <c r="B2854" s="9">
        <v>41408</v>
      </c>
      <c r="C2854" s="9"/>
      <c r="D2854" s="9"/>
      <c r="E2854" s="10" t="s">
        <v>138</v>
      </c>
      <c r="G2854">
        <v>369.85</v>
      </c>
      <c r="H2854">
        <v>0.24299999999999999</v>
      </c>
      <c r="I2854">
        <v>0.26274999999999998</v>
      </c>
      <c r="J2854">
        <v>0.26800000000000002</v>
      </c>
      <c r="K2854">
        <v>0.26424999999999998</v>
      </c>
      <c r="L2854">
        <v>0.25574999999999998</v>
      </c>
      <c r="M2854">
        <v>0.2455</v>
      </c>
      <c r="N2854">
        <v>0.14974999999999999</v>
      </c>
      <c r="O2854">
        <v>0.16025</v>
      </c>
      <c r="AF2854">
        <v>0.386733682242416</v>
      </c>
    </row>
    <row r="2855" spans="1:77" x14ac:dyDescent="0.3">
      <c r="A2855" s="58" t="s">
        <v>318</v>
      </c>
      <c r="B2855" s="9">
        <v>41410</v>
      </c>
      <c r="C2855" s="9"/>
      <c r="D2855" s="9"/>
      <c r="E2855" s="10" t="s">
        <v>138</v>
      </c>
      <c r="AD2855">
        <v>6.15</v>
      </c>
      <c r="AK2855">
        <v>5</v>
      </c>
      <c r="AY2855">
        <v>24.5</v>
      </c>
    </row>
    <row r="2856" spans="1:77" x14ac:dyDescent="0.3">
      <c r="A2856" s="34" t="s">
        <v>318</v>
      </c>
      <c r="B2856" s="1">
        <v>41413</v>
      </c>
      <c r="E2856" s="38" t="s">
        <v>138</v>
      </c>
      <c r="BK2856" s="22"/>
      <c r="BL2856" s="22"/>
      <c r="BM2856" s="22"/>
      <c r="BN2856" s="22"/>
      <c r="BO2856" s="22">
        <v>816.33249999999998</v>
      </c>
      <c r="BP2856" s="22"/>
      <c r="BQ2856" s="22"/>
      <c r="BR2856" s="22"/>
      <c r="BS2856" s="22"/>
      <c r="BT2856" s="22"/>
      <c r="BU2856" s="22"/>
      <c r="BV2856" s="22"/>
      <c r="BW2856" s="22"/>
      <c r="BX2856" s="22"/>
      <c r="BY2856" s="22"/>
    </row>
    <row r="2857" spans="1:77" x14ac:dyDescent="0.3">
      <c r="A2857" s="58" t="s">
        <v>318</v>
      </c>
      <c r="B2857" s="9">
        <v>41423</v>
      </c>
      <c r="C2857" s="9"/>
      <c r="D2857" s="9"/>
      <c r="E2857" s="10" t="s">
        <v>138</v>
      </c>
      <c r="G2857">
        <v>388.47500000000002</v>
      </c>
      <c r="H2857">
        <v>0.29262500000000002</v>
      </c>
      <c r="I2857">
        <v>0.28549999999999998</v>
      </c>
      <c r="J2857">
        <v>0.27524999999999999</v>
      </c>
      <c r="K2857">
        <v>0.26774999999999999</v>
      </c>
      <c r="L2857">
        <v>0.26200000000000001</v>
      </c>
      <c r="M2857">
        <v>0.24725</v>
      </c>
      <c r="N2857">
        <v>0.15</v>
      </c>
      <c r="O2857">
        <v>0.16200000000000001</v>
      </c>
      <c r="AD2857">
        <v>7.1</v>
      </c>
      <c r="AK2857">
        <v>6</v>
      </c>
    </row>
    <row r="2858" spans="1:77" x14ac:dyDescent="0.3">
      <c r="A2858" s="58" t="s">
        <v>318</v>
      </c>
      <c r="B2858" s="9">
        <v>41425</v>
      </c>
      <c r="C2858" s="9"/>
      <c r="D2858" s="9"/>
      <c r="E2858" s="10" t="s">
        <v>138</v>
      </c>
      <c r="AF2858">
        <v>0.71538622626480897</v>
      </c>
      <c r="AY2858">
        <v>24.5</v>
      </c>
    </row>
    <row r="2859" spans="1:77" x14ac:dyDescent="0.3">
      <c r="A2859" s="59" t="s">
        <v>318</v>
      </c>
      <c r="B2859" s="1">
        <v>41426</v>
      </c>
      <c r="E2859" s="38" t="s">
        <v>138</v>
      </c>
      <c r="BK2859" s="22"/>
      <c r="BL2859" s="22"/>
      <c r="BM2859" s="22"/>
      <c r="BN2859" s="22"/>
      <c r="BO2859" s="22"/>
      <c r="BP2859" s="22">
        <v>906.82600000000002</v>
      </c>
      <c r="BQ2859" s="22"/>
      <c r="BR2859" s="22"/>
      <c r="BS2859" s="22"/>
      <c r="BT2859" s="22"/>
      <c r="BU2859" s="22"/>
      <c r="BV2859" s="22"/>
      <c r="BW2859" s="22"/>
      <c r="BX2859" s="22"/>
      <c r="BY2859" s="22"/>
    </row>
    <row r="2860" spans="1:77" x14ac:dyDescent="0.3">
      <c r="A2860" s="3" t="s">
        <v>318</v>
      </c>
      <c r="B2860" s="9">
        <v>41436</v>
      </c>
      <c r="C2860" s="9"/>
      <c r="D2860" s="9"/>
      <c r="E2860" s="10" t="s">
        <v>138</v>
      </c>
      <c r="G2860">
        <v>386.42500000000001</v>
      </c>
      <c r="H2860">
        <v>0.29462500000000003</v>
      </c>
      <c r="I2860">
        <v>0.28275</v>
      </c>
      <c r="J2860">
        <v>0.27400000000000002</v>
      </c>
      <c r="K2860">
        <v>0.26374999999999998</v>
      </c>
      <c r="L2860">
        <v>0.26324999999999998</v>
      </c>
      <c r="M2860">
        <v>0.2445</v>
      </c>
      <c r="N2860">
        <v>0.14874999999999999</v>
      </c>
      <c r="O2860">
        <v>0.1605</v>
      </c>
    </row>
    <row r="2861" spans="1:77" x14ac:dyDescent="0.3">
      <c r="A2861" s="3" t="s">
        <v>318</v>
      </c>
      <c r="B2861" s="9">
        <v>41438</v>
      </c>
      <c r="C2861" s="9"/>
      <c r="D2861" s="9"/>
      <c r="E2861" s="10" t="s">
        <v>138</v>
      </c>
      <c r="AD2861">
        <v>8</v>
      </c>
      <c r="AF2861">
        <v>0.78251304406894995</v>
      </c>
      <c r="AK2861">
        <v>7</v>
      </c>
      <c r="AY2861">
        <v>25.25</v>
      </c>
    </row>
    <row r="2862" spans="1:77" x14ac:dyDescent="0.3">
      <c r="A2862" s="59" t="s">
        <v>318</v>
      </c>
      <c r="B2862" s="1">
        <v>41448</v>
      </c>
      <c r="E2862" s="38" t="s">
        <v>138</v>
      </c>
      <c r="BK2862" s="22"/>
      <c r="BL2862" s="22"/>
      <c r="BM2862" s="22"/>
      <c r="BN2862" s="22"/>
      <c r="BO2862" s="22"/>
      <c r="BP2862" s="22"/>
      <c r="BQ2862" s="22">
        <v>1050.9690000000001</v>
      </c>
      <c r="BR2862" s="22"/>
      <c r="BS2862" s="22"/>
      <c r="BT2862" s="22"/>
      <c r="BU2862" s="22"/>
      <c r="BV2862" s="22"/>
      <c r="BW2862" s="22"/>
      <c r="BX2862" s="22"/>
      <c r="BY2862" s="22"/>
    </row>
    <row r="2863" spans="1:77" x14ac:dyDescent="0.3">
      <c r="A2863" s="58" t="s">
        <v>318</v>
      </c>
      <c r="B2863" s="9">
        <v>41450</v>
      </c>
      <c r="C2863" s="9"/>
      <c r="D2863" s="9"/>
      <c r="E2863" s="10" t="s">
        <v>138</v>
      </c>
      <c r="G2863">
        <v>453.45</v>
      </c>
      <c r="H2863">
        <v>0.33</v>
      </c>
      <c r="I2863">
        <v>0.3</v>
      </c>
      <c r="J2863">
        <v>0.30149999999999999</v>
      </c>
      <c r="K2863">
        <v>0.30675000000000002</v>
      </c>
      <c r="L2863">
        <v>0.32600000000000001</v>
      </c>
      <c r="M2863">
        <v>0.29825000000000002</v>
      </c>
      <c r="N2863">
        <v>0.21525</v>
      </c>
      <c r="O2863">
        <v>0.1895</v>
      </c>
      <c r="AD2863">
        <v>8.4</v>
      </c>
      <c r="AF2863">
        <v>0.93878488621598499</v>
      </c>
      <c r="AK2863">
        <v>7.2</v>
      </c>
    </row>
    <row r="2864" spans="1:77" x14ac:dyDescent="0.3">
      <c r="A2864" s="58" t="s">
        <v>318</v>
      </c>
      <c r="B2864" s="9">
        <v>41457</v>
      </c>
      <c r="C2864" s="9"/>
      <c r="D2864" s="9"/>
      <c r="E2864" s="10" t="s">
        <v>138</v>
      </c>
      <c r="AY2864">
        <v>27.75</v>
      </c>
    </row>
    <row r="2865" spans="1:77" x14ac:dyDescent="0.3">
      <c r="A2865" s="58" t="s">
        <v>318</v>
      </c>
      <c r="B2865" s="9">
        <v>41459</v>
      </c>
      <c r="C2865" s="9"/>
      <c r="D2865" s="9"/>
      <c r="E2865" s="10" t="s">
        <v>138</v>
      </c>
      <c r="T2865">
        <v>234.355357142857</v>
      </c>
      <c r="U2865">
        <v>0</v>
      </c>
      <c r="AL2865">
        <v>2.50244953777861</v>
      </c>
      <c r="AO2865">
        <v>140.838364186044</v>
      </c>
      <c r="AR2865">
        <f>AL2865*1000000/AO2865</f>
        <v>17768.237740058779</v>
      </c>
      <c r="AZ2865">
        <v>161.90476190476201</v>
      </c>
      <c r="BC2865">
        <v>0</v>
      </c>
      <c r="BH2865">
        <v>90.947203141502399</v>
      </c>
      <c r="BI2865">
        <v>1458.80952380952</v>
      </c>
    </row>
    <row r="2866" spans="1:77" x14ac:dyDescent="0.3">
      <c r="A2866" s="58" t="s">
        <v>318</v>
      </c>
      <c r="B2866" s="9">
        <v>41465</v>
      </c>
      <c r="C2866" s="9"/>
      <c r="D2866" s="9"/>
      <c r="E2866" s="10" t="s">
        <v>138</v>
      </c>
      <c r="AD2866">
        <v>9</v>
      </c>
      <c r="AK2866">
        <v>8</v>
      </c>
      <c r="AY2866">
        <v>28.25</v>
      </c>
    </row>
    <row r="2867" spans="1:77" x14ac:dyDescent="0.3">
      <c r="A2867" s="58" t="s">
        <v>318</v>
      </c>
      <c r="B2867" s="9">
        <v>41466</v>
      </c>
      <c r="C2867" s="9"/>
      <c r="D2867" s="9"/>
      <c r="E2867" s="10" t="s">
        <v>138</v>
      </c>
      <c r="G2867">
        <v>441.75</v>
      </c>
      <c r="H2867">
        <v>0.29325000000000001</v>
      </c>
      <c r="I2867">
        <v>0.28699999999999998</v>
      </c>
      <c r="J2867">
        <v>0.28949999999999998</v>
      </c>
      <c r="K2867">
        <v>0.29799999999999999</v>
      </c>
      <c r="L2867">
        <v>0.3175</v>
      </c>
      <c r="M2867">
        <v>0.30049999999999999</v>
      </c>
      <c r="N2867">
        <v>0.2155</v>
      </c>
      <c r="O2867">
        <v>0.20749999999999999</v>
      </c>
      <c r="AF2867">
        <v>0.96968235577983497</v>
      </c>
    </row>
    <row r="2868" spans="1:77" x14ac:dyDescent="0.3">
      <c r="A2868" s="34" t="s">
        <v>318</v>
      </c>
      <c r="B2868" s="1">
        <v>41471</v>
      </c>
      <c r="E2868" s="38" t="s">
        <v>138</v>
      </c>
      <c r="BK2868" s="22"/>
      <c r="BL2868" s="22"/>
      <c r="BM2868" s="22"/>
      <c r="BN2868" s="22"/>
      <c r="BO2868" s="22"/>
      <c r="BP2868" s="22"/>
      <c r="BQ2868" s="22"/>
      <c r="BR2868" s="22">
        <v>1139.663</v>
      </c>
      <c r="BS2868" s="22"/>
      <c r="BT2868" s="22"/>
      <c r="BU2868" s="22"/>
      <c r="BV2868" s="22"/>
      <c r="BW2868" s="22"/>
      <c r="BX2868" s="22"/>
      <c r="BY2868" s="22"/>
    </row>
    <row r="2869" spans="1:77" x14ac:dyDescent="0.3">
      <c r="A2869" s="58" t="s">
        <v>318</v>
      </c>
      <c r="B2869" s="9">
        <v>41481</v>
      </c>
      <c r="C2869" s="9"/>
      <c r="D2869" s="9"/>
      <c r="E2869" s="10" t="s">
        <v>138</v>
      </c>
      <c r="AY2869">
        <v>30</v>
      </c>
    </row>
    <row r="2870" spans="1:77" x14ac:dyDescent="0.3">
      <c r="A2870" s="58" t="s">
        <v>318</v>
      </c>
      <c r="B2870" s="9">
        <v>41484</v>
      </c>
      <c r="C2870" s="9"/>
      <c r="D2870" s="9"/>
      <c r="E2870" s="10" t="s">
        <v>138</v>
      </c>
      <c r="AD2870">
        <v>9.9499999999999993</v>
      </c>
      <c r="AF2870">
        <v>0.98328895437486197</v>
      </c>
      <c r="AK2870">
        <v>8.8000000000000007</v>
      </c>
    </row>
    <row r="2871" spans="1:77" x14ac:dyDescent="0.3">
      <c r="A2871" s="58" t="s">
        <v>318</v>
      </c>
      <c r="B2871" s="9">
        <v>41485</v>
      </c>
      <c r="C2871" s="9"/>
      <c r="D2871" s="9"/>
      <c r="E2871" s="10" t="s">
        <v>138</v>
      </c>
      <c r="G2871">
        <v>428.35</v>
      </c>
      <c r="H2871">
        <v>0.27800000000000002</v>
      </c>
      <c r="I2871">
        <v>0.27575</v>
      </c>
      <c r="J2871">
        <v>0.28100000000000003</v>
      </c>
      <c r="K2871">
        <v>0.28549999999999998</v>
      </c>
      <c r="L2871">
        <v>0.30675000000000002</v>
      </c>
      <c r="M2871">
        <v>0.29449999999999998</v>
      </c>
      <c r="N2871">
        <v>0.20699999999999999</v>
      </c>
      <c r="O2871">
        <v>0.21325</v>
      </c>
    </row>
    <row r="2872" spans="1:77" x14ac:dyDescent="0.3">
      <c r="A2872" s="34" t="s">
        <v>318</v>
      </c>
      <c r="B2872" s="1">
        <v>41490</v>
      </c>
      <c r="E2872" s="38" t="s">
        <v>138</v>
      </c>
      <c r="BK2872" s="22"/>
      <c r="BL2872" s="22"/>
      <c r="BM2872" s="22"/>
      <c r="BN2872" s="22"/>
      <c r="BO2872" s="22"/>
      <c r="BP2872" s="22"/>
      <c r="BQ2872" s="22"/>
      <c r="BR2872" s="22"/>
      <c r="BS2872" s="22">
        <v>1435.0554999999999</v>
      </c>
      <c r="BT2872" s="22"/>
      <c r="BU2872" s="22"/>
      <c r="BV2872" s="22"/>
      <c r="BW2872" s="22"/>
      <c r="BX2872" s="22"/>
      <c r="BY2872" s="22"/>
    </row>
    <row r="2873" spans="1:77" x14ac:dyDescent="0.3">
      <c r="A2873" s="58" t="s">
        <v>318</v>
      </c>
      <c r="B2873" s="9">
        <v>41495</v>
      </c>
      <c r="C2873" s="9"/>
      <c r="D2873" s="9"/>
      <c r="E2873" s="10" t="s">
        <v>138</v>
      </c>
      <c r="AY2873">
        <v>31</v>
      </c>
    </row>
    <row r="2874" spans="1:77" x14ac:dyDescent="0.3">
      <c r="A2874" s="58" t="s">
        <v>318</v>
      </c>
      <c r="B2874" s="9">
        <v>41500</v>
      </c>
      <c r="C2874" s="9"/>
      <c r="D2874" s="9"/>
      <c r="E2874" s="10" t="s">
        <v>138</v>
      </c>
      <c r="AD2874">
        <v>10.5</v>
      </c>
      <c r="AK2874">
        <v>9.4</v>
      </c>
    </row>
    <row r="2875" spans="1:77" x14ac:dyDescent="0.3">
      <c r="A2875" s="34" t="s">
        <v>318</v>
      </c>
      <c r="B2875" s="1">
        <v>41507</v>
      </c>
      <c r="E2875" s="38" t="s">
        <v>138</v>
      </c>
      <c r="BK2875" s="22"/>
      <c r="BL2875" s="22"/>
      <c r="BM2875" s="22"/>
      <c r="BN2875" s="22"/>
      <c r="BO2875" s="22"/>
      <c r="BP2875" s="22"/>
      <c r="BQ2875" s="22"/>
      <c r="BR2875" s="22"/>
      <c r="BS2875" s="22"/>
      <c r="BT2875" s="22">
        <v>2067.6255000000001</v>
      </c>
      <c r="BU2875" s="22"/>
      <c r="BV2875" s="22"/>
      <c r="BW2875" s="22"/>
      <c r="BX2875" s="22"/>
      <c r="BY2875" s="22"/>
    </row>
    <row r="2876" spans="1:77" x14ac:dyDescent="0.3">
      <c r="A2876" s="58" t="s">
        <v>318</v>
      </c>
      <c r="B2876" s="9">
        <v>41515</v>
      </c>
      <c r="C2876" s="9"/>
      <c r="D2876" s="9"/>
      <c r="E2876" s="10" t="s">
        <v>138</v>
      </c>
      <c r="G2876">
        <v>396.375</v>
      </c>
      <c r="H2876">
        <v>0.231125</v>
      </c>
      <c r="I2876">
        <v>0.251</v>
      </c>
      <c r="J2876">
        <v>0.2545</v>
      </c>
      <c r="K2876">
        <v>0.26924999999999999</v>
      </c>
      <c r="L2876">
        <v>0.27150000000000002</v>
      </c>
      <c r="M2876">
        <v>0.29475000000000001</v>
      </c>
      <c r="N2876">
        <v>0.19675000000000001</v>
      </c>
      <c r="O2876">
        <v>0.21299999999999999</v>
      </c>
    </row>
    <row r="2877" spans="1:77" x14ac:dyDescent="0.3">
      <c r="A2877" s="58" t="s">
        <v>318</v>
      </c>
      <c r="B2877" s="9">
        <v>41516</v>
      </c>
      <c r="C2877" s="9"/>
      <c r="D2877" s="9"/>
      <c r="E2877" s="10" t="s">
        <v>138</v>
      </c>
      <c r="AD2877">
        <v>11.45</v>
      </c>
      <c r="AF2877">
        <v>0.953020083036489</v>
      </c>
      <c r="AK2877">
        <v>10.35</v>
      </c>
    </row>
    <row r="2878" spans="1:77" x14ac:dyDescent="0.3">
      <c r="A2878" s="58" t="s">
        <v>318</v>
      </c>
      <c r="B2878" s="9">
        <v>41520</v>
      </c>
      <c r="C2878" s="9"/>
      <c r="D2878" s="9"/>
      <c r="E2878" s="10" t="s">
        <v>138</v>
      </c>
      <c r="T2878">
        <v>609.67261904761904</v>
      </c>
      <c r="U2878">
        <v>0</v>
      </c>
      <c r="AL2878">
        <v>6.2297217591156899</v>
      </c>
      <c r="AO2878">
        <v>281.02364980034002</v>
      </c>
      <c r="AR2878">
        <f>AL2878*1000000/AO2878</f>
        <v>22167.962602228479</v>
      </c>
      <c r="AZ2878">
        <v>158.333333333333</v>
      </c>
      <c r="BC2878">
        <v>0</v>
      </c>
      <c r="BH2878">
        <v>231.56315159475099</v>
      </c>
      <c r="BI2878">
        <v>1138.86904761905</v>
      </c>
    </row>
    <row r="2879" spans="1:77" x14ac:dyDescent="0.3">
      <c r="A2879" s="34" t="s">
        <v>318</v>
      </c>
      <c r="B2879" s="1">
        <v>41525</v>
      </c>
      <c r="E2879" s="38" t="s">
        <v>138</v>
      </c>
      <c r="BK2879" s="22"/>
      <c r="BL2879" s="22"/>
      <c r="BM2879" s="22"/>
      <c r="BN2879" s="22"/>
      <c r="BO2879" s="22"/>
      <c r="BP2879" s="22"/>
      <c r="BQ2879" s="22"/>
      <c r="BR2879" s="22"/>
      <c r="BS2879" s="22"/>
      <c r="BT2879" s="22"/>
      <c r="BU2879" s="22">
        <v>2258.3420000000001</v>
      </c>
      <c r="BV2879" s="22"/>
      <c r="BW2879" s="22"/>
      <c r="BX2879" s="22"/>
      <c r="BY2879" s="22"/>
    </row>
    <row r="2880" spans="1:77" x14ac:dyDescent="0.3">
      <c r="A2880" s="58" t="s">
        <v>318</v>
      </c>
      <c r="B2880" s="9">
        <v>41526</v>
      </c>
      <c r="C2880" s="9"/>
      <c r="D2880" s="9"/>
      <c r="E2880" s="10" t="s">
        <v>138</v>
      </c>
      <c r="AD2880">
        <v>12</v>
      </c>
      <c r="AK2880">
        <v>10.95</v>
      </c>
    </row>
    <row r="2881" spans="1:77" x14ac:dyDescent="0.3">
      <c r="A2881" s="58" t="s">
        <v>318</v>
      </c>
      <c r="B2881" s="9">
        <v>41527</v>
      </c>
      <c r="C2881" s="9"/>
      <c r="D2881" s="9"/>
      <c r="E2881" s="10" t="s">
        <v>138</v>
      </c>
      <c r="AF2881">
        <v>0.99062486810363204</v>
      </c>
    </row>
    <row r="2882" spans="1:77" x14ac:dyDescent="0.3">
      <c r="A2882" s="58" t="s">
        <v>318</v>
      </c>
      <c r="B2882" s="9">
        <v>41530</v>
      </c>
      <c r="C2882" s="9"/>
      <c r="D2882" s="9"/>
      <c r="E2882" s="10" t="s">
        <v>138</v>
      </c>
      <c r="AY2882">
        <v>32.75</v>
      </c>
    </row>
    <row r="2883" spans="1:77" x14ac:dyDescent="0.3">
      <c r="A2883" s="58" t="s">
        <v>318</v>
      </c>
      <c r="B2883" s="9">
        <v>41533</v>
      </c>
      <c r="C2883" s="9"/>
      <c r="D2883" s="9"/>
      <c r="E2883" s="10" t="s">
        <v>138</v>
      </c>
      <c r="G2883">
        <v>357.2</v>
      </c>
      <c r="H2883">
        <v>0.185</v>
      </c>
      <c r="I2883">
        <v>0.21249999999999999</v>
      </c>
      <c r="J2883">
        <v>0.2235</v>
      </c>
      <c r="K2883">
        <v>0.23050000000000001</v>
      </c>
      <c r="L2883">
        <v>0.26350000000000001</v>
      </c>
      <c r="M2883">
        <v>0.28125</v>
      </c>
      <c r="N2883">
        <v>0.18325</v>
      </c>
      <c r="O2883">
        <v>0.20649999999999999</v>
      </c>
    </row>
    <row r="2884" spans="1:77" x14ac:dyDescent="0.3">
      <c r="A2884" s="34" t="s">
        <v>318</v>
      </c>
      <c r="B2884" s="1">
        <v>41540</v>
      </c>
      <c r="E2884" s="38" t="s">
        <v>138</v>
      </c>
      <c r="BK2884" s="22"/>
      <c r="BL2884" s="22"/>
      <c r="BM2884" s="22"/>
      <c r="BN2884" s="22"/>
      <c r="BO2884" s="22"/>
      <c r="BP2884" s="22"/>
      <c r="BQ2884" s="22"/>
      <c r="BR2884" s="22"/>
      <c r="BS2884" s="22"/>
      <c r="BT2884" s="22"/>
      <c r="BU2884" s="22"/>
      <c r="BV2884" s="22">
        <v>2191.7910000000002</v>
      </c>
      <c r="BW2884" s="22"/>
      <c r="BX2884" s="22"/>
      <c r="BY2884" s="22"/>
    </row>
    <row r="2885" spans="1:77" x14ac:dyDescent="0.3">
      <c r="A2885" s="58" t="s">
        <v>318</v>
      </c>
      <c r="B2885" s="9">
        <v>41542</v>
      </c>
      <c r="C2885" s="9"/>
      <c r="D2885" s="9"/>
      <c r="E2885" s="10" t="s">
        <v>138</v>
      </c>
      <c r="G2885">
        <v>373.1</v>
      </c>
      <c r="H2885">
        <v>0.23974999999999999</v>
      </c>
      <c r="I2885">
        <v>0.248</v>
      </c>
      <c r="J2885">
        <v>0.23050000000000001</v>
      </c>
      <c r="K2885">
        <v>0.22950000000000001</v>
      </c>
      <c r="L2885">
        <v>0.26100000000000001</v>
      </c>
      <c r="M2885">
        <v>0.27350000000000002</v>
      </c>
      <c r="N2885">
        <v>0.17924999999999999</v>
      </c>
      <c r="O2885">
        <v>0.20399999999999999</v>
      </c>
    </row>
    <row r="2886" spans="1:77" x14ac:dyDescent="0.3">
      <c r="A2886" s="58" t="s">
        <v>318</v>
      </c>
      <c r="B2886" s="9">
        <v>41544</v>
      </c>
      <c r="C2886" s="9"/>
      <c r="D2886" s="9"/>
      <c r="E2886" s="10" t="s">
        <v>138</v>
      </c>
      <c r="AD2886">
        <v>13.1</v>
      </c>
      <c r="AK2886">
        <v>12.05</v>
      </c>
    </row>
    <row r="2887" spans="1:77" x14ac:dyDescent="0.3">
      <c r="A2887" s="58" t="s">
        <v>318</v>
      </c>
      <c r="B2887" s="9">
        <v>41548</v>
      </c>
      <c r="C2887" s="9"/>
      <c r="D2887" s="9"/>
      <c r="E2887" s="10" t="s">
        <v>138</v>
      </c>
      <c r="G2887">
        <v>374.55</v>
      </c>
      <c r="H2887">
        <v>0.24975</v>
      </c>
      <c r="I2887">
        <v>0.24675</v>
      </c>
      <c r="J2887">
        <v>0.23150000000000001</v>
      </c>
      <c r="K2887">
        <v>0.23225000000000001</v>
      </c>
      <c r="L2887">
        <v>0.25800000000000001</v>
      </c>
      <c r="M2887">
        <v>0.27250000000000002</v>
      </c>
      <c r="N2887">
        <v>0.17649999999999999</v>
      </c>
      <c r="O2887">
        <v>0.20549999999999999</v>
      </c>
    </row>
    <row r="2888" spans="1:77" x14ac:dyDescent="0.3">
      <c r="A2888" s="34" t="s">
        <v>318</v>
      </c>
      <c r="B2888" s="1">
        <v>41554</v>
      </c>
      <c r="E2888" s="38" t="s">
        <v>138</v>
      </c>
      <c r="BK2888" s="22"/>
      <c r="BL2888" s="22"/>
      <c r="BM2888" s="22"/>
      <c r="BN2888" s="22"/>
      <c r="BO2888" s="22"/>
      <c r="BP2888" s="22"/>
      <c r="BQ2888" s="22"/>
      <c r="BR2888" s="22"/>
      <c r="BS2888" s="22"/>
      <c r="BT2888" s="22"/>
      <c r="BU2888" s="22"/>
      <c r="BV2888" s="22"/>
      <c r="BW2888" s="22">
        <v>2572.0039999999999</v>
      </c>
      <c r="BX2888" s="22"/>
      <c r="BY2888" s="22"/>
    </row>
    <row r="2889" spans="1:77" x14ac:dyDescent="0.3">
      <c r="A2889" s="58" t="s">
        <v>318</v>
      </c>
      <c r="B2889" s="9">
        <v>41555</v>
      </c>
      <c r="C2889" s="9"/>
      <c r="D2889" s="9"/>
      <c r="E2889" s="10" t="s">
        <v>138</v>
      </c>
      <c r="G2889">
        <v>349.75</v>
      </c>
      <c r="H2889">
        <v>0.19400000000000001</v>
      </c>
      <c r="I2889">
        <v>0.22450000000000001</v>
      </c>
      <c r="J2889">
        <v>0.224</v>
      </c>
      <c r="K2889">
        <v>0.22525000000000001</v>
      </c>
      <c r="L2889">
        <v>0.2495</v>
      </c>
      <c r="M2889">
        <v>0.26100000000000001</v>
      </c>
      <c r="N2889">
        <v>0.17125000000000001</v>
      </c>
      <c r="O2889">
        <v>0.19925000000000001</v>
      </c>
    </row>
    <row r="2890" spans="1:77" x14ac:dyDescent="0.3">
      <c r="A2890" s="58" t="s">
        <v>318</v>
      </c>
      <c r="B2890" s="9">
        <v>41558</v>
      </c>
      <c r="C2890" s="9"/>
      <c r="D2890" s="9"/>
      <c r="E2890" s="10" t="s">
        <v>138</v>
      </c>
      <c r="AD2890">
        <v>14.15</v>
      </c>
      <c r="AK2890">
        <v>13.05</v>
      </c>
      <c r="AY2890">
        <v>38</v>
      </c>
    </row>
    <row r="2891" spans="1:77" x14ac:dyDescent="0.3">
      <c r="A2891" s="58" t="s">
        <v>318</v>
      </c>
      <c r="B2891" s="9">
        <v>41562</v>
      </c>
      <c r="C2891" s="9"/>
      <c r="D2891" s="9"/>
      <c r="E2891" s="10" t="s">
        <v>138</v>
      </c>
      <c r="G2891">
        <v>333.95</v>
      </c>
      <c r="H2891">
        <v>0.16675000000000001</v>
      </c>
      <c r="I2891">
        <v>0.21049999999999999</v>
      </c>
      <c r="J2891">
        <v>0.21199999999999999</v>
      </c>
      <c r="K2891">
        <v>0.21575</v>
      </c>
      <c r="L2891">
        <v>0.24424999999999999</v>
      </c>
      <c r="M2891">
        <v>0.25474999999999998</v>
      </c>
      <c r="N2891">
        <v>0.16750000000000001</v>
      </c>
      <c r="O2891">
        <v>0.19825000000000001</v>
      </c>
    </row>
    <row r="2892" spans="1:77" x14ac:dyDescent="0.3">
      <c r="A2892" s="58" t="s">
        <v>318</v>
      </c>
      <c r="B2892" s="9">
        <v>41563</v>
      </c>
      <c r="C2892" s="9"/>
      <c r="D2892" s="9"/>
      <c r="E2892" s="10" t="s">
        <v>138</v>
      </c>
      <c r="AF2892">
        <v>0.98432135269325705</v>
      </c>
    </row>
    <row r="2893" spans="1:77" x14ac:dyDescent="0.3">
      <c r="A2893" s="34" t="s">
        <v>318</v>
      </c>
      <c r="B2893" s="1">
        <v>41567</v>
      </c>
      <c r="E2893" s="38" t="s">
        <v>138</v>
      </c>
      <c r="BK2893" s="22"/>
      <c r="BL2893" s="22"/>
      <c r="BM2893" s="22"/>
      <c r="BN2893" s="22"/>
      <c r="BO2893" s="22"/>
      <c r="BP2893" s="22"/>
      <c r="BQ2893" s="22"/>
      <c r="BR2893" s="22"/>
      <c r="BS2893" s="22"/>
      <c r="BT2893" s="22"/>
      <c r="BU2893" s="22"/>
      <c r="BV2893" s="22"/>
      <c r="BW2893" s="22"/>
      <c r="BX2893" s="22">
        <v>2710.0165000000002</v>
      </c>
      <c r="BY2893" s="22"/>
    </row>
    <row r="2894" spans="1:77" x14ac:dyDescent="0.3">
      <c r="A2894" s="58" t="s">
        <v>318</v>
      </c>
      <c r="B2894" s="9">
        <v>41569</v>
      </c>
      <c r="C2894" s="9"/>
      <c r="D2894" s="9"/>
      <c r="E2894" s="10" t="s">
        <v>138</v>
      </c>
      <c r="G2894">
        <v>297</v>
      </c>
      <c r="H2894">
        <v>0.11525000000000001</v>
      </c>
      <c r="I2894">
        <v>0.18124999999999999</v>
      </c>
      <c r="J2894">
        <v>0.17449999999999999</v>
      </c>
      <c r="K2894">
        <v>0.184</v>
      </c>
      <c r="L2894">
        <v>0.23050000000000001</v>
      </c>
      <c r="M2894">
        <v>0.24299999999999999</v>
      </c>
      <c r="N2894">
        <v>0.16225000000000001</v>
      </c>
      <c r="O2894">
        <v>0.19425000000000001</v>
      </c>
      <c r="T2894">
        <v>1221.18210111297</v>
      </c>
      <c r="U2894">
        <v>0</v>
      </c>
      <c r="AL2894">
        <v>8.5109124018762792</v>
      </c>
      <c r="AO2894">
        <v>389.02832991347998</v>
      </c>
      <c r="AR2894">
        <f>AL2894*1000000/AO2894</f>
        <v>21877.358915658173</v>
      </c>
      <c r="AZ2894">
        <v>145.23809523809501</v>
      </c>
      <c r="BC2894">
        <v>0</v>
      </c>
      <c r="BH2894">
        <v>663.07911529926503</v>
      </c>
      <c r="BI2894">
        <v>687.55952380952397</v>
      </c>
    </row>
    <row r="2895" spans="1:77" x14ac:dyDescent="0.3">
      <c r="A2895" s="58" t="s">
        <v>318</v>
      </c>
      <c r="B2895" s="9">
        <v>41570</v>
      </c>
      <c r="C2895" s="9"/>
      <c r="D2895" s="9"/>
      <c r="E2895" s="10" t="s">
        <v>138</v>
      </c>
      <c r="AD2895">
        <v>14.25</v>
      </c>
      <c r="AK2895">
        <v>13.3</v>
      </c>
    </row>
    <row r="2896" spans="1:77" x14ac:dyDescent="0.3">
      <c r="A2896" s="58" t="s">
        <v>318</v>
      </c>
      <c r="B2896" s="9">
        <v>41576</v>
      </c>
      <c r="C2896" s="9"/>
      <c r="D2896" s="9"/>
      <c r="E2896" s="10" t="s">
        <v>138</v>
      </c>
      <c r="G2896">
        <v>272.2</v>
      </c>
      <c r="H2896">
        <v>0.10775</v>
      </c>
      <c r="I2896">
        <v>0.16325000000000001</v>
      </c>
      <c r="J2896">
        <v>0.15049999999999999</v>
      </c>
      <c r="K2896">
        <v>0.15825</v>
      </c>
      <c r="L2896">
        <v>0.20549999999999999</v>
      </c>
      <c r="M2896">
        <v>0.22625000000000001</v>
      </c>
      <c r="N2896">
        <v>0.15675</v>
      </c>
      <c r="O2896">
        <v>0.19275</v>
      </c>
      <c r="AD2896">
        <v>14.25</v>
      </c>
      <c r="AK2896">
        <v>14.25</v>
      </c>
      <c r="AY2896">
        <v>44</v>
      </c>
    </row>
    <row r="2897" spans="1:77" x14ac:dyDescent="0.3">
      <c r="A2897" s="34" t="s">
        <v>318</v>
      </c>
      <c r="B2897" s="1">
        <v>41577</v>
      </c>
      <c r="E2897" s="38" t="s">
        <v>138</v>
      </c>
      <c r="BK2897" s="22"/>
      <c r="BL2897" s="22"/>
      <c r="BM2897" s="22"/>
      <c r="BN2897" s="22"/>
      <c r="BO2897" s="22"/>
      <c r="BP2897" s="22"/>
      <c r="BQ2897" s="22"/>
      <c r="BR2897" s="22"/>
      <c r="BS2897" s="22"/>
      <c r="BT2897" s="22"/>
      <c r="BU2897" s="22"/>
      <c r="BV2897" s="22"/>
      <c r="BW2897" s="22"/>
      <c r="BX2897" s="22"/>
      <c r="BY2897" s="22">
        <v>2198.2366666666699</v>
      </c>
    </row>
    <row r="2898" spans="1:77" x14ac:dyDescent="0.3">
      <c r="A2898" s="58" t="s">
        <v>318</v>
      </c>
      <c r="B2898" s="9">
        <v>41582</v>
      </c>
      <c r="C2898" s="9"/>
      <c r="D2898" s="9"/>
      <c r="E2898" s="10" t="s">
        <v>138</v>
      </c>
      <c r="T2898">
        <v>1741.3625136754099</v>
      </c>
      <c r="U2898">
        <v>56.036515752003197</v>
      </c>
      <c r="AL2898">
        <v>7.4113192025728098</v>
      </c>
      <c r="AO2898">
        <v>413.13664491871401</v>
      </c>
      <c r="AR2898">
        <f>AL2898*1000000/AO2898</f>
        <v>17939.14747996032</v>
      </c>
      <c r="AY2898">
        <v>49.5</v>
      </c>
      <c r="AZ2898">
        <v>143.45238095238099</v>
      </c>
      <c r="BC2898">
        <v>56.036515752003197</v>
      </c>
      <c r="BH2898">
        <v>1050.7165636970799</v>
      </c>
      <c r="BI2898">
        <v>697.67857142857201</v>
      </c>
    </row>
    <row r="2899" spans="1:77" x14ac:dyDescent="0.3">
      <c r="A2899" s="58" t="s">
        <v>318</v>
      </c>
      <c r="B2899" s="9">
        <v>41583</v>
      </c>
      <c r="C2899" s="9"/>
      <c r="D2899" s="9"/>
      <c r="E2899" s="10" t="s">
        <v>138</v>
      </c>
      <c r="G2899">
        <v>248.2</v>
      </c>
      <c r="H2899">
        <v>9.7750000000000004E-2</v>
      </c>
      <c r="I2899">
        <v>0.1535</v>
      </c>
      <c r="J2899">
        <v>0.13700000000000001</v>
      </c>
      <c r="K2899">
        <v>0.13950000000000001</v>
      </c>
      <c r="L2899">
        <v>0.17399999999999999</v>
      </c>
      <c r="M2899">
        <v>0.20125000000000001</v>
      </c>
      <c r="N2899">
        <v>0.14974999999999999</v>
      </c>
      <c r="O2899">
        <v>0.18825</v>
      </c>
    </row>
    <row r="2900" spans="1:77" x14ac:dyDescent="0.3">
      <c r="A2900" s="58" t="s">
        <v>318</v>
      </c>
      <c r="B2900" s="9">
        <v>41586</v>
      </c>
      <c r="C2900" s="9"/>
      <c r="D2900" s="9"/>
      <c r="E2900" s="10" t="s">
        <v>138</v>
      </c>
      <c r="AF2900">
        <v>0.97434724927462901</v>
      </c>
      <c r="AY2900">
        <v>58</v>
      </c>
    </row>
    <row r="2901" spans="1:77" x14ac:dyDescent="0.3">
      <c r="A2901" s="58" t="s">
        <v>318</v>
      </c>
      <c r="B2901" s="9">
        <v>41590</v>
      </c>
      <c r="C2901" s="9"/>
      <c r="D2901" s="9"/>
      <c r="E2901" s="10" t="s">
        <v>138</v>
      </c>
      <c r="G2901">
        <v>230.9</v>
      </c>
      <c r="H2901">
        <v>9.0999999999999998E-2</v>
      </c>
      <c r="I2901">
        <v>0.14574999999999999</v>
      </c>
      <c r="J2901">
        <v>0.129</v>
      </c>
      <c r="K2901">
        <v>0.12575</v>
      </c>
      <c r="L2901">
        <v>0.15225</v>
      </c>
      <c r="M2901">
        <v>0.1845</v>
      </c>
      <c r="N2901">
        <v>0.14249999999999999</v>
      </c>
      <c r="O2901">
        <v>0.18375</v>
      </c>
    </row>
    <row r="2902" spans="1:77" x14ac:dyDescent="0.3">
      <c r="A2902" s="58" t="s">
        <v>318</v>
      </c>
      <c r="B2902" s="9">
        <v>41596</v>
      </c>
      <c r="C2902" s="9"/>
      <c r="D2902" s="9"/>
      <c r="E2902" s="10" t="s">
        <v>138</v>
      </c>
      <c r="T2902">
        <v>2123.5220807464698</v>
      </c>
      <c r="U2902">
        <v>307.90908063976798</v>
      </c>
      <c r="AC2902">
        <v>19.173452652310601</v>
      </c>
      <c r="AL2902">
        <v>5.8765044445722401</v>
      </c>
      <c r="AO2902">
        <v>347.49573585554703</v>
      </c>
      <c r="AR2902">
        <f>AL2902*1000000/AO2902</f>
        <v>16911.011670701726</v>
      </c>
      <c r="AZ2902">
        <v>150.59523809523799</v>
      </c>
      <c r="BC2902">
        <v>288.73562798745797</v>
      </c>
      <c r="BH2902">
        <v>1189.5752537958499</v>
      </c>
      <c r="BI2902">
        <v>723.392857142857</v>
      </c>
    </row>
    <row r="2903" spans="1:77" x14ac:dyDescent="0.3">
      <c r="A2903" s="58" t="s">
        <v>318</v>
      </c>
      <c r="B2903" s="9">
        <v>41596</v>
      </c>
      <c r="C2903" s="9"/>
      <c r="D2903" s="9"/>
      <c r="E2903" s="10" t="s">
        <v>138</v>
      </c>
      <c r="AF2903">
        <v>0.96984249619246798</v>
      </c>
    </row>
    <row r="2904" spans="1:77" x14ac:dyDescent="0.3">
      <c r="A2904" s="58" t="s">
        <v>318</v>
      </c>
      <c r="B2904" s="9">
        <v>41597</v>
      </c>
      <c r="C2904" s="9"/>
      <c r="D2904" s="9"/>
      <c r="E2904" s="10" t="s">
        <v>138</v>
      </c>
      <c r="G2904">
        <v>217.3</v>
      </c>
      <c r="H2904">
        <v>9.4750000000000001E-2</v>
      </c>
      <c r="I2904">
        <v>0.14474999999999999</v>
      </c>
      <c r="J2904">
        <v>0.12425</v>
      </c>
      <c r="K2904">
        <v>0.11600000000000001</v>
      </c>
      <c r="L2904">
        <v>0.13100000000000001</v>
      </c>
      <c r="M2904">
        <v>0.16300000000000001</v>
      </c>
      <c r="N2904">
        <v>0.13425000000000001</v>
      </c>
      <c r="O2904">
        <v>0.17849999999999999</v>
      </c>
    </row>
    <row r="2905" spans="1:77" x14ac:dyDescent="0.3">
      <c r="A2905" s="58" t="s">
        <v>318</v>
      </c>
      <c r="B2905" s="9">
        <v>41599</v>
      </c>
      <c r="C2905" s="9"/>
      <c r="D2905" s="9"/>
      <c r="E2905" s="10" t="s">
        <v>138</v>
      </c>
      <c r="AY2905">
        <v>70.5</v>
      </c>
    </row>
    <row r="2906" spans="1:77" x14ac:dyDescent="0.3">
      <c r="A2906" s="58" t="s">
        <v>318</v>
      </c>
      <c r="B2906" s="9">
        <v>41604</v>
      </c>
      <c r="C2906" s="9"/>
      <c r="D2906" s="9"/>
      <c r="E2906" s="10" t="s">
        <v>138</v>
      </c>
      <c r="G2906">
        <v>206.25</v>
      </c>
      <c r="H2906">
        <v>8.5000000000000006E-2</v>
      </c>
      <c r="I2906">
        <v>0.14324999999999999</v>
      </c>
      <c r="J2906">
        <v>0.122</v>
      </c>
      <c r="K2906">
        <v>0.11</v>
      </c>
      <c r="L2906">
        <v>0.11650000000000001</v>
      </c>
      <c r="M2906">
        <v>0.14949999999999999</v>
      </c>
      <c r="N2906">
        <v>0.1275</v>
      </c>
      <c r="O2906">
        <v>0.17749999999999999</v>
      </c>
    </row>
    <row r="2907" spans="1:77" x14ac:dyDescent="0.3">
      <c r="A2907" s="58" t="s">
        <v>318</v>
      </c>
      <c r="B2907" s="9">
        <v>41607</v>
      </c>
      <c r="C2907" s="9"/>
      <c r="D2907" s="9"/>
      <c r="E2907" s="10" t="s">
        <v>138</v>
      </c>
      <c r="AY2907">
        <v>70.724999999999994</v>
      </c>
    </row>
    <row r="2908" spans="1:77" x14ac:dyDescent="0.3">
      <c r="A2908" s="58" t="s">
        <v>318</v>
      </c>
      <c r="B2908" s="9">
        <v>41610</v>
      </c>
      <c r="C2908" s="9"/>
      <c r="D2908" s="9"/>
      <c r="E2908" s="10" t="s">
        <v>138</v>
      </c>
      <c r="T2908">
        <v>2263.3544949769098</v>
      </c>
      <c r="U2908">
        <v>492.36172435526203</v>
      </c>
      <c r="AC2908">
        <v>190.798607926383</v>
      </c>
      <c r="AL2908">
        <v>4.0055999064848198</v>
      </c>
      <c r="AO2908">
        <v>290.25479429423802</v>
      </c>
      <c r="AR2908">
        <f>AL2908*1000000/AO2908</f>
        <v>13800.288523138915</v>
      </c>
      <c r="AZ2908">
        <v>154.76190476190499</v>
      </c>
      <c r="BC2908">
        <v>301.56311642887903</v>
      </c>
      <c r="BH2908">
        <v>1143.95313909269</v>
      </c>
      <c r="BI2908">
        <v>637.91666666666697</v>
      </c>
    </row>
    <row r="2909" spans="1:77" x14ac:dyDescent="0.3">
      <c r="A2909" s="58" t="s">
        <v>318</v>
      </c>
      <c r="B2909" s="9">
        <v>41611</v>
      </c>
      <c r="C2909" s="9"/>
      <c r="D2909" s="9"/>
      <c r="E2909" s="10" t="s">
        <v>138</v>
      </c>
      <c r="G2909">
        <v>192.1</v>
      </c>
      <c r="H2909">
        <v>8.7499999999999994E-2</v>
      </c>
      <c r="I2909">
        <v>0.13725000000000001</v>
      </c>
      <c r="J2909">
        <v>0.11899999999999999</v>
      </c>
      <c r="K2909">
        <v>9.9000000000000005E-2</v>
      </c>
      <c r="L2909">
        <v>9.9250000000000005E-2</v>
      </c>
      <c r="M2909">
        <v>0.12925</v>
      </c>
      <c r="N2909">
        <v>0.1205</v>
      </c>
      <c r="O2909">
        <v>0.16875000000000001</v>
      </c>
    </row>
    <row r="2910" spans="1:77" x14ac:dyDescent="0.3">
      <c r="A2910" s="58" t="s">
        <v>318</v>
      </c>
      <c r="B2910" s="9">
        <v>41613</v>
      </c>
      <c r="C2910" s="9"/>
      <c r="D2910" s="9"/>
      <c r="E2910" s="10" t="s">
        <v>138</v>
      </c>
      <c r="AF2910">
        <v>0.969427764786716</v>
      </c>
    </row>
    <row r="2911" spans="1:77" x14ac:dyDescent="0.3">
      <c r="A2911" s="58" t="s">
        <v>318</v>
      </c>
      <c r="B2911" s="9">
        <v>41618</v>
      </c>
      <c r="C2911" s="9"/>
      <c r="D2911" s="9"/>
      <c r="E2911" s="10" t="s">
        <v>138</v>
      </c>
      <c r="G2911">
        <v>172.35</v>
      </c>
      <c r="H2911">
        <v>7.8E-2</v>
      </c>
      <c r="I2911">
        <v>0.13150000000000001</v>
      </c>
      <c r="J2911">
        <v>0.10925</v>
      </c>
      <c r="K2911">
        <v>0.09</v>
      </c>
      <c r="L2911">
        <v>7.9750000000000001E-2</v>
      </c>
      <c r="M2911">
        <v>0.10375</v>
      </c>
      <c r="N2911">
        <v>0.107</v>
      </c>
      <c r="O2911">
        <v>0.16250000000000001</v>
      </c>
    </row>
    <row r="2912" spans="1:77" x14ac:dyDescent="0.3">
      <c r="A2912" s="58" t="s">
        <v>318</v>
      </c>
      <c r="B2912" s="9">
        <v>41620</v>
      </c>
      <c r="C2912" s="9"/>
      <c r="D2912" s="9"/>
      <c r="E2912" s="10" t="s">
        <v>138</v>
      </c>
      <c r="AY2912">
        <v>81</v>
      </c>
    </row>
    <row r="2913" spans="1:77" x14ac:dyDescent="0.3">
      <c r="A2913" s="58" t="s">
        <v>318</v>
      </c>
      <c r="B2913" s="9">
        <v>41625</v>
      </c>
      <c r="C2913" s="9"/>
      <c r="D2913" s="9"/>
      <c r="E2913" s="10" t="s">
        <v>138</v>
      </c>
      <c r="G2913">
        <v>201.5</v>
      </c>
      <c r="H2913">
        <v>0.16475000000000001</v>
      </c>
      <c r="I2913">
        <v>0.17924999999999999</v>
      </c>
      <c r="J2913">
        <v>0.121</v>
      </c>
      <c r="K2913">
        <v>9.0499999999999997E-2</v>
      </c>
      <c r="L2913">
        <v>8.2500000000000004E-2</v>
      </c>
      <c r="M2913">
        <v>0.108</v>
      </c>
      <c r="N2913">
        <v>0.10425</v>
      </c>
      <c r="O2913">
        <v>0.15725</v>
      </c>
      <c r="T2913">
        <v>2799.2876533741</v>
      </c>
      <c r="U2913">
        <v>1095.0774985794801</v>
      </c>
      <c r="AC2913">
        <v>793.5143821506</v>
      </c>
      <c r="AL2913">
        <v>3.0885626755610098</v>
      </c>
      <c r="AO2913">
        <v>209.05005642826401</v>
      </c>
      <c r="AR2913">
        <f>AL2913*1000000/AO2913</f>
        <v>14774.273340705158</v>
      </c>
      <c r="AZ2913">
        <v>142.857142857143</v>
      </c>
      <c r="BC2913">
        <v>301.56311642887903</v>
      </c>
      <c r="BH2913">
        <v>1050.3398931735101</v>
      </c>
      <c r="BI2913">
        <v>671.96428571428601</v>
      </c>
    </row>
    <row r="2914" spans="1:77" x14ac:dyDescent="0.3">
      <c r="A2914" s="58" t="s">
        <v>318</v>
      </c>
      <c r="B2914" s="9">
        <v>41627</v>
      </c>
      <c r="C2914" s="9"/>
      <c r="D2914" s="9"/>
      <c r="E2914" s="10" t="s">
        <v>138</v>
      </c>
      <c r="AY2914">
        <v>82.5</v>
      </c>
    </row>
    <row r="2915" spans="1:77" x14ac:dyDescent="0.3">
      <c r="A2915" s="58" t="s">
        <v>318</v>
      </c>
      <c r="B2915" s="9">
        <v>41628</v>
      </c>
      <c r="C2915" s="9"/>
      <c r="D2915" s="9"/>
      <c r="E2915" s="10" t="s">
        <v>138</v>
      </c>
      <c r="AF2915">
        <v>0.97638548329318098</v>
      </c>
    </row>
    <row r="2916" spans="1:77" x14ac:dyDescent="0.3">
      <c r="A2916" s="58" t="s">
        <v>318</v>
      </c>
      <c r="B2916" s="9">
        <v>41632</v>
      </c>
      <c r="C2916" s="9"/>
      <c r="D2916" s="9"/>
      <c r="E2916" s="10" t="s">
        <v>138</v>
      </c>
      <c r="G2916">
        <v>225.4</v>
      </c>
      <c r="H2916">
        <v>0.21049999999999999</v>
      </c>
      <c r="I2916">
        <v>0.22275</v>
      </c>
      <c r="J2916">
        <v>0.14599999999999999</v>
      </c>
      <c r="K2916">
        <v>9.6000000000000002E-2</v>
      </c>
      <c r="L2916">
        <v>8.4000000000000005E-2</v>
      </c>
      <c r="M2916">
        <v>0.11</v>
      </c>
      <c r="N2916">
        <v>0.10349999999999999</v>
      </c>
      <c r="O2916">
        <v>0.15425</v>
      </c>
    </row>
    <row r="2917" spans="1:77" x14ac:dyDescent="0.3">
      <c r="A2917" s="58" t="s">
        <v>318</v>
      </c>
      <c r="B2917" s="9">
        <v>41638</v>
      </c>
      <c r="C2917" s="9"/>
      <c r="D2917" s="9"/>
      <c r="E2917" s="10" t="s">
        <v>138</v>
      </c>
      <c r="AY2917">
        <v>86.5</v>
      </c>
    </row>
    <row r="2918" spans="1:77" x14ac:dyDescent="0.3">
      <c r="A2918" s="58" t="s">
        <v>318</v>
      </c>
      <c r="B2918" s="9">
        <v>41639</v>
      </c>
      <c r="C2918" s="9"/>
      <c r="D2918" s="9"/>
      <c r="E2918" s="10" t="s">
        <v>138</v>
      </c>
      <c r="G2918">
        <v>267.55</v>
      </c>
      <c r="H2918">
        <v>0.28325</v>
      </c>
      <c r="I2918">
        <v>0.27725</v>
      </c>
      <c r="J2918">
        <v>0.20649999999999999</v>
      </c>
      <c r="K2918">
        <v>0.11325</v>
      </c>
      <c r="L2918">
        <v>8.9249999999999996E-2</v>
      </c>
      <c r="M2918">
        <v>0.1135</v>
      </c>
      <c r="N2918">
        <v>0.104</v>
      </c>
      <c r="O2918">
        <v>0.15075</v>
      </c>
      <c r="Z2918" s="33"/>
    </row>
    <row r="2919" spans="1:77" x14ac:dyDescent="0.3">
      <c r="A2919" s="58" t="s">
        <v>318</v>
      </c>
      <c r="B2919" s="9">
        <v>41645</v>
      </c>
      <c r="C2919" s="9"/>
      <c r="D2919" s="9"/>
      <c r="E2919" s="10" t="s">
        <v>138</v>
      </c>
      <c r="Z2919" s="33"/>
      <c r="AF2919">
        <v>0.49971334567674602</v>
      </c>
      <c r="AY2919">
        <v>87.5</v>
      </c>
    </row>
    <row r="2920" spans="1:77" x14ac:dyDescent="0.3">
      <c r="A2920" s="58" t="s">
        <v>318</v>
      </c>
      <c r="B2920" s="9">
        <v>41646</v>
      </c>
      <c r="C2920" s="9"/>
      <c r="D2920" s="9"/>
      <c r="E2920" s="10" t="s">
        <v>138</v>
      </c>
      <c r="G2920">
        <v>253.95</v>
      </c>
      <c r="H2920">
        <v>0.22425</v>
      </c>
      <c r="I2920">
        <v>0.2515</v>
      </c>
      <c r="J2920">
        <v>0.20749999999999999</v>
      </c>
      <c r="K2920">
        <v>0.12875</v>
      </c>
      <c r="L2920">
        <v>9.2999999999999999E-2</v>
      </c>
      <c r="M2920">
        <v>0.1135</v>
      </c>
      <c r="N2920">
        <v>0.10299999999999999</v>
      </c>
      <c r="O2920">
        <v>0.14824999999999999</v>
      </c>
      <c r="Z2920" s="33"/>
    </row>
    <row r="2921" spans="1:77" x14ac:dyDescent="0.3">
      <c r="A2921" s="58" t="s">
        <v>318</v>
      </c>
      <c r="B2921" s="9">
        <v>41652</v>
      </c>
      <c r="C2921" s="9"/>
      <c r="D2921" s="9"/>
      <c r="E2921" s="10" t="s">
        <v>138</v>
      </c>
      <c r="Z2921" s="33"/>
      <c r="AY2921">
        <v>90.5</v>
      </c>
    </row>
    <row r="2922" spans="1:77" x14ac:dyDescent="0.3">
      <c r="A2922" s="58" t="s">
        <v>318</v>
      </c>
      <c r="B2922" s="9">
        <v>41653</v>
      </c>
      <c r="C2922" s="9"/>
      <c r="D2922" s="9"/>
      <c r="E2922" s="10" t="s">
        <v>138</v>
      </c>
      <c r="G2922">
        <v>239.7</v>
      </c>
      <c r="H2922">
        <v>0.17824999999999999</v>
      </c>
      <c r="I2922">
        <v>0.22750000000000001</v>
      </c>
      <c r="J2922">
        <v>0.19600000000000001</v>
      </c>
      <c r="K2922">
        <v>0.13275000000000001</v>
      </c>
      <c r="L2922">
        <v>9.7750000000000004E-2</v>
      </c>
      <c r="M2922">
        <v>0.11650000000000001</v>
      </c>
      <c r="N2922">
        <v>0.10199999999999999</v>
      </c>
      <c r="O2922">
        <v>0.14774999999999999</v>
      </c>
      <c r="Z2922" s="33"/>
    </row>
    <row r="2923" spans="1:77" x14ac:dyDescent="0.3">
      <c r="A2923" s="58" t="s">
        <v>318</v>
      </c>
      <c r="B2923" s="9">
        <v>41660</v>
      </c>
      <c r="C2923" s="9"/>
      <c r="D2923" s="9"/>
      <c r="E2923" s="10" t="s">
        <v>138</v>
      </c>
      <c r="G2923">
        <v>232.5</v>
      </c>
      <c r="H2923">
        <v>0.15725</v>
      </c>
      <c r="I2923">
        <v>0.2155</v>
      </c>
      <c r="J2923">
        <v>0.18725</v>
      </c>
      <c r="K2923">
        <v>0.13300000000000001</v>
      </c>
      <c r="L2923">
        <v>0.10349999999999999</v>
      </c>
      <c r="M2923">
        <v>0.11975</v>
      </c>
      <c r="N2923">
        <v>0.10349999999999999</v>
      </c>
      <c r="O2923">
        <v>0.14274999999999999</v>
      </c>
      <c r="Z2923" s="33"/>
    </row>
    <row r="2924" spans="1:77" x14ac:dyDescent="0.3">
      <c r="A2924" s="58" t="s">
        <v>318</v>
      </c>
      <c r="B2924" s="9">
        <v>41662</v>
      </c>
      <c r="C2924" s="9"/>
      <c r="D2924" s="9"/>
      <c r="E2924" s="10" t="s">
        <v>138</v>
      </c>
      <c r="AY2924">
        <v>93</v>
      </c>
    </row>
    <row r="2925" spans="1:77" x14ac:dyDescent="0.3">
      <c r="A2925" s="58" t="s">
        <v>318</v>
      </c>
      <c r="B2925" s="9">
        <v>41664</v>
      </c>
      <c r="C2925" s="9"/>
      <c r="D2925" s="9"/>
      <c r="E2925" s="10" t="s">
        <v>138</v>
      </c>
      <c r="T2925">
        <v>2468.3094723972399</v>
      </c>
      <c r="U2925">
        <v>1256.0124139288801</v>
      </c>
      <c r="X2925" s="33"/>
      <c r="Y2925">
        <v>3.7774811249999998E-2</v>
      </c>
      <c r="AA2925">
        <v>25266.818441084899</v>
      </c>
      <c r="AC2925">
        <v>954.44929749999994</v>
      </c>
      <c r="AO2925">
        <v>0</v>
      </c>
      <c r="AS2925" t="s">
        <v>69</v>
      </c>
      <c r="BC2925">
        <v>301.56311642887903</v>
      </c>
      <c r="BH2925">
        <v>798.82365915335595</v>
      </c>
    </row>
    <row r="2926" spans="1:77" x14ac:dyDescent="0.3">
      <c r="A2926" s="58" t="s">
        <v>318</v>
      </c>
      <c r="B2926" s="9">
        <v>41667</v>
      </c>
      <c r="C2926" s="9"/>
      <c r="D2926" s="9"/>
      <c r="E2926" s="10" t="s">
        <v>138</v>
      </c>
      <c r="G2926">
        <v>232</v>
      </c>
      <c r="H2926">
        <v>0.15024999999999999</v>
      </c>
      <c r="I2926">
        <v>0.20649999999999999</v>
      </c>
      <c r="J2926">
        <v>0.182</v>
      </c>
      <c r="K2926">
        <v>0.13375000000000001</v>
      </c>
      <c r="L2926">
        <v>0.10975</v>
      </c>
      <c r="M2926">
        <v>0.13275000000000001</v>
      </c>
      <c r="N2926">
        <v>0.10475</v>
      </c>
      <c r="O2926">
        <v>0.14025000000000001</v>
      </c>
    </row>
    <row r="2927" spans="1:77" x14ac:dyDescent="0.3">
      <c r="A2927" s="34" t="s">
        <v>318</v>
      </c>
      <c r="E2927" s="10" t="s">
        <v>138</v>
      </c>
      <c r="BK2927">
        <v>281.10833333333301</v>
      </c>
      <c r="BL2927">
        <v>489.15222222222201</v>
      </c>
      <c r="BM2927">
        <v>596.73249999999996</v>
      </c>
      <c r="BN2927">
        <v>658.678</v>
      </c>
      <c r="BO2927">
        <v>816.33249999999998</v>
      </c>
      <c r="BP2927">
        <v>906.82600000000002</v>
      </c>
      <c r="BQ2927">
        <v>1050.9690000000001</v>
      </c>
      <c r="BR2927">
        <v>1139.663</v>
      </c>
      <c r="BS2927">
        <v>1435.0554999999999</v>
      </c>
      <c r="BT2927">
        <v>2067.6255000000001</v>
      </c>
      <c r="BU2927">
        <v>2258.3420000000001</v>
      </c>
      <c r="BV2927">
        <v>2191.7910000000002</v>
      </c>
      <c r="BW2927">
        <v>2572.0039999999999</v>
      </c>
      <c r="BX2927">
        <v>2710.0165000000002</v>
      </c>
      <c r="BY2927">
        <v>2198.2366666666699</v>
      </c>
    </row>
    <row r="2928" spans="1:77" x14ac:dyDescent="0.3">
      <c r="A2928" s="34" t="s">
        <v>319</v>
      </c>
      <c r="B2928" s="1">
        <v>41369</v>
      </c>
      <c r="E2928" s="38" t="s">
        <v>138</v>
      </c>
      <c r="BK2928" s="22">
        <v>237.96100000000001</v>
      </c>
      <c r="BL2928" s="22"/>
      <c r="BM2928" s="22"/>
      <c r="BN2928" s="22"/>
      <c r="BO2928" s="22"/>
      <c r="BP2928" s="22"/>
      <c r="BQ2928" s="22"/>
      <c r="BR2928" s="22"/>
      <c r="BS2928" s="22"/>
      <c r="BT2928" s="22"/>
      <c r="BU2928" s="22"/>
      <c r="BV2928" s="22"/>
      <c r="BW2928" s="22"/>
      <c r="BX2928" s="22"/>
      <c r="BY2928" s="22"/>
    </row>
    <row r="2929" spans="1:77" x14ac:dyDescent="0.3">
      <c r="A2929" s="34" t="s">
        <v>319</v>
      </c>
      <c r="B2929" s="1">
        <v>41380</v>
      </c>
      <c r="E2929" s="38" t="s">
        <v>138</v>
      </c>
      <c r="BK2929" s="44"/>
      <c r="BL2929" s="22">
        <v>401.83749999999998</v>
      </c>
      <c r="BM2929" s="22"/>
      <c r="BN2929" s="22"/>
      <c r="BO2929" s="22"/>
      <c r="BP2929" s="22"/>
      <c r="BQ2929" s="22"/>
      <c r="BR2929" s="22"/>
      <c r="BS2929" s="22"/>
      <c r="BT2929" s="22"/>
      <c r="BU2929" s="22"/>
      <c r="BV2929" s="22"/>
      <c r="BW2929" s="22"/>
      <c r="BX2929" s="22"/>
      <c r="BY2929" s="22"/>
    </row>
    <row r="2930" spans="1:77" x14ac:dyDescent="0.3">
      <c r="A2930" s="58" t="s">
        <v>319</v>
      </c>
      <c r="B2930" s="9">
        <v>41386</v>
      </c>
      <c r="C2930" s="9"/>
      <c r="D2930" s="9"/>
      <c r="E2930" s="10" t="s">
        <v>138</v>
      </c>
      <c r="AD2930">
        <v>3.8</v>
      </c>
      <c r="AK2930">
        <v>2.0499999999999998</v>
      </c>
      <c r="AY2930">
        <v>17.5</v>
      </c>
    </row>
    <row r="2931" spans="1:77" x14ac:dyDescent="0.3">
      <c r="A2931" s="58" t="s">
        <v>319</v>
      </c>
      <c r="B2931" s="9">
        <v>41387</v>
      </c>
      <c r="C2931" s="9"/>
      <c r="D2931" s="9"/>
      <c r="E2931" s="10" t="s">
        <v>138</v>
      </c>
      <c r="G2931">
        <v>390.22500000000002</v>
      </c>
      <c r="H2931">
        <v>0.270625</v>
      </c>
      <c r="I2931">
        <v>0.27825</v>
      </c>
      <c r="J2931">
        <v>0.27600000000000002</v>
      </c>
      <c r="K2931">
        <v>0.25024999999999997</v>
      </c>
      <c r="L2931">
        <v>0.25074999999999997</v>
      </c>
      <c r="M2931">
        <v>0.23974999999999999</v>
      </c>
      <c r="N2931">
        <v>0.18925</v>
      </c>
      <c r="O2931">
        <v>0.19625000000000001</v>
      </c>
    </row>
    <row r="2932" spans="1:77" x14ac:dyDescent="0.3">
      <c r="A2932" s="34" t="s">
        <v>319</v>
      </c>
      <c r="B2932" s="1">
        <v>41390</v>
      </c>
      <c r="E2932" s="38" t="s">
        <v>138</v>
      </c>
      <c r="BK2932" s="44"/>
      <c r="BL2932" s="22"/>
      <c r="BM2932" s="22">
        <v>479.9785</v>
      </c>
      <c r="BN2932" s="22"/>
      <c r="BO2932" s="22"/>
      <c r="BP2932" s="22"/>
      <c r="BQ2932" s="22"/>
      <c r="BR2932" s="22"/>
      <c r="BS2932" s="22"/>
      <c r="BT2932" s="22"/>
      <c r="BU2932" s="22"/>
      <c r="BV2932" s="22"/>
      <c r="BW2932" s="22"/>
      <c r="BX2932" s="22"/>
      <c r="BY2932" s="22"/>
    </row>
    <row r="2933" spans="1:77" x14ac:dyDescent="0.3">
      <c r="A2933" s="58" t="s">
        <v>319</v>
      </c>
      <c r="B2933" s="9">
        <v>41394</v>
      </c>
      <c r="C2933" s="9"/>
      <c r="D2933" s="9"/>
      <c r="E2933" s="10" t="s">
        <v>138</v>
      </c>
      <c r="G2933">
        <v>386.05</v>
      </c>
      <c r="H2933">
        <v>0.25224999999999997</v>
      </c>
      <c r="I2933">
        <v>0.27550000000000002</v>
      </c>
      <c r="J2933">
        <v>0.27775</v>
      </c>
      <c r="K2933">
        <v>0.251</v>
      </c>
      <c r="L2933">
        <v>0.24775</v>
      </c>
      <c r="M2933">
        <v>0.23949999999999999</v>
      </c>
      <c r="N2933">
        <v>0.189</v>
      </c>
      <c r="O2933">
        <v>0.19750000000000001</v>
      </c>
    </row>
    <row r="2934" spans="1:77" x14ac:dyDescent="0.3">
      <c r="A2934" s="58" t="s">
        <v>319</v>
      </c>
      <c r="B2934" s="9">
        <v>41396</v>
      </c>
      <c r="C2934" s="9"/>
      <c r="D2934" s="9"/>
      <c r="E2934" s="10" t="s">
        <v>138</v>
      </c>
      <c r="AD2934">
        <v>4.95</v>
      </c>
      <c r="AK2934">
        <v>3.85</v>
      </c>
      <c r="AY2934">
        <v>22</v>
      </c>
    </row>
    <row r="2935" spans="1:77" x14ac:dyDescent="0.3">
      <c r="A2935" s="58" t="s">
        <v>319</v>
      </c>
      <c r="B2935" s="9">
        <v>41397</v>
      </c>
      <c r="C2935" s="9"/>
      <c r="D2935" s="9"/>
      <c r="E2935" s="10" t="s">
        <v>138</v>
      </c>
      <c r="AF2935">
        <v>0.207329667506334</v>
      </c>
    </row>
    <row r="2936" spans="1:77" x14ac:dyDescent="0.3">
      <c r="A2936" s="34" t="s">
        <v>319</v>
      </c>
      <c r="B2936" s="1">
        <v>41399</v>
      </c>
      <c r="E2936" s="38" t="s">
        <v>138</v>
      </c>
      <c r="BK2936" s="44"/>
      <c r="BL2936" s="22"/>
      <c r="BM2936" s="22"/>
      <c r="BN2936" s="22">
        <v>594.25437499999998</v>
      </c>
      <c r="BO2936" s="22"/>
      <c r="BP2936" s="22"/>
      <c r="BQ2936" s="22"/>
      <c r="BR2936" s="22"/>
      <c r="BS2936" s="22"/>
      <c r="BT2936" s="22"/>
      <c r="BU2936" s="22"/>
      <c r="BV2936" s="22"/>
      <c r="BW2936" s="22"/>
      <c r="BX2936" s="22"/>
      <c r="BY2936" s="22"/>
    </row>
    <row r="2937" spans="1:77" x14ac:dyDescent="0.3">
      <c r="A2937" s="58" t="s">
        <v>319</v>
      </c>
      <c r="B2937" s="9">
        <v>41408</v>
      </c>
      <c r="C2937" s="9"/>
      <c r="D2937" s="9"/>
      <c r="E2937" s="10" t="s">
        <v>138</v>
      </c>
      <c r="G2937">
        <v>375.97500000000002</v>
      </c>
      <c r="H2937">
        <v>0.237125</v>
      </c>
      <c r="I2937">
        <v>0.26324999999999998</v>
      </c>
      <c r="J2937">
        <v>0.27200000000000002</v>
      </c>
      <c r="K2937">
        <v>0.24174999999999999</v>
      </c>
      <c r="L2937">
        <v>0.24675</v>
      </c>
      <c r="M2937">
        <v>0.23799999999999999</v>
      </c>
      <c r="N2937">
        <v>0.18625</v>
      </c>
      <c r="O2937">
        <v>0.19475000000000001</v>
      </c>
      <c r="AF2937">
        <v>0.41872405266430002</v>
      </c>
    </row>
    <row r="2938" spans="1:77" x14ac:dyDescent="0.3">
      <c r="A2938" s="58" t="s">
        <v>319</v>
      </c>
      <c r="B2938" s="9">
        <v>41410</v>
      </c>
      <c r="C2938" s="9"/>
      <c r="D2938" s="9"/>
      <c r="E2938" s="10" t="s">
        <v>138</v>
      </c>
      <c r="AD2938">
        <v>6</v>
      </c>
      <c r="AK2938">
        <v>4.8</v>
      </c>
      <c r="AY2938">
        <v>24.25</v>
      </c>
    </row>
    <row r="2939" spans="1:77" x14ac:dyDescent="0.3">
      <c r="A2939" s="34" t="s">
        <v>319</v>
      </c>
      <c r="B2939" s="1">
        <v>41413</v>
      </c>
      <c r="E2939" s="38" t="s">
        <v>138</v>
      </c>
      <c r="BK2939" s="44"/>
      <c r="BL2939" s="22"/>
      <c r="BM2939" s="22"/>
      <c r="BN2939" s="22"/>
      <c r="BO2939" s="22">
        <v>755.02750000000003</v>
      </c>
      <c r="BP2939" s="22"/>
      <c r="BQ2939" s="22"/>
      <c r="BR2939" s="22"/>
      <c r="BS2939" s="22"/>
      <c r="BT2939" s="22"/>
      <c r="BU2939" s="22"/>
      <c r="BV2939" s="22"/>
      <c r="BW2939" s="22"/>
      <c r="BX2939" s="22"/>
      <c r="BY2939" s="22"/>
    </row>
    <row r="2940" spans="1:77" x14ac:dyDescent="0.3">
      <c r="A2940" s="58" t="s">
        <v>319</v>
      </c>
      <c r="B2940" s="9">
        <v>41423</v>
      </c>
      <c r="C2940" s="9"/>
      <c r="D2940" s="9"/>
      <c r="E2940" s="10" t="s">
        <v>138</v>
      </c>
      <c r="G2940">
        <v>390.1</v>
      </c>
      <c r="H2940">
        <v>0.28649999999999998</v>
      </c>
      <c r="I2940">
        <v>0.28625</v>
      </c>
      <c r="J2940">
        <v>0.27450000000000002</v>
      </c>
      <c r="K2940">
        <v>0.2445</v>
      </c>
      <c r="L2940">
        <v>0.24324999999999999</v>
      </c>
      <c r="M2940">
        <v>0.23624999999999999</v>
      </c>
      <c r="N2940">
        <v>0.18575</v>
      </c>
      <c r="O2940">
        <v>0.19350000000000001</v>
      </c>
      <c r="AD2940">
        <v>6.9</v>
      </c>
      <c r="AK2940">
        <v>5.85</v>
      </c>
    </row>
    <row r="2941" spans="1:77" x14ac:dyDescent="0.3">
      <c r="A2941" s="58" t="s">
        <v>319</v>
      </c>
      <c r="B2941" s="9">
        <v>41425</v>
      </c>
      <c r="C2941" s="9"/>
      <c r="D2941" s="9"/>
      <c r="E2941" s="10" t="s">
        <v>138</v>
      </c>
      <c r="AF2941">
        <v>0.71724237880555797</v>
      </c>
      <c r="AY2941">
        <v>25</v>
      </c>
    </row>
    <row r="2942" spans="1:77" x14ac:dyDescent="0.3">
      <c r="A2942" s="34" t="s">
        <v>319</v>
      </c>
      <c r="B2942" s="1">
        <v>41426</v>
      </c>
      <c r="E2942" s="38" t="s">
        <v>138</v>
      </c>
      <c r="BK2942" s="44"/>
      <c r="BL2942" s="22"/>
      <c r="BM2942" s="22"/>
      <c r="BN2942" s="22"/>
      <c r="BO2942" s="22"/>
      <c r="BP2942" s="22">
        <v>821.76149999999996</v>
      </c>
      <c r="BQ2942" s="22"/>
      <c r="BR2942" s="22"/>
      <c r="BS2942" s="22"/>
      <c r="BT2942" s="22"/>
      <c r="BU2942" s="22"/>
      <c r="BV2942" s="22"/>
      <c r="BW2942" s="22"/>
      <c r="BX2942" s="22"/>
      <c r="BY2942" s="22"/>
    </row>
    <row r="2943" spans="1:77" x14ac:dyDescent="0.3">
      <c r="A2943" s="58" t="s">
        <v>319</v>
      </c>
      <c r="B2943" s="9">
        <v>41436</v>
      </c>
      <c r="C2943" s="9"/>
      <c r="D2943" s="9"/>
      <c r="E2943" s="10" t="s">
        <v>138</v>
      </c>
      <c r="G2943">
        <v>387.8</v>
      </c>
      <c r="H2943">
        <v>0.28299999999999997</v>
      </c>
      <c r="I2943">
        <v>0.28449999999999998</v>
      </c>
      <c r="J2943">
        <v>0.27550000000000002</v>
      </c>
      <c r="K2943">
        <v>0.24049999999999999</v>
      </c>
      <c r="L2943">
        <v>0.24324999999999999</v>
      </c>
      <c r="M2943">
        <v>0.23549999999999999</v>
      </c>
      <c r="N2943">
        <v>0.183</v>
      </c>
      <c r="O2943">
        <v>0.19375000000000001</v>
      </c>
    </row>
    <row r="2944" spans="1:77" x14ac:dyDescent="0.3">
      <c r="A2944" s="58" t="s">
        <v>319</v>
      </c>
      <c r="B2944" s="9">
        <v>41438</v>
      </c>
      <c r="C2944" s="9"/>
      <c r="D2944" s="9"/>
      <c r="E2944" s="10" t="s">
        <v>138</v>
      </c>
      <c r="AD2944">
        <v>7.9</v>
      </c>
      <c r="AF2944">
        <v>0.79080429205020197</v>
      </c>
      <c r="AK2944">
        <v>6.8</v>
      </c>
      <c r="AY2944">
        <v>26</v>
      </c>
    </row>
    <row r="2945" spans="1:77" x14ac:dyDescent="0.3">
      <c r="A2945" s="34" t="s">
        <v>319</v>
      </c>
      <c r="B2945" s="1">
        <v>41448</v>
      </c>
      <c r="E2945" s="38" t="s">
        <v>138</v>
      </c>
      <c r="BK2945" s="44"/>
      <c r="BL2945" s="22"/>
      <c r="BM2945" s="22"/>
      <c r="BN2945" s="22"/>
      <c r="BO2945" s="22"/>
      <c r="BP2945" s="22"/>
      <c r="BQ2945" s="22">
        <v>958.18799999999999</v>
      </c>
      <c r="BR2945" s="22"/>
      <c r="BS2945" s="22"/>
      <c r="BT2945" s="22"/>
      <c r="BU2945" s="22"/>
      <c r="BV2945" s="22"/>
      <c r="BW2945" s="22"/>
      <c r="BX2945" s="22"/>
      <c r="BY2945" s="22"/>
    </row>
    <row r="2946" spans="1:77" x14ac:dyDescent="0.3">
      <c r="A2946" s="58" t="s">
        <v>319</v>
      </c>
      <c r="B2946" s="9">
        <v>41450</v>
      </c>
      <c r="C2946" s="9"/>
      <c r="D2946" s="9"/>
      <c r="E2946" s="10" t="s">
        <v>138</v>
      </c>
      <c r="G2946">
        <v>417.25</v>
      </c>
      <c r="H2946">
        <v>0.3145</v>
      </c>
      <c r="I2946">
        <v>0.30149999999999999</v>
      </c>
      <c r="J2946">
        <v>0.28575</v>
      </c>
      <c r="K2946">
        <v>0.27725</v>
      </c>
      <c r="L2946">
        <v>0.26150000000000001</v>
      </c>
      <c r="M2946">
        <v>0.2475</v>
      </c>
      <c r="N2946">
        <v>0.20324999999999999</v>
      </c>
      <c r="O2946">
        <v>0.19500000000000001</v>
      </c>
      <c r="AD2946">
        <v>8.75</v>
      </c>
      <c r="AF2946">
        <v>0.95173760900652604</v>
      </c>
      <c r="AK2946">
        <v>7.1</v>
      </c>
    </row>
    <row r="2947" spans="1:77" x14ac:dyDescent="0.3">
      <c r="A2947" s="58" t="s">
        <v>319</v>
      </c>
      <c r="B2947" s="9">
        <v>41457</v>
      </c>
      <c r="C2947" s="9"/>
      <c r="D2947" s="9"/>
      <c r="E2947" s="10" t="s">
        <v>138</v>
      </c>
      <c r="AY2947">
        <v>27.5</v>
      </c>
    </row>
    <row r="2948" spans="1:77" x14ac:dyDescent="0.3">
      <c r="A2948" s="58" t="s">
        <v>319</v>
      </c>
      <c r="B2948" s="9">
        <v>41459</v>
      </c>
      <c r="C2948" s="9"/>
      <c r="D2948" s="9"/>
      <c r="E2948" s="10" t="s">
        <v>138</v>
      </c>
      <c r="T2948">
        <v>259.60892857142898</v>
      </c>
      <c r="U2948">
        <v>0</v>
      </c>
      <c r="AL2948">
        <v>2.9321753615448301</v>
      </c>
      <c r="AO2948">
        <v>154.86086465602301</v>
      </c>
      <c r="AR2948">
        <f>AL2948*1000000/AO2948</f>
        <v>18934.256682976546</v>
      </c>
      <c r="AZ2948">
        <v>158.333333333333</v>
      </c>
      <c r="BC2948">
        <v>0</v>
      </c>
      <c r="BH2948">
        <v>98.299934840037807</v>
      </c>
      <c r="BI2948">
        <v>1394.5833333333301</v>
      </c>
    </row>
    <row r="2949" spans="1:77" x14ac:dyDescent="0.3">
      <c r="A2949" s="58" t="s">
        <v>319</v>
      </c>
      <c r="B2949" s="9">
        <v>41465</v>
      </c>
      <c r="C2949" s="9"/>
      <c r="D2949" s="9"/>
      <c r="E2949" s="10" t="s">
        <v>138</v>
      </c>
      <c r="AD2949">
        <v>8.9</v>
      </c>
      <c r="AK2949">
        <v>7.9</v>
      </c>
      <c r="AY2949">
        <v>27.75</v>
      </c>
    </row>
    <row r="2950" spans="1:77" x14ac:dyDescent="0.3">
      <c r="A2950" s="58" t="s">
        <v>319</v>
      </c>
      <c r="B2950" s="9">
        <v>41466</v>
      </c>
      <c r="C2950" s="9"/>
      <c r="D2950" s="9"/>
      <c r="E2950" s="10" t="s">
        <v>138</v>
      </c>
      <c r="G2950">
        <v>412.82499999999999</v>
      </c>
      <c r="H2950">
        <v>0.27887499999999998</v>
      </c>
      <c r="I2950">
        <v>0.28425</v>
      </c>
      <c r="J2950">
        <v>0.28475</v>
      </c>
      <c r="K2950">
        <v>0.26850000000000002</v>
      </c>
      <c r="L2950">
        <v>0.26774999999999999</v>
      </c>
      <c r="M2950">
        <v>0.25524999999999998</v>
      </c>
      <c r="N2950">
        <v>0.21149999999999999</v>
      </c>
      <c r="O2950">
        <v>0.21325</v>
      </c>
      <c r="AF2950">
        <v>0.97125781630328201</v>
      </c>
    </row>
    <row r="2951" spans="1:77" x14ac:dyDescent="0.3">
      <c r="A2951" s="34" t="s">
        <v>319</v>
      </c>
      <c r="B2951" s="1">
        <v>41471</v>
      </c>
      <c r="E2951" s="38" t="s">
        <v>138</v>
      </c>
      <c r="BK2951" s="44"/>
      <c r="BL2951" s="22"/>
      <c r="BM2951" s="22"/>
      <c r="BN2951" s="22"/>
      <c r="BO2951" s="22"/>
      <c r="BP2951" s="22"/>
      <c r="BQ2951" s="22"/>
      <c r="BR2951" s="22">
        <v>1133.8375000000001</v>
      </c>
      <c r="BS2951" s="22"/>
      <c r="BT2951" s="22"/>
      <c r="BU2951" s="22"/>
      <c r="BV2951" s="22"/>
      <c r="BW2951" s="22"/>
      <c r="BX2951" s="22"/>
      <c r="BY2951" s="22"/>
    </row>
    <row r="2952" spans="1:77" x14ac:dyDescent="0.3">
      <c r="A2952" s="58" t="s">
        <v>319</v>
      </c>
      <c r="B2952" s="9">
        <v>41481</v>
      </c>
      <c r="C2952" s="9"/>
      <c r="D2952" s="9"/>
      <c r="E2952" s="10" t="s">
        <v>138</v>
      </c>
      <c r="AY2952">
        <v>30</v>
      </c>
    </row>
    <row r="2953" spans="1:77" x14ac:dyDescent="0.3">
      <c r="A2953" s="58" t="s">
        <v>319</v>
      </c>
      <c r="B2953" s="9">
        <v>41484</v>
      </c>
      <c r="C2953" s="9"/>
      <c r="D2953" s="9"/>
      <c r="E2953" s="10" t="s">
        <v>138</v>
      </c>
      <c r="AD2953">
        <v>9.8000000000000007</v>
      </c>
      <c r="AF2953">
        <v>0.98423189867719196</v>
      </c>
      <c r="AK2953">
        <v>8.8000000000000007</v>
      </c>
    </row>
    <row r="2954" spans="1:77" x14ac:dyDescent="0.3">
      <c r="A2954" s="58" t="s">
        <v>319</v>
      </c>
      <c r="B2954" s="9">
        <v>41485</v>
      </c>
      <c r="C2954" s="9"/>
      <c r="D2954" s="9"/>
      <c r="E2954" s="10" t="s">
        <v>138</v>
      </c>
      <c r="G2954">
        <v>407.67500000000001</v>
      </c>
      <c r="H2954">
        <v>0.266625</v>
      </c>
      <c r="I2954">
        <v>0.27374999999999999</v>
      </c>
      <c r="J2954">
        <v>0.28000000000000003</v>
      </c>
      <c r="K2954">
        <v>0.26</v>
      </c>
      <c r="L2954">
        <v>0.26574999999999999</v>
      </c>
      <c r="M2954">
        <v>0.2555</v>
      </c>
      <c r="N2954">
        <v>0.214</v>
      </c>
      <c r="O2954">
        <v>0.22275</v>
      </c>
    </row>
    <row r="2955" spans="1:77" x14ac:dyDescent="0.3">
      <c r="A2955" s="34" t="s">
        <v>319</v>
      </c>
      <c r="B2955" s="1">
        <v>41490</v>
      </c>
      <c r="E2955" s="38" t="s">
        <v>138</v>
      </c>
      <c r="BK2955" s="44"/>
      <c r="BL2955" s="22"/>
      <c r="BM2955" s="22"/>
      <c r="BN2955" s="22"/>
      <c r="BO2955" s="22"/>
      <c r="BP2955" s="22"/>
      <c r="BQ2955" s="22"/>
      <c r="BR2955" s="22"/>
      <c r="BS2955" s="22">
        <v>1420.3544999999999</v>
      </c>
      <c r="BT2955" s="22"/>
      <c r="BU2955" s="22"/>
      <c r="BV2955" s="22"/>
      <c r="BW2955" s="22"/>
      <c r="BX2955" s="22"/>
      <c r="BY2955" s="22"/>
    </row>
    <row r="2956" spans="1:77" x14ac:dyDescent="0.3">
      <c r="A2956" s="58" t="s">
        <v>319</v>
      </c>
      <c r="B2956" s="9">
        <v>41495</v>
      </c>
      <c r="C2956" s="9"/>
      <c r="D2956" s="9"/>
      <c r="E2956" s="10" t="s">
        <v>138</v>
      </c>
      <c r="AY2956">
        <v>31.5</v>
      </c>
    </row>
    <row r="2957" spans="1:77" x14ac:dyDescent="0.3">
      <c r="A2957" s="58" t="s">
        <v>319</v>
      </c>
      <c r="B2957" s="9">
        <v>41500</v>
      </c>
      <c r="C2957" s="9"/>
      <c r="D2957" s="9"/>
      <c r="E2957" s="10" t="s">
        <v>138</v>
      </c>
      <c r="AD2957">
        <v>10.7</v>
      </c>
      <c r="AK2957">
        <v>9.6</v>
      </c>
    </row>
    <row r="2958" spans="1:77" x14ac:dyDescent="0.3">
      <c r="A2958" s="34" t="s">
        <v>319</v>
      </c>
      <c r="B2958" s="1">
        <v>41507</v>
      </c>
      <c r="E2958" s="38" t="s">
        <v>138</v>
      </c>
      <c r="BK2958" s="44"/>
      <c r="BL2958" s="22"/>
      <c r="BM2958" s="22"/>
      <c r="BN2958" s="22"/>
      <c r="BO2958" s="22"/>
      <c r="BP2958" s="22"/>
      <c r="BQ2958" s="22"/>
      <c r="BR2958" s="22"/>
      <c r="BS2958" s="22"/>
      <c r="BT2958" s="22">
        <v>2067.0155</v>
      </c>
      <c r="BU2958" s="22"/>
      <c r="BV2958" s="22"/>
      <c r="BW2958" s="22"/>
      <c r="BX2958" s="22"/>
      <c r="BY2958" s="22"/>
    </row>
    <row r="2959" spans="1:77" x14ac:dyDescent="0.3">
      <c r="A2959" s="58" t="s">
        <v>319</v>
      </c>
      <c r="B2959" s="9">
        <v>41515</v>
      </c>
      <c r="C2959" s="9"/>
      <c r="D2959" s="9"/>
      <c r="E2959" s="10" t="s">
        <v>138</v>
      </c>
      <c r="G2959">
        <v>380.67500000000001</v>
      </c>
      <c r="H2959">
        <v>0.21162500000000001</v>
      </c>
      <c r="I2959">
        <v>0.24049999999999999</v>
      </c>
      <c r="J2959">
        <v>0.26374999999999998</v>
      </c>
      <c r="K2959">
        <v>0.23449999999999999</v>
      </c>
      <c r="L2959">
        <v>0.252</v>
      </c>
      <c r="M2959">
        <v>0.25850000000000001</v>
      </c>
      <c r="N2959">
        <v>0.21299999999999999</v>
      </c>
      <c r="O2959">
        <v>0.22950000000000001</v>
      </c>
    </row>
    <row r="2960" spans="1:77" x14ac:dyDescent="0.3">
      <c r="A2960" s="58" t="s">
        <v>319</v>
      </c>
      <c r="B2960" s="9">
        <v>41516</v>
      </c>
      <c r="C2960" s="9"/>
      <c r="D2960" s="9"/>
      <c r="E2960" s="10" t="s">
        <v>138</v>
      </c>
      <c r="AD2960">
        <v>11.8</v>
      </c>
      <c r="AF2960">
        <v>0.95914660776240102</v>
      </c>
      <c r="AK2960">
        <v>10.5</v>
      </c>
    </row>
    <row r="2961" spans="1:77" x14ac:dyDescent="0.3">
      <c r="A2961" s="58" t="s">
        <v>319</v>
      </c>
      <c r="B2961" s="9">
        <v>41520</v>
      </c>
      <c r="C2961" s="9"/>
      <c r="D2961" s="9"/>
      <c r="E2961" s="10" t="s">
        <v>138</v>
      </c>
      <c r="T2961">
        <v>649.67857142857099</v>
      </c>
      <c r="U2961">
        <v>0</v>
      </c>
      <c r="AL2961">
        <v>6.4411493571910396</v>
      </c>
      <c r="AO2961">
        <v>289.49706996121</v>
      </c>
      <c r="AR2961">
        <f>AL2961*1000000/AO2961</f>
        <v>22249.44576487111</v>
      </c>
      <c r="AZ2961">
        <v>170.23809523809501</v>
      </c>
      <c r="BC2961">
        <v>0</v>
      </c>
      <c r="BH2961">
        <v>249.20648265765399</v>
      </c>
      <c r="BI2961">
        <v>1419.94047619048</v>
      </c>
    </row>
    <row r="2962" spans="1:77" x14ac:dyDescent="0.3">
      <c r="A2962" s="34" t="s">
        <v>319</v>
      </c>
      <c r="B2962" s="1">
        <v>41525</v>
      </c>
      <c r="E2962" s="38" t="s">
        <v>138</v>
      </c>
      <c r="BK2962" s="44"/>
      <c r="BL2962" s="22"/>
      <c r="BM2962" s="22"/>
      <c r="BN2962" s="22"/>
      <c r="BO2962" s="22"/>
      <c r="BP2962" s="22"/>
      <c r="BQ2962" s="22"/>
      <c r="BR2962" s="22"/>
      <c r="BS2962" s="22"/>
      <c r="BT2962" s="22"/>
      <c r="BU2962" s="22">
        <v>2317.5120000000002</v>
      </c>
      <c r="BV2962" s="22"/>
      <c r="BW2962" s="22"/>
      <c r="BX2962" s="22"/>
      <c r="BY2962" s="22"/>
    </row>
    <row r="2963" spans="1:77" x14ac:dyDescent="0.3">
      <c r="A2963" s="58" t="s">
        <v>319</v>
      </c>
      <c r="B2963" s="9">
        <v>41526</v>
      </c>
      <c r="C2963" s="9"/>
      <c r="D2963" s="9"/>
      <c r="E2963" s="10" t="s">
        <v>138</v>
      </c>
      <c r="AD2963">
        <v>12.05</v>
      </c>
      <c r="AK2963">
        <v>10.8</v>
      </c>
    </row>
    <row r="2964" spans="1:77" x14ac:dyDescent="0.3">
      <c r="A2964" s="58" t="s">
        <v>319</v>
      </c>
      <c r="B2964" s="9">
        <v>41527</v>
      </c>
      <c r="C2964" s="9"/>
      <c r="D2964" s="9"/>
      <c r="E2964" s="10" t="s">
        <v>138</v>
      </c>
      <c r="AF2964">
        <v>0.99181951584262795</v>
      </c>
    </row>
    <row r="2965" spans="1:77" x14ac:dyDescent="0.3">
      <c r="A2965" s="58" t="s">
        <v>319</v>
      </c>
      <c r="B2965" s="9">
        <v>41530</v>
      </c>
      <c r="C2965" s="9"/>
      <c r="D2965" s="9"/>
      <c r="E2965" s="10" t="s">
        <v>138</v>
      </c>
      <c r="AY2965">
        <v>32</v>
      </c>
    </row>
    <row r="2966" spans="1:77" x14ac:dyDescent="0.3">
      <c r="A2966" s="58" t="s">
        <v>319</v>
      </c>
      <c r="B2966" s="9">
        <v>41533</v>
      </c>
      <c r="C2966" s="9"/>
      <c r="D2966" s="9"/>
      <c r="E2966" s="10" t="s">
        <v>138</v>
      </c>
      <c r="G2966">
        <v>341.52499999999998</v>
      </c>
      <c r="H2966">
        <v>0.16287499999999999</v>
      </c>
      <c r="I2966">
        <v>0.20774999999999999</v>
      </c>
      <c r="J2966">
        <v>0.23175000000000001</v>
      </c>
      <c r="K2966">
        <v>0.19475000000000001</v>
      </c>
      <c r="L2966">
        <v>0.23350000000000001</v>
      </c>
      <c r="M2966">
        <v>0.2465</v>
      </c>
      <c r="N2966">
        <v>0.20749999999999999</v>
      </c>
      <c r="O2966">
        <v>0.223</v>
      </c>
    </row>
    <row r="2967" spans="1:77" x14ac:dyDescent="0.3">
      <c r="A2967" s="34" t="s">
        <v>319</v>
      </c>
      <c r="B2967" s="1">
        <v>41540</v>
      </c>
      <c r="E2967" s="38" t="s">
        <v>138</v>
      </c>
      <c r="BK2967" s="44"/>
      <c r="BL2967" s="22"/>
      <c r="BM2967" s="22"/>
      <c r="BN2967" s="22"/>
      <c r="BO2967" s="22"/>
      <c r="BP2967" s="22"/>
      <c r="BQ2967" s="22"/>
      <c r="BR2967" s="22"/>
      <c r="BS2967" s="22"/>
      <c r="BT2967" s="22"/>
      <c r="BU2967" s="22"/>
      <c r="BV2967" s="22">
        <v>2259.8364999999999</v>
      </c>
      <c r="BW2967" s="22"/>
      <c r="BX2967" s="22"/>
      <c r="BY2967" s="22"/>
    </row>
    <row r="2968" spans="1:77" x14ac:dyDescent="0.3">
      <c r="A2968" s="58" t="s">
        <v>319</v>
      </c>
      <c r="B2968" s="9">
        <v>41542</v>
      </c>
      <c r="C2968" s="9"/>
      <c r="D2968" s="9"/>
      <c r="E2968" s="10" t="s">
        <v>138</v>
      </c>
      <c r="G2968">
        <v>361.52499999999998</v>
      </c>
      <c r="H2968">
        <v>0.234375</v>
      </c>
      <c r="I2968">
        <v>0.247</v>
      </c>
      <c r="J2968">
        <v>0.23549999999999999</v>
      </c>
      <c r="K2968">
        <v>0.19325000000000001</v>
      </c>
      <c r="L2968">
        <v>0.23</v>
      </c>
      <c r="M2968">
        <v>0.24199999999999999</v>
      </c>
      <c r="N2968">
        <v>0.20474999999999999</v>
      </c>
      <c r="O2968">
        <v>0.22075</v>
      </c>
    </row>
    <row r="2969" spans="1:77" x14ac:dyDescent="0.3">
      <c r="A2969" s="58" t="s">
        <v>319</v>
      </c>
      <c r="B2969" s="9">
        <v>41544</v>
      </c>
      <c r="C2969" s="9"/>
      <c r="D2969" s="9"/>
      <c r="E2969" s="10" t="s">
        <v>138</v>
      </c>
      <c r="AD2969">
        <v>13.2</v>
      </c>
      <c r="AK2969">
        <v>12.05</v>
      </c>
    </row>
    <row r="2970" spans="1:77" x14ac:dyDescent="0.3">
      <c r="A2970" s="58" t="s">
        <v>319</v>
      </c>
      <c r="B2970" s="9">
        <v>41548</v>
      </c>
      <c r="C2970" s="9"/>
      <c r="D2970" s="9"/>
      <c r="E2970" s="10" t="s">
        <v>138</v>
      </c>
      <c r="G2970">
        <v>398.05</v>
      </c>
      <c r="H2970">
        <v>0.30525000000000002</v>
      </c>
      <c r="I2970">
        <v>0.307</v>
      </c>
      <c r="J2970">
        <v>0.27124999999999999</v>
      </c>
      <c r="K2970">
        <v>0.20749999999999999</v>
      </c>
      <c r="L2970">
        <v>0.23250000000000001</v>
      </c>
      <c r="M2970">
        <v>0.24349999999999999</v>
      </c>
      <c r="N2970">
        <v>0.20225000000000001</v>
      </c>
      <c r="O2970">
        <v>0.221</v>
      </c>
    </row>
    <row r="2971" spans="1:77" x14ac:dyDescent="0.3">
      <c r="A2971" s="34" t="s">
        <v>319</v>
      </c>
      <c r="B2971" s="1">
        <v>41554</v>
      </c>
      <c r="E2971" s="38" t="s">
        <v>138</v>
      </c>
      <c r="BK2971" s="44"/>
      <c r="BL2971" s="22"/>
      <c r="BM2971" s="22"/>
      <c r="BN2971" s="22"/>
      <c r="BO2971" s="22"/>
      <c r="BP2971" s="22"/>
      <c r="BQ2971" s="22"/>
      <c r="BR2971" s="22"/>
      <c r="BS2971" s="22"/>
      <c r="BT2971" s="22"/>
      <c r="BU2971" s="22"/>
      <c r="BV2971" s="22"/>
      <c r="BW2971" s="22">
        <v>2548.0920000000001</v>
      </c>
      <c r="BX2971" s="22"/>
      <c r="BY2971" s="22"/>
    </row>
    <row r="2972" spans="1:77" x14ac:dyDescent="0.3">
      <c r="A2972" s="58" t="s">
        <v>319</v>
      </c>
      <c r="B2972" s="9">
        <v>41555</v>
      </c>
      <c r="C2972" s="9"/>
      <c r="D2972" s="9"/>
      <c r="E2972" s="10" t="s">
        <v>138</v>
      </c>
      <c r="G2972">
        <v>391.85</v>
      </c>
      <c r="H2972">
        <v>0.28525</v>
      </c>
      <c r="I2972">
        <v>0.29799999999999999</v>
      </c>
      <c r="J2972">
        <v>0.27400000000000002</v>
      </c>
      <c r="K2972">
        <v>0.21675</v>
      </c>
      <c r="L2972">
        <v>0.23025000000000001</v>
      </c>
      <c r="M2972">
        <v>0.23974999999999999</v>
      </c>
      <c r="N2972">
        <v>0.19800000000000001</v>
      </c>
      <c r="O2972">
        <v>0.21725</v>
      </c>
    </row>
    <row r="2973" spans="1:77" x14ac:dyDescent="0.3">
      <c r="A2973" s="58" t="s">
        <v>319</v>
      </c>
      <c r="B2973" s="9">
        <v>41558</v>
      </c>
      <c r="C2973" s="9"/>
      <c r="D2973" s="9"/>
      <c r="E2973" s="10" t="s">
        <v>138</v>
      </c>
      <c r="AD2973">
        <v>14.05</v>
      </c>
      <c r="AK2973">
        <v>13</v>
      </c>
      <c r="AY2973">
        <v>37.5</v>
      </c>
    </row>
    <row r="2974" spans="1:77" x14ac:dyDescent="0.3">
      <c r="A2974" s="58" t="s">
        <v>319</v>
      </c>
      <c r="B2974" s="9">
        <v>41562</v>
      </c>
      <c r="C2974" s="9"/>
      <c r="D2974" s="9"/>
      <c r="E2974" s="10" t="s">
        <v>138</v>
      </c>
      <c r="G2974">
        <v>397.3</v>
      </c>
      <c r="H2974">
        <v>0.28899999999999998</v>
      </c>
      <c r="I2974">
        <v>0.29925000000000002</v>
      </c>
      <c r="J2974">
        <v>0.28000000000000003</v>
      </c>
      <c r="K2974">
        <v>0.22975000000000001</v>
      </c>
      <c r="L2974">
        <v>0.23449999999999999</v>
      </c>
      <c r="M2974">
        <v>0.23824999999999999</v>
      </c>
      <c r="N2974">
        <v>0.19900000000000001</v>
      </c>
      <c r="O2974">
        <v>0.21675</v>
      </c>
    </row>
    <row r="2975" spans="1:77" x14ac:dyDescent="0.3">
      <c r="A2975" s="58" t="s">
        <v>319</v>
      </c>
      <c r="B2975" s="9">
        <v>41563</v>
      </c>
      <c r="C2975" s="9"/>
      <c r="D2975" s="9"/>
      <c r="E2975" s="10" t="s">
        <v>138</v>
      </c>
      <c r="AF2975">
        <v>0.98654625674657104</v>
      </c>
    </row>
    <row r="2976" spans="1:77" x14ac:dyDescent="0.3">
      <c r="A2976" s="34" t="s">
        <v>319</v>
      </c>
      <c r="B2976" s="1">
        <v>41567</v>
      </c>
      <c r="E2976" s="38" t="s">
        <v>138</v>
      </c>
      <c r="BK2976" s="44"/>
      <c r="BL2976" s="22"/>
      <c r="BM2976" s="22"/>
      <c r="BN2976" s="22"/>
      <c r="BO2976" s="22"/>
      <c r="BP2976" s="22"/>
      <c r="BQ2976" s="22"/>
      <c r="BR2976" s="22"/>
      <c r="BS2976" s="22"/>
      <c r="BT2976" s="22"/>
      <c r="BU2976" s="22"/>
      <c r="BV2976" s="22"/>
      <c r="BW2976" s="22"/>
      <c r="BX2976" s="22">
        <v>3005.3784999999998</v>
      </c>
      <c r="BY2976" s="22"/>
    </row>
    <row r="2977" spans="1:77" x14ac:dyDescent="0.3">
      <c r="A2977" s="58" t="s">
        <v>319</v>
      </c>
      <c r="B2977" s="9">
        <v>41569</v>
      </c>
      <c r="C2977" s="9"/>
      <c r="D2977" s="9"/>
      <c r="E2977" s="10" t="s">
        <v>138</v>
      </c>
      <c r="G2977">
        <v>378.55</v>
      </c>
      <c r="H2977">
        <v>0.24074999999999999</v>
      </c>
      <c r="I2977">
        <v>0.27975</v>
      </c>
      <c r="J2977">
        <v>0.27124999999999999</v>
      </c>
      <c r="K2977">
        <v>0.22425</v>
      </c>
      <c r="L2977">
        <v>0.23125000000000001</v>
      </c>
      <c r="M2977">
        <v>0.23674999999999999</v>
      </c>
      <c r="N2977">
        <v>0.19550000000000001</v>
      </c>
      <c r="O2977">
        <v>0.21325</v>
      </c>
      <c r="T2977">
        <v>1402.8307463435001</v>
      </c>
      <c r="U2977">
        <v>0</v>
      </c>
      <c r="AL2977">
        <v>10.045908389749201</v>
      </c>
      <c r="AO2977">
        <v>473.022943877172</v>
      </c>
      <c r="AR2977">
        <f>AL2977*1000000/AO2977</f>
        <v>21237.676776113807</v>
      </c>
      <c r="AZ2977">
        <v>161.30952380952399</v>
      </c>
      <c r="BC2977">
        <v>0</v>
      </c>
      <c r="BH2977">
        <v>728.99710777442704</v>
      </c>
      <c r="BI2977">
        <v>805.59523809523796</v>
      </c>
    </row>
    <row r="2978" spans="1:77" x14ac:dyDescent="0.3">
      <c r="A2978" s="58" t="s">
        <v>319</v>
      </c>
      <c r="B2978" s="9">
        <v>41570</v>
      </c>
      <c r="C2978" s="9"/>
      <c r="D2978" s="9"/>
      <c r="E2978" s="10" t="s">
        <v>138</v>
      </c>
      <c r="AD2978">
        <v>14.35</v>
      </c>
      <c r="AK2978">
        <v>13.5</v>
      </c>
    </row>
    <row r="2979" spans="1:77" x14ac:dyDescent="0.3">
      <c r="A2979" s="58" t="s">
        <v>319</v>
      </c>
      <c r="B2979" s="9">
        <v>41576</v>
      </c>
      <c r="C2979" s="9"/>
      <c r="D2979" s="9"/>
      <c r="E2979" s="10" t="s">
        <v>138</v>
      </c>
      <c r="G2979">
        <v>373.7</v>
      </c>
      <c r="H2979">
        <v>0.22625000000000001</v>
      </c>
      <c r="I2979">
        <v>0.27650000000000002</v>
      </c>
      <c r="J2979">
        <v>0.27150000000000002</v>
      </c>
      <c r="K2979">
        <v>0.224</v>
      </c>
      <c r="L2979">
        <v>0.22975000000000001</v>
      </c>
      <c r="M2979">
        <v>0.23574999999999999</v>
      </c>
      <c r="N2979">
        <v>0.19350000000000001</v>
      </c>
      <c r="O2979">
        <v>0.21124999999999999</v>
      </c>
      <c r="AD2979">
        <v>14.35</v>
      </c>
      <c r="AK2979">
        <v>14.35</v>
      </c>
      <c r="AY2979">
        <v>43.5</v>
      </c>
    </row>
    <row r="2980" spans="1:77" x14ac:dyDescent="0.3">
      <c r="A2980" s="34" t="s">
        <v>319</v>
      </c>
      <c r="B2980" s="1">
        <v>41577</v>
      </c>
      <c r="E2980" s="38" t="s">
        <v>138</v>
      </c>
      <c r="BK2980" s="44"/>
      <c r="BL2980" s="22"/>
      <c r="BM2980" s="22"/>
      <c r="BN2980" s="22"/>
      <c r="BO2980" s="22"/>
      <c r="BP2980" s="22"/>
      <c r="BQ2980" s="22"/>
      <c r="BR2980" s="22"/>
      <c r="BS2980" s="22"/>
      <c r="BT2980" s="22"/>
      <c r="BU2980" s="22"/>
      <c r="BV2980" s="22"/>
      <c r="BW2980" s="22"/>
      <c r="BX2980" s="22"/>
      <c r="BY2980" s="22">
        <v>2983.4228571428598</v>
      </c>
    </row>
    <row r="2981" spans="1:77" x14ac:dyDescent="0.3">
      <c r="A2981" s="58" t="s">
        <v>319</v>
      </c>
      <c r="B2981" s="9">
        <v>41582</v>
      </c>
      <c r="C2981" s="9"/>
      <c r="D2981" s="9"/>
      <c r="E2981" s="10" t="s">
        <v>138</v>
      </c>
      <c r="T2981">
        <v>1751.3349013553</v>
      </c>
      <c r="U2981">
        <v>14.8617833968068</v>
      </c>
      <c r="AL2981">
        <v>9.9447832929959699</v>
      </c>
      <c r="AO2981">
        <v>472.77607825760799</v>
      </c>
      <c r="AR2981">
        <f>AL2981*1000000/AO2981</f>
        <v>21034.869889455829</v>
      </c>
      <c r="AY2981">
        <v>45.5</v>
      </c>
      <c r="AZ2981">
        <v>169.04761904761901</v>
      </c>
      <c r="BC2981">
        <v>14.8617833968068</v>
      </c>
      <c r="BH2981">
        <v>1036.15995630004</v>
      </c>
      <c r="BI2981">
        <v>696.48809523809496</v>
      </c>
    </row>
    <row r="2982" spans="1:77" x14ac:dyDescent="0.3">
      <c r="A2982" s="58" t="s">
        <v>319</v>
      </c>
      <c r="B2982" s="9">
        <v>41583</v>
      </c>
      <c r="C2982" s="9"/>
      <c r="D2982" s="9"/>
      <c r="E2982" s="10" t="s">
        <v>138</v>
      </c>
      <c r="G2982">
        <v>377.65</v>
      </c>
      <c r="H2982">
        <v>0.25124999999999997</v>
      </c>
      <c r="I2982">
        <v>0.28599999999999998</v>
      </c>
      <c r="J2982">
        <v>0.27224999999999999</v>
      </c>
      <c r="K2982">
        <v>0.22225</v>
      </c>
      <c r="L2982">
        <v>0.22550000000000001</v>
      </c>
      <c r="M2982">
        <v>0.23150000000000001</v>
      </c>
      <c r="N2982">
        <v>0.191</v>
      </c>
      <c r="O2982">
        <v>0.20849999999999999</v>
      </c>
    </row>
    <row r="2983" spans="1:77" x14ac:dyDescent="0.3">
      <c r="A2983" s="58" t="s">
        <v>319</v>
      </c>
      <c r="B2983" s="9">
        <v>41586</v>
      </c>
      <c r="C2983" s="9"/>
      <c r="D2983" s="9"/>
      <c r="E2983" s="10" t="s">
        <v>138</v>
      </c>
      <c r="AF2983">
        <v>0.98646217003755199</v>
      </c>
      <c r="AJ2983">
        <v>8</v>
      </c>
      <c r="AY2983">
        <v>56</v>
      </c>
    </row>
    <row r="2984" spans="1:77" x14ac:dyDescent="0.3">
      <c r="A2984" s="58" t="s">
        <v>319</v>
      </c>
      <c r="B2984" s="9">
        <v>41590</v>
      </c>
      <c r="C2984" s="9"/>
      <c r="D2984" s="9"/>
      <c r="E2984" s="10" t="s">
        <v>138</v>
      </c>
      <c r="G2984">
        <v>383</v>
      </c>
      <c r="H2984">
        <v>0.27675</v>
      </c>
      <c r="I2984">
        <v>0.29349999999999998</v>
      </c>
      <c r="J2984">
        <v>0.27374999999999999</v>
      </c>
      <c r="K2984">
        <v>0.22425</v>
      </c>
      <c r="L2984">
        <v>0.22425</v>
      </c>
      <c r="M2984">
        <v>0.23</v>
      </c>
      <c r="N2984">
        <v>0.1855</v>
      </c>
      <c r="O2984">
        <v>0.20699999999999999</v>
      </c>
    </row>
    <row r="2985" spans="1:77" x14ac:dyDescent="0.3">
      <c r="A2985" s="58" t="s">
        <v>319</v>
      </c>
      <c r="B2985" s="9">
        <v>41596</v>
      </c>
      <c r="C2985" s="9"/>
      <c r="D2985" s="9"/>
      <c r="E2985" s="10" t="s">
        <v>138</v>
      </c>
      <c r="T2985">
        <v>1887.00612321624</v>
      </c>
      <c r="U2985">
        <v>273.702202844569</v>
      </c>
      <c r="AL2985">
        <v>7.00548236278535</v>
      </c>
      <c r="AO2985">
        <v>377.65356638131402</v>
      </c>
      <c r="AR2985">
        <f>AL2985*1000000/AO2985</f>
        <v>18550.023053964665</v>
      </c>
      <c r="AZ2985">
        <v>138.69047619047601</v>
      </c>
      <c r="BC2985">
        <v>273.702202844569</v>
      </c>
      <c r="BH2985">
        <v>1066.4044347543499</v>
      </c>
      <c r="BI2985">
        <v>635.892857142857</v>
      </c>
    </row>
    <row r="2986" spans="1:77" x14ac:dyDescent="0.3">
      <c r="A2986" s="58" t="s">
        <v>319</v>
      </c>
      <c r="B2986" s="9">
        <v>41596</v>
      </c>
      <c r="C2986" s="9"/>
      <c r="D2986" s="9"/>
      <c r="E2986" s="10" t="s">
        <v>138</v>
      </c>
      <c r="AF2986">
        <v>0.98712959033683301</v>
      </c>
    </row>
    <row r="2987" spans="1:77" x14ac:dyDescent="0.3">
      <c r="A2987" s="58" t="s">
        <v>319</v>
      </c>
      <c r="B2987" s="9">
        <v>41597</v>
      </c>
      <c r="C2987" s="9"/>
      <c r="D2987" s="9"/>
      <c r="E2987" s="10" t="s">
        <v>138</v>
      </c>
      <c r="G2987">
        <v>384.95</v>
      </c>
      <c r="H2987">
        <v>0.27975</v>
      </c>
      <c r="I2987">
        <v>0.29649999999999999</v>
      </c>
      <c r="J2987">
        <v>0.27975</v>
      </c>
      <c r="K2987">
        <v>0.23350000000000001</v>
      </c>
      <c r="L2987">
        <v>0.224</v>
      </c>
      <c r="M2987">
        <v>0.22450000000000001</v>
      </c>
      <c r="N2987">
        <v>0.1845</v>
      </c>
      <c r="O2987">
        <v>0.20225000000000001</v>
      </c>
    </row>
    <row r="2988" spans="1:77" x14ac:dyDescent="0.3">
      <c r="A2988" s="58" t="s">
        <v>319</v>
      </c>
      <c r="B2988" s="9">
        <v>41599</v>
      </c>
      <c r="C2988" s="9"/>
      <c r="D2988" s="9"/>
      <c r="E2988" s="10" t="s">
        <v>138</v>
      </c>
      <c r="AY2988">
        <v>70.2</v>
      </c>
    </row>
    <row r="2989" spans="1:77" x14ac:dyDescent="0.3">
      <c r="A2989" s="58" t="s">
        <v>319</v>
      </c>
      <c r="B2989" s="9">
        <v>41604</v>
      </c>
      <c r="C2989" s="9"/>
      <c r="D2989" s="9"/>
      <c r="E2989" s="10" t="s">
        <v>138</v>
      </c>
      <c r="G2989">
        <v>387.6</v>
      </c>
      <c r="H2989">
        <v>0.28375</v>
      </c>
      <c r="I2989">
        <v>0.29725000000000001</v>
      </c>
      <c r="J2989">
        <v>0.28199999999999997</v>
      </c>
      <c r="K2989">
        <v>0.23949999999999999</v>
      </c>
      <c r="L2989">
        <v>0.22500000000000001</v>
      </c>
      <c r="M2989">
        <v>0.22650000000000001</v>
      </c>
      <c r="N2989">
        <v>0.1825</v>
      </c>
      <c r="O2989">
        <v>0.20150000000000001</v>
      </c>
    </row>
    <row r="2990" spans="1:77" x14ac:dyDescent="0.3">
      <c r="A2990" s="58" t="s">
        <v>319</v>
      </c>
      <c r="B2990" s="9">
        <v>41607</v>
      </c>
      <c r="C2990" s="9"/>
      <c r="D2990" s="9"/>
      <c r="E2990" s="10" t="s">
        <v>138</v>
      </c>
      <c r="AJ2990">
        <v>8</v>
      </c>
      <c r="AY2990">
        <v>70.650000000000006</v>
      </c>
    </row>
    <row r="2991" spans="1:77" x14ac:dyDescent="0.3">
      <c r="A2991" s="58" t="s">
        <v>319</v>
      </c>
      <c r="B2991" s="9">
        <v>41610</v>
      </c>
      <c r="C2991" s="9"/>
      <c r="D2991" s="9"/>
      <c r="E2991" s="10" t="s">
        <v>138</v>
      </c>
      <c r="T2991">
        <v>2249.0845984679599</v>
      </c>
      <c r="U2991">
        <v>422.76585749227303</v>
      </c>
      <c r="AC2991">
        <v>75.125780348288302</v>
      </c>
      <c r="AL2991">
        <v>6.7423104984325999</v>
      </c>
      <c r="AO2991">
        <v>376.34067623203703</v>
      </c>
      <c r="AR2991">
        <f>AL2991*1000000/AO2991</f>
        <v>17915.444500810627</v>
      </c>
      <c r="AZ2991">
        <v>142.857142857143</v>
      </c>
      <c r="BC2991">
        <v>347.64007714398502</v>
      </c>
      <c r="BH2991">
        <v>1211.27741418294</v>
      </c>
      <c r="BI2991">
        <v>715.77380952380997</v>
      </c>
    </row>
    <row r="2992" spans="1:77" x14ac:dyDescent="0.3">
      <c r="A2992" s="58" t="s">
        <v>319</v>
      </c>
      <c r="B2992" s="9">
        <v>41611</v>
      </c>
      <c r="C2992" s="9"/>
      <c r="D2992" s="9"/>
      <c r="E2992" s="10" t="s">
        <v>138</v>
      </c>
      <c r="G2992">
        <v>385.05</v>
      </c>
      <c r="H2992">
        <v>0.26674999999999999</v>
      </c>
      <c r="I2992">
        <v>0.29325000000000001</v>
      </c>
      <c r="J2992">
        <v>0.28275</v>
      </c>
      <c r="K2992">
        <v>0.25</v>
      </c>
      <c r="L2992">
        <v>0.22650000000000001</v>
      </c>
      <c r="M2992">
        <v>0.22875000000000001</v>
      </c>
      <c r="N2992">
        <v>0.18099999999999999</v>
      </c>
      <c r="O2992">
        <v>0.19625000000000001</v>
      </c>
    </row>
    <row r="2993" spans="1:61" x14ac:dyDescent="0.3">
      <c r="A2993" s="58" t="s">
        <v>319</v>
      </c>
      <c r="B2993" s="9">
        <v>41613</v>
      </c>
      <c r="C2993" s="9"/>
      <c r="D2993" s="9"/>
      <c r="E2993" s="10" t="s">
        <v>138</v>
      </c>
      <c r="AF2993">
        <v>0.98885216403701504</v>
      </c>
    </row>
    <row r="2994" spans="1:61" x14ac:dyDescent="0.3">
      <c r="A2994" s="58" t="s">
        <v>319</v>
      </c>
      <c r="B2994" s="9">
        <v>41618</v>
      </c>
      <c r="C2994" s="9"/>
      <c r="D2994" s="9"/>
      <c r="E2994" s="10" t="s">
        <v>138</v>
      </c>
      <c r="G2994">
        <v>371.05</v>
      </c>
      <c r="H2994">
        <v>0.23449999999999999</v>
      </c>
      <c r="I2994">
        <v>0.28000000000000003</v>
      </c>
      <c r="J2994">
        <v>0.27650000000000002</v>
      </c>
      <c r="K2994">
        <v>0.23924999999999999</v>
      </c>
      <c r="L2994">
        <v>0.22500000000000001</v>
      </c>
      <c r="M2994">
        <v>0.22550000000000001</v>
      </c>
      <c r="N2994">
        <v>0.17899999999999999</v>
      </c>
      <c r="O2994">
        <v>0.19550000000000001</v>
      </c>
    </row>
    <row r="2995" spans="1:61" x14ac:dyDescent="0.3">
      <c r="A2995" s="58" t="s">
        <v>319</v>
      </c>
      <c r="B2995" s="9">
        <v>41620</v>
      </c>
      <c r="C2995" s="9"/>
      <c r="D2995" s="9"/>
      <c r="E2995" s="10" t="s">
        <v>138</v>
      </c>
      <c r="AY2995">
        <v>81</v>
      </c>
    </row>
    <row r="2996" spans="1:61" x14ac:dyDescent="0.3">
      <c r="A2996" s="58" t="s">
        <v>319</v>
      </c>
      <c r="B2996" s="9">
        <v>41625</v>
      </c>
      <c r="C2996" s="9"/>
      <c r="D2996" s="9"/>
      <c r="E2996" s="10" t="s">
        <v>138</v>
      </c>
      <c r="G2996">
        <v>372.75</v>
      </c>
      <c r="H2996">
        <v>0.2525</v>
      </c>
      <c r="I2996">
        <v>0.28825000000000001</v>
      </c>
      <c r="J2996">
        <v>0.27700000000000002</v>
      </c>
      <c r="K2996">
        <v>0.23899999999999999</v>
      </c>
      <c r="L2996">
        <v>0.2205</v>
      </c>
      <c r="M2996">
        <v>0.22025</v>
      </c>
      <c r="N2996">
        <v>0.17724999999999999</v>
      </c>
      <c r="O2996">
        <v>0.189</v>
      </c>
      <c r="T2996">
        <v>2993.4587204772702</v>
      </c>
      <c r="U2996">
        <v>1021.83944486658</v>
      </c>
      <c r="AC2996">
        <v>674.19936772259098</v>
      </c>
      <c r="AL2996">
        <v>6.1739705975307198</v>
      </c>
      <c r="AO2996">
        <v>334.76148054374602</v>
      </c>
      <c r="AR2996">
        <f>AL2996*1000000/AO2996</f>
        <v>18442.894288501979</v>
      </c>
      <c r="AZ2996">
        <v>178.57142857142901</v>
      </c>
      <c r="BC2996">
        <v>347.64007714398502</v>
      </c>
      <c r="BH2996">
        <v>1253.0901519885499</v>
      </c>
      <c r="BI2996">
        <v>868.21428571428601</v>
      </c>
    </row>
    <row r="2997" spans="1:61" x14ac:dyDescent="0.3">
      <c r="A2997" s="58" t="s">
        <v>319</v>
      </c>
      <c r="B2997" s="9">
        <v>41627</v>
      </c>
      <c r="C2997" s="9"/>
      <c r="D2997" s="9"/>
      <c r="E2997" s="10" t="s">
        <v>138</v>
      </c>
      <c r="AJ2997">
        <v>10</v>
      </c>
      <c r="AY2997">
        <v>81.5</v>
      </c>
    </row>
    <row r="2998" spans="1:61" x14ac:dyDescent="0.3">
      <c r="A2998" s="58" t="s">
        <v>319</v>
      </c>
      <c r="B2998" s="9">
        <v>41628</v>
      </c>
      <c r="C2998" s="9"/>
      <c r="D2998" s="9"/>
      <c r="E2998" s="10" t="s">
        <v>138</v>
      </c>
      <c r="AF2998">
        <v>0.99176556447888298</v>
      </c>
    </row>
    <row r="2999" spans="1:61" x14ac:dyDescent="0.3">
      <c r="A2999" s="58" t="s">
        <v>319</v>
      </c>
      <c r="B2999" s="9">
        <v>41632</v>
      </c>
      <c r="C2999" s="9"/>
      <c r="D2999" s="9"/>
      <c r="E2999" s="10" t="s">
        <v>138</v>
      </c>
      <c r="G2999">
        <v>371</v>
      </c>
      <c r="H2999">
        <v>0.2515</v>
      </c>
      <c r="I2999">
        <v>0.28799999999999998</v>
      </c>
      <c r="J2999">
        <v>0.27825</v>
      </c>
      <c r="K2999">
        <v>0.24324999999999999</v>
      </c>
      <c r="L2999">
        <v>0.22025</v>
      </c>
      <c r="M2999">
        <v>0.21825</v>
      </c>
      <c r="N2999">
        <v>0.17125000000000001</v>
      </c>
      <c r="O2999">
        <v>0.18425</v>
      </c>
    </row>
    <row r="3000" spans="1:61" x14ac:dyDescent="0.3">
      <c r="A3000" s="58" t="s">
        <v>319</v>
      </c>
      <c r="B3000" s="9">
        <v>41638</v>
      </c>
      <c r="C3000" s="9"/>
      <c r="D3000" s="9"/>
      <c r="E3000" s="10" t="s">
        <v>138</v>
      </c>
      <c r="AJ3000">
        <v>12</v>
      </c>
      <c r="AY3000">
        <v>86</v>
      </c>
    </row>
    <row r="3001" spans="1:61" x14ac:dyDescent="0.3">
      <c r="A3001" s="58" t="s">
        <v>319</v>
      </c>
      <c r="B3001" s="9">
        <v>41639</v>
      </c>
      <c r="C3001" s="9"/>
      <c r="D3001" s="9"/>
      <c r="E3001" s="10" t="s">
        <v>138</v>
      </c>
      <c r="G3001">
        <v>351.1</v>
      </c>
      <c r="H3001">
        <v>0.221</v>
      </c>
      <c r="I3001">
        <v>0.26500000000000001</v>
      </c>
      <c r="J3001">
        <v>0.26874999999999999</v>
      </c>
      <c r="K3001">
        <v>0.22450000000000001</v>
      </c>
      <c r="L3001">
        <v>0.21425</v>
      </c>
      <c r="M3001">
        <v>0.21249999999999999</v>
      </c>
      <c r="N3001">
        <v>0.16775000000000001</v>
      </c>
      <c r="O3001">
        <v>0.18174999999999999</v>
      </c>
    </row>
    <row r="3002" spans="1:61" x14ac:dyDescent="0.3">
      <c r="A3002" s="58" t="s">
        <v>319</v>
      </c>
      <c r="B3002" s="9">
        <v>41645</v>
      </c>
      <c r="C3002" s="9"/>
      <c r="D3002" s="9"/>
      <c r="E3002" s="10" t="s">
        <v>138</v>
      </c>
      <c r="AF3002">
        <v>0.830430482837057</v>
      </c>
      <c r="AJ3002">
        <v>13</v>
      </c>
      <c r="AY3002">
        <v>87</v>
      </c>
    </row>
    <row r="3003" spans="1:61" x14ac:dyDescent="0.3">
      <c r="A3003" s="58" t="s">
        <v>319</v>
      </c>
      <c r="B3003" s="9">
        <v>41646</v>
      </c>
      <c r="C3003" s="9"/>
      <c r="D3003" s="9"/>
      <c r="E3003" s="10" t="s">
        <v>138</v>
      </c>
      <c r="G3003">
        <v>301.55</v>
      </c>
      <c r="H3003">
        <v>0.10125000000000001</v>
      </c>
      <c r="I3003">
        <v>0.2145</v>
      </c>
      <c r="J3003">
        <v>0.23924999999999999</v>
      </c>
      <c r="K3003">
        <v>0.19425000000000001</v>
      </c>
      <c r="L3003">
        <v>0.20449999999999999</v>
      </c>
      <c r="M3003">
        <v>0.20924999999999999</v>
      </c>
      <c r="N3003">
        <v>0.16425000000000001</v>
      </c>
      <c r="O3003">
        <v>0.18049999999999999</v>
      </c>
    </row>
    <row r="3004" spans="1:61" x14ac:dyDescent="0.3">
      <c r="A3004" s="58" t="s">
        <v>319</v>
      </c>
      <c r="B3004" s="9">
        <v>41652</v>
      </c>
      <c r="C3004" s="9"/>
      <c r="D3004" s="9"/>
      <c r="E3004" s="10" t="s">
        <v>138</v>
      </c>
      <c r="AY3004">
        <v>88</v>
      </c>
    </row>
    <row r="3005" spans="1:61" x14ac:dyDescent="0.3">
      <c r="A3005" s="58" t="s">
        <v>319</v>
      </c>
      <c r="B3005" s="9">
        <v>41653</v>
      </c>
      <c r="C3005" s="9"/>
      <c r="D3005" s="9"/>
      <c r="E3005" s="10" t="s">
        <v>138</v>
      </c>
      <c r="G3005">
        <v>278.95</v>
      </c>
      <c r="H3005">
        <v>8.1500000000000003E-2</v>
      </c>
      <c r="I3005">
        <v>0.19600000000000001</v>
      </c>
      <c r="J3005">
        <v>0.21625</v>
      </c>
      <c r="K3005">
        <v>0.17324999999999999</v>
      </c>
      <c r="L3005">
        <v>0.19225</v>
      </c>
      <c r="M3005">
        <v>0.20150000000000001</v>
      </c>
      <c r="N3005">
        <v>0.1615</v>
      </c>
      <c r="O3005">
        <v>0.17249999999999999</v>
      </c>
      <c r="AF3005">
        <v>0.31407831248426599</v>
      </c>
      <c r="AJ3005">
        <v>15</v>
      </c>
    </row>
    <row r="3006" spans="1:61" x14ac:dyDescent="0.3">
      <c r="A3006" s="58" t="s">
        <v>319</v>
      </c>
      <c r="B3006" s="9">
        <v>41660</v>
      </c>
      <c r="C3006" s="9"/>
      <c r="D3006" s="9"/>
      <c r="E3006" s="10" t="s">
        <v>138</v>
      </c>
      <c r="G3006">
        <v>263.05</v>
      </c>
      <c r="H3006">
        <v>7.3499999999999996E-2</v>
      </c>
      <c r="I3006">
        <v>0.18625</v>
      </c>
      <c r="J3006">
        <v>0.19850000000000001</v>
      </c>
      <c r="K3006">
        <v>0.1555</v>
      </c>
      <c r="L3006">
        <v>0.18325</v>
      </c>
      <c r="M3006">
        <v>0.19125</v>
      </c>
      <c r="N3006">
        <v>0.15675</v>
      </c>
      <c r="O3006">
        <v>0.17025000000000001</v>
      </c>
    </row>
    <row r="3007" spans="1:61" x14ac:dyDescent="0.3">
      <c r="A3007" s="58" t="s">
        <v>319</v>
      </c>
      <c r="B3007" s="9">
        <v>41662</v>
      </c>
      <c r="C3007" s="9"/>
      <c r="D3007" s="9"/>
      <c r="E3007" s="10" t="s">
        <v>138</v>
      </c>
      <c r="AJ3007">
        <v>15</v>
      </c>
      <c r="AY3007">
        <v>93</v>
      </c>
    </row>
    <row r="3008" spans="1:61" x14ac:dyDescent="0.3">
      <c r="A3008" s="58" t="s">
        <v>319</v>
      </c>
      <c r="B3008" s="9">
        <v>41664</v>
      </c>
      <c r="C3008" s="9"/>
      <c r="D3008" s="9"/>
      <c r="E3008" s="10" t="s">
        <v>138</v>
      </c>
      <c r="T3008">
        <v>2625.4943707521302</v>
      </c>
      <c r="U3008">
        <v>1233.09316214398</v>
      </c>
      <c r="X3008" s="33"/>
      <c r="Y3008">
        <v>3.2070330000000001E-2</v>
      </c>
      <c r="AA3008">
        <v>27609.7279011473</v>
      </c>
      <c r="AC3008">
        <v>885.45308499999999</v>
      </c>
      <c r="AO3008">
        <v>0</v>
      </c>
      <c r="AS3008" t="s">
        <v>69</v>
      </c>
      <c r="BC3008">
        <v>347.64007714398502</v>
      </c>
      <c r="BH3008">
        <v>883.743501876148</v>
      </c>
    </row>
    <row r="3009" spans="1:77" x14ac:dyDescent="0.3">
      <c r="A3009" s="58" t="s">
        <v>319</v>
      </c>
      <c r="B3009" s="9">
        <v>41667</v>
      </c>
      <c r="C3009" s="9"/>
      <c r="D3009" s="9"/>
      <c r="E3009" s="10" t="s">
        <v>138</v>
      </c>
      <c r="G3009">
        <v>257.25</v>
      </c>
      <c r="H3009">
        <v>7.1499999999999994E-2</v>
      </c>
      <c r="I3009">
        <v>0.19025</v>
      </c>
      <c r="J3009">
        <v>0.191</v>
      </c>
      <c r="K3009">
        <v>0.14649999999999999</v>
      </c>
      <c r="L3009">
        <v>0.17499999999999999</v>
      </c>
      <c r="M3009">
        <v>0.1895</v>
      </c>
      <c r="N3009">
        <v>0.154</v>
      </c>
      <c r="O3009">
        <v>0.16850000000000001</v>
      </c>
    </row>
    <row r="3010" spans="1:77" x14ac:dyDescent="0.3">
      <c r="A3010" s="34" t="s">
        <v>319</v>
      </c>
      <c r="E3010" s="10" t="s">
        <v>138</v>
      </c>
      <c r="BK3010">
        <v>237.96100000000001</v>
      </c>
      <c r="BL3010">
        <v>401.83749999999998</v>
      </c>
      <c r="BM3010">
        <v>479.9785</v>
      </c>
      <c r="BN3010">
        <v>594.25437499999998</v>
      </c>
      <c r="BO3010">
        <v>755.02750000000003</v>
      </c>
      <c r="BP3010">
        <v>821.76149999999996</v>
      </c>
      <c r="BQ3010">
        <v>958.18799999999999</v>
      </c>
      <c r="BR3010">
        <v>1133.8375000000001</v>
      </c>
      <c r="BS3010">
        <v>1420.3544999999999</v>
      </c>
      <c r="BT3010">
        <v>2067.0155</v>
      </c>
      <c r="BU3010">
        <v>2317.5120000000002</v>
      </c>
      <c r="BV3010">
        <v>2259.8364999999999</v>
      </c>
      <c r="BW3010">
        <v>2548.0920000000001</v>
      </c>
      <c r="BX3010">
        <v>3005.3784999999998</v>
      </c>
      <c r="BY3010">
        <v>2983.4228571428598</v>
      </c>
    </row>
    <row r="3011" spans="1:77" x14ac:dyDescent="0.3">
      <c r="A3011" s="34" t="s">
        <v>320</v>
      </c>
      <c r="B3011" s="1">
        <v>41369</v>
      </c>
      <c r="E3011" s="38" t="s">
        <v>138</v>
      </c>
      <c r="BK3011" s="22">
        <v>233.142</v>
      </c>
      <c r="BL3011" s="22"/>
      <c r="BM3011" s="22"/>
      <c r="BN3011" s="22"/>
      <c r="BO3011" s="22"/>
      <c r="BP3011" s="22"/>
      <c r="BQ3011" s="22"/>
      <c r="BR3011" s="22"/>
      <c r="BS3011" s="22"/>
      <c r="BT3011" s="22"/>
      <c r="BU3011" s="22"/>
      <c r="BV3011" s="22"/>
      <c r="BW3011" s="22"/>
      <c r="BX3011" s="22"/>
      <c r="BY3011" s="22"/>
    </row>
    <row r="3012" spans="1:77" x14ac:dyDescent="0.3">
      <c r="A3012" s="34" t="s">
        <v>320</v>
      </c>
      <c r="B3012" s="1">
        <v>41380</v>
      </c>
      <c r="E3012" s="38" t="s">
        <v>138</v>
      </c>
      <c r="BK3012" s="22"/>
      <c r="BL3012" s="22">
        <v>411.94263157894699</v>
      </c>
      <c r="BM3012" s="22"/>
      <c r="BN3012" s="22"/>
      <c r="BO3012" s="22"/>
      <c r="BP3012" s="22"/>
      <c r="BQ3012" s="22"/>
      <c r="BR3012" s="22"/>
      <c r="BS3012" s="22"/>
      <c r="BT3012" s="22"/>
      <c r="BU3012" s="22"/>
      <c r="BV3012" s="22"/>
      <c r="BW3012" s="22"/>
      <c r="BX3012" s="22"/>
      <c r="BY3012" s="22"/>
    </row>
    <row r="3013" spans="1:77" x14ac:dyDescent="0.3">
      <c r="A3013" s="58" t="s">
        <v>320</v>
      </c>
      <c r="B3013" s="9">
        <v>41386</v>
      </c>
      <c r="C3013" s="9"/>
      <c r="D3013" s="9"/>
      <c r="E3013" s="10" t="s">
        <v>138</v>
      </c>
      <c r="AD3013">
        <v>3.75</v>
      </c>
      <c r="AK3013">
        <v>2.0499999999999998</v>
      </c>
      <c r="AY3013">
        <v>19.25</v>
      </c>
    </row>
    <row r="3014" spans="1:77" x14ac:dyDescent="0.3">
      <c r="A3014" s="58" t="s">
        <v>320</v>
      </c>
      <c r="B3014" s="9">
        <v>41387</v>
      </c>
      <c r="C3014" s="9"/>
      <c r="D3014" s="9"/>
      <c r="E3014" s="10" t="s">
        <v>138</v>
      </c>
      <c r="G3014">
        <v>404.22500000000002</v>
      </c>
      <c r="H3014">
        <v>0.268125</v>
      </c>
      <c r="I3014">
        <v>0.27850000000000003</v>
      </c>
      <c r="J3014">
        <v>0.27400000000000002</v>
      </c>
      <c r="K3014">
        <v>0.27074999999999999</v>
      </c>
      <c r="L3014">
        <v>0.27150000000000002</v>
      </c>
      <c r="M3014">
        <v>0.23125000000000001</v>
      </c>
      <c r="N3014">
        <v>0.19900000000000001</v>
      </c>
      <c r="O3014">
        <v>0.22800000000000001</v>
      </c>
    </row>
    <row r="3015" spans="1:77" x14ac:dyDescent="0.3">
      <c r="A3015" s="34" t="s">
        <v>320</v>
      </c>
      <c r="B3015" s="1">
        <v>41390</v>
      </c>
      <c r="E3015" s="38" t="s">
        <v>138</v>
      </c>
      <c r="BK3015" s="22"/>
      <c r="BL3015" s="22"/>
      <c r="BM3015" s="22">
        <v>522.46500000000003</v>
      </c>
      <c r="BN3015" s="22"/>
      <c r="BO3015" s="22"/>
      <c r="BP3015" s="22"/>
      <c r="BQ3015" s="22"/>
      <c r="BR3015" s="22"/>
      <c r="BS3015" s="22"/>
      <c r="BT3015" s="22"/>
      <c r="BU3015" s="22"/>
      <c r="BV3015" s="22"/>
      <c r="BW3015" s="22"/>
      <c r="BX3015" s="22"/>
      <c r="BY3015" s="22"/>
    </row>
    <row r="3016" spans="1:77" x14ac:dyDescent="0.3">
      <c r="A3016" s="58" t="s">
        <v>320</v>
      </c>
      <c r="B3016" s="9">
        <v>41394</v>
      </c>
      <c r="C3016" s="9"/>
      <c r="D3016" s="9"/>
      <c r="E3016" s="10" t="s">
        <v>138</v>
      </c>
      <c r="G3016">
        <v>401.375</v>
      </c>
      <c r="H3016">
        <v>0.25412499999999999</v>
      </c>
      <c r="I3016">
        <v>0.27825</v>
      </c>
      <c r="J3016">
        <v>0.27625</v>
      </c>
      <c r="K3016">
        <v>0.27</v>
      </c>
      <c r="L3016">
        <v>0.27024999999999999</v>
      </c>
      <c r="M3016">
        <v>0.23225000000000001</v>
      </c>
      <c r="N3016">
        <v>0.19800000000000001</v>
      </c>
      <c r="O3016">
        <v>0.22775000000000001</v>
      </c>
    </row>
    <row r="3017" spans="1:77" x14ac:dyDescent="0.3">
      <c r="A3017" s="58" t="s">
        <v>320</v>
      </c>
      <c r="B3017" s="9">
        <v>41396</v>
      </c>
      <c r="C3017" s="9"/>
      <c r="D3017" s="9"/>
      <c r="E3017" s="10" t="s">
        <v>138</v>
      </c>
      <c r="AD3017">
        <v>4.95</v>
      </c>
      <c r="AK3017">
        <v>3.7</v>
      </c>
      <c r="AY3017">
        <v>22</v>
      </c>
    </row>
    <row r="3018" spans="1:77" x14ac:dyDescent="0.3">
      <c r="A3018" s="58" t="s">
        <v>320</v>
      </c>
      <c r="B3018" s="9">
        <v>41397</v>
      </c>
      <c r="C3018" s="9"/>
      <c r="D3018" s="9"/>
      <c r="E3018" s="10" t="s">
        <v>138</v>
      </c>
      <c r="AF3018">
        <v>0.22771336389414301</v>
      </c>
    </row>
    <row r="3019" spans="1:77" x14ac:dyDescent="0.3">
      <c r="A3019" s="34" t="s">
        <v>320</v>
      </c>
      <c r="B3019" s="1">
        <v>41399</v>
      </c>
      <c r="E3019" s="38" t="s">
        <v>138</v>
      </c>
      <c r="BK3019" s="22"/>
      <c r="BL3019" s="22"/>
      <c r="BM3019" s="22"/>
      <c r="BN3019" s="22">
        <v>631.77700000000004</v>
      </c>
      <c r="BO3019" s="22"/>
      <c r="BP3019" s="22"/>
      <c r="BQ3019" s="22"/>
      <c r="BR3019" s="22"/>
      <c r="BS3019" s="22"/>
      <c r="BT3019" s="22"/>
      <c r="BU3019" s="22"/>
      <c r="BV3019" s="22"/>
      <c r="BW3019" s="22"/>
      <c r="BX3019" s="22"/>
      <c r="BY3019" s="22"/>
    </row>
    <row r="3020" spans="1:77" x14ac:dyDescent="0.3">
      <c r="A3020" s="58" t="s">
        <v>320</v>
      </c>
      <c r="B3020" s="9">
        <v>41408</v>
      </c>
      <c r="C3020" s="9"/>
      <c r="D3020" s="9"/>
      <c r="E3020" s="10" t="s">
        <v>138</v>
      </c>
      <c r="G3020">
        <v>389.15</v>
      </c>
      <c r="H3020">
        <v>0.22450000000000001</v>
      </c>
      <c r="I3020">
        <v>0.26600000000000001</v>
      </c>
      <c r="J3020">
        <v>0.27100000000000002</v>
      </c>
      <c r="K3020">
        <v>0.26500000000000001</v>
      </c>
      <c r="L3020">
        <v>0.26600000000000001</v>
      </c>
      <c r="M3020">
        <v>0.23050000000000001</v>
      </c>
      <c r="N3020">
        <v>0.19575000000000001</v>
      </c>
      <c r="O3020">
        <v>0.22700000000000001</v>
      </c>
      <c r="AF3020">
        <v>0.45885743739679302</v>
      </c>
    </row>
    <row r="3021" spans="1:77" x14ac:dyDescent="0.3">
      <c r="A3021" s="58" t="s">
        <v>320</v>
      </c>
      <c r="B3021" s="9">
        <v>41410</v>
      </c>
      <c r="C3021" s="9"/>
      <c r="D3021" s="9"/>
      <c r="E3021" s="10" t="s">
        <v>138</v>
      </c>
      <c r="AD3021">
        <v>6.25</v>
      </c>
      <c r="AK3021">
        <v>4.95</v>
      </c>
      <c r="AY3021">
        <v>24.75</v>
      </c>
    </row>
    <row r="3022" spans="1:77" x14ac:dyDescent="0.3">
      <c r="A3022" s="34" t="s">
        <v>320</v>
      </c>
      <c r="B3022" s="1">
        <v>41413</v>
      </c>
      <c r="E3022" s="38" t="s">
        <v>138</v>
      </c>
      <c r="BK3022" s="22"/>
      <c r="BL3022" s="22"/>
      <c r="BM3022" s="22"/>
      <c r="BN3022" s="22"/>
      <c r="BO3022" s="22">
        <v>763.84199999999998</v>
      </c>
      <c r="BP3022" s="22"/>
      <c r="BQ3022" s="22"/>
      <c r="BR3022" s="22"/>
      <c r="BS3022" s="22"/>
      <c r="BT3022" s="22"/>
      <c r="BU3022" s="22"/>
      <c r="BV3022" s="22"/>
      <c r="BW3022" s="22"/>
      <c r="BX3022" s="22"/>
      <c r="BY3022" s="22"/>
    </row>
    <row r="3023" spans="1:77" x14ac:dyDescent="0.3">
      <c r="A3023" s="58" t="s">
        <v>320</v>
      </c>
      <c r="B3023" s="9">
        <v>41423</v>
      </c>
      <c r="C3023" s="9"/>
      <c r="D3023" s="9"/>
      <c r="E3023" s="10" t="s">
        <v>138</v>
      </c>
      <c r="G3023">
        <v>409.05</v>
      </c>
      <c r="H3023">
        <v>0.28899999999999998</v>
      </c>
      <c r="I3023">
        <v>0.28825000000000001</v>
      </c>
      <c r="J3023">
        <v>0.27725</v>
      </c>
      <c r="K3023">
        <v>0.26824999999999999</v>
      </c>
      <c r="L3023">
        <v>0.26624999999999999</v>
      </c>
      <c r="M3023">
        <v>0.22900000000000001</v>
      </c>
      <c r="N3023">
        <v>0.19975000000000001</v>
      </c>
      <c r="O3023">
        <v>0.22750000000000001</v>
      </c>
      <c r="AD3023">
        <v>7.1</v>
      </c>
      <c r="AK3023">
        <v>5.95</v>
      </c>
    </row>
    <row r="3024" spans="1:77" x14ac:dyDescent="0.3">
      <c r="A3024" s="58" t="s">
        <v>320</v>
      </c>
      <c r="B3024" s="9">
        <v>41425</v>
      </c>
      <c r="C3024" s="9"/>
      <c r="D3024" s="9"/>
      <c r="E3024" s="10" t="s">
        <v>138</v>
      </c>
      <c r="AF3024">
        <v>0.73153603257621902</v>
      </c>
      <c r="AY3024">
        <v>24.5</v>
      </c>
    </row>
    <row r="3025" spans="1:77" x14ac:dyDescent="0.3">
      <c r="A3025" s="34" t="s">
        <v>320</v>
      </c>
      <c r="B3025" s="1">
        <v>41426</v>
      </c>
      <c r="E3025" s="38" t="s">
        <v>138</v>
      </c>
      <c r="BK3025" s="22"/>
      <c r="BL3025" s="22"/>
      <c r="BM3025" s="22"/>
      <c r="BN3025" s="22"/>
      <c r="BO3025" s="22"/>
      <c r="BP3025" s="22">
        <v>829.81349999999998</v>
      </c>
      <c r="BQ3025" s="22"/>
      <c r="BR3025" s="22"/>
      <c r="BS3025" s="22"/>
      <c r="BT3025" s="22"/>
      <c r="BU3025" s="22"/>
      <c r="BV3025" s="22"/>
      <c r="BW3025" s="22"/>
      <c r="BX3025" s="22"/>
      <c r="BY3025" s="22"/>
    </row>
    <row r="3026" spans="1:77" x14ac:dyDescent="0.3">
      <c r="A3026" s="58" t="s">
        <v>320</v>
      </c>
      <c r="B3026" s="9">
        <v>41436</v>
      </c>
      <c r="C3026" s="9"/>
      <c r="D3026" s="9"/>
      <c r="E3026" s="10" t="s">
        <v>138</v>
      </c>
      <c r="G3026">
        <v>407.22500000000002</v>
      </c>
      <c r="H3026">
        <v>0.28787499999999999</v>
      </c>
      <c r="I3026">
        <v>0.28575</v>
      </c>
      <c r="J3026">
        <v>0.27600000000000002</v>
      </c>
      <c r="K3026">
        <v>0.26624999999999999</v>
      </c>
      <c r="L3026">
        <v>0.26724999999999999</v>
      </c>
      <c r="M3026">
        <v>0.22800000000000001</v>
      </c>
      <c r="N3026">
        <v>0.19975000000000001</v>
      </c>
      <c r="O3026">
        <v>0.22525000000000001</v>
      </c>
    </row>
    <row r="3027" spans="1:77" x14ac:dyDescent="0.3">
      <c r="A3027" s="58" t="s">
        <v>320</v>
      </c>
      <c r="B3027" s="9">
        <v>41438</v>
      </c>
      <c r="C3027" s="9"/>
      <c r="D3027" s="9"/>
      <c r="E3027" s="10" t="s">
        <v>138</v>
      </c>
      <c r="AD3027">
        <v>8.0500000000000007</v>
      </c>
      <c r="AF3027">
        <v>0.80901498294831498</v>
      </c>
      <c r="AK3027">
        <v>6.95</v>
      </c>
      <c r="AY3027">
        <v>25.75</v>
      </c>
    </row>
    <row r="3028" spans="1:77" x14ac:dyDescent="0.3">
      <c r="A3028" s="34" t="s">
        <v>320</v>
      </c>
      <c r="B3028" s="1">
        <v>41448</v>
      </c>
      <c r="E3028" s="38" t="s">
        <v>138</v>
      </c>
      <c r="BK3028" s="22"/>
      <c r="BL3028" s="22"/>
      <c r="BM3028" s="22"/>
      <c r="BN3028" s="22"/>
      <c r="BO3028" s="22"/>
      <c r="BP3028" s="22"/>
      <c r="BQ3028" s="22">
        <v>1002.718</v>
      </c>
      <c r="BR3028" s="22"/>
      <c r="BS3028" s="22"/>
      <c r="BT3028" s="22"/>
      <c r="BU3028" s="22"/>
      <c r="BV3028" s="22"/>
      <c r="BW3028" s="22"/>
      <c r="BX3028" s="22"/>
      <c r="BY3028" s="22"/>
    </row>
    <row r="3029" spans="1:77" x14ac:dyDescent="0.3">
      <c r="A3029" s="58" t="s">
        <v>320</v>
      </c>
      <c r="B3029" s="9">
        <v>41450</v>
      </c>
      <c r="C3029" s="9"/>
      <c r="D3029" s="9"/>
      <c r="E3029" s="10" t="s">
        <v>138</v>
      </c>
      <c r="G3029">
        <v>470.35</v>
      </c>
      <c r="H3029">
        <v>0.33274999999999999</v>
      </c>
      <c r="I3029">
        <v>0.30449999999999999</v>
      </c>
      <c r="J3029">
        <v>0.29125000000000001</v>
      </c>
      <c r="K3029">
        <v>0.31724999999999998</v>
      </c>
      <c r="L3029">
        <v>0.30375000000000002</v>
      </c>
      <c r="M3029">
        <v>0.29975000000000002</v>
      </c>
      <c r="N3029">
        <v>0.26400000000000001</v>
      </c>
      <c r="O3029">
        <v>0.23849999999999999</v>
      </c>
      <c r="AD3029">
        <v>8.65</v>
      </c>
      <c r="AF3029">
        <v>0.94693667571676299</v>
      </c>
      <c r="AK3029">
        <v>7.35</v>
      </c>
    </row>
    <row r="3030" spans="1:77" x14ac:dyDescent="0.3">
      <c r="A3030" s="58" t="s">
        <v>320</v>
      </c>
      <c r="B3030" s="9">
        <v>41457</v>
      </c>
      <c r="C3030" s="9"/>
      <c r="D3030" s="9"/>
      <c r="E3030" s="10" t="s">
        <v>138</v>
      </c>
      <c r="AY3030">
        <v>27</v>
      </c>
    </row>
    <row r="3031" spans="1:77" x14ac:dyDescent="0.3">
      <c r="A3031" s="58" t="s">
        <v>320</v>
      </c>
      <c r="B3031" s="9">
        <v>41459</v>
      </c>
      <c r="C3031" s="9"/>
      <c r="D3031" s="9"/>
      <c r="E3031" s="10" t="s">
        <v>138</v>
      </c>
      <c r="T3031">
        <v>244.48333333333301</v>
      </c>
      <c r="U3031">
        <v>0</v>
      </c>
      <c r="AL3031">
        <v>2.73372164422375</v>
      </c>
      <c r="AO3031">
        <v>148.70613552744601</v>
      </c>
      <c r="AR3031">
        <f>AL3031*1000000/AO3031</f>
        <v>18383.381657572561</v>
      </c>
      <c r="AZ3031">
        <v>154.166666666667</v>
      </c>
      <c r="BC3031">
        <v>0</v>
      </c>
      <c r="BH3031">
        <v>93.276816757288699</v>
      </c>
      <c r="BI3031">
        <v>1436.7857142857099</v>
      </c>
    </row>
    <row r="3032" spans="1:77" x14ac:dyDescent="0.3">
      <c r="A3032" s="58" t="s">
        <v>320</v>
      </c>
      <c r="B3032" s="9">
        <v>41465</v>
      </c>
      <c r="C3032" s="9"/>
      <c r="D3032" s="9"/>
      <c r="E3032" s="10" t="s">
        <v>138</v>
      </c>
      <c r="AD3032">
        <v>9.1</v>
      </c>
      <c r="AK3032">
        <v>8</v>
      </c>
      <c r="AY3032">
        <v>28.5</v>
      </c>
    </row>
    <row r="3033" spans="1:77" x14ac:dyDescent="0.3">
      <c r="A3033" s="58" t="s">
        <v>320</v>
      </c>
      <c r="B3033" s="9">
        <v>41466</v>
      </c>
      <c r="C3033" s="9"/>
      <c r="D3033" s="9"/>
      <c r="E3033" s="10" t="s">
        <v>138</v>
      </c>
      <c r="G3033">
        <v>458.1</v>
      </c>
      <c r="H3033">
        <v>0.29249999999999998</v>
      </c>
      <c r="I3033">
        <v>0.28875000000000001</v>
      </c>
      <c r="J3033">
        <v>0.28725000000000001</v>
      </c>
      <c r="K3033">
        <v>0.307</v>
      </c>
      <c r="L3033">
        <v>0.3</v>
      </c>
      <c r="M3033">
        <v>0.29449999999999998</v>
      </c>
      <c r="N3033">
        <v>0.26624999999999999</v>
      </c>
      <c r="O3033">
        <v>0.25424999999999998</v>
      </c>
      <c r="AF3033">
        <v>0.973532110145647</v>
      </c>
    </row>
    <row r="3034" spans="1:77" x14ac:dyDescent="0.3">
      <c r="A3034" s="34" t="s">
        <v>320</v>
      </c>
      <c r="B3034" s="1">
        <v>41471</v>
      </c>
      <c r="E3034" s="38" t="s">
        <v>138</v>
      </c>
      <c r="BK3034" s="22"/>
      <c r="BL3034" s="22"/>
      <c r="BM3034" s="22"/>
      <c r="BN3034" s="22"/>
      <c r="BO3034" s="22"/>
      <c r="BP3034" s="22"/>
      <c r="BQ3034" s="22"/>
      <c r="BR3034" s="22">
        <v>1141.5540000000001</v>
      </c>
      <c r="BS3034" s="22"/>
      <c r="BT3034" s="22"/>
      <c r="BU3034" s="22"/>
      <c r="BV3034" s="22"/>
      <c r="BW3034" s="22"/>
      <c r="BX3034" s="22"/>
      <c r="BY3034" s="22"/>
    </row>
    <row r="3035" spans="1:77" x14ac:dyDescent="0.3">
      <c r="A3035" s="58" t="s">
        <v>320</v>
      </c>
      <c r="B3035" s="9">
        <v>41481</v>
      </c>
      <c r="C3035" s="9"/>
      <c r="D3035" s="9"/>
      <c r="E3035" s="10" t="s">
        <v>138</v>
      </c>
      <c r="AY3035">
        <v>30</v>
      </c>
    </row>
    <row r="3036" spans="1:77" x14ac:dyDescent="0.3">
      <c r="A3036" s="58" t="s">
        <v>320</v>
      </c>
      <c r="B3036" s="9">
        <v>41484</v>
      </c>
      <c r="C3036" s="9"/>
      <c r="D3036" s="9"/>
      <c r="E3036" s="10" t="s">
        <v>138</v>
      </c>
      <c r="AD3036">
        <v>9.9499999999999993</v>
      </c>
      <c r="AF3036">
        <v>0.98910895840385404</v>
      </c>
      <c r="AK3036">
        <v>8.85</v>
      </c>
    </row>
    <row r="3037" spans="1:77" x14ac:dyDescent="0.3">
      <c r="A3037" s="58" t="s">
        <v>320</v>
      </c>
      <c r="B3037" s="9">
        <v>41485</v>
      </c>
      <c r="C3037" s="9"/>
      <c r="D3037" s="9"/>
      <c r="E3037" s="10" t="s">
        <v>138</v>
      </c>
      <c r="G3037">
        <v>446.52499999999998</v>
      </c>
      <c r="H3037">
        <v>0.27612500000000001</v>
      </c>
      <c r="I3037">
        <v>0.28125</v>
      </c>
      <c r="J3037">
        <v>0.28225</v>
      </c>
      <c r="K3037">
        <v>0.29475000000000001</v>
      </c>
      <c r="L3037">
        <v>0.29275000000000001</v>
      </c>
      <c r="M3037">
        <v>0.28525</v>
      </c>
      <c r="N3037">
        <v>0.26200000000000001</v>
      </c>
      <c r="O3037">
        <v>0.25824999999999998</v>
      </c>
    </row>
    <row r="3038" spans="1:77" x14ac:dyDescent="0.3">
      <c r="A3038" s="34" t="s">
        <v>320</v>
      </c>
      <c r="B3038" s="1">
        <v>41490</v>
      </c>
      <c r="E3038" s="38" t="s">
        <v>138</v>
      </c>
      <c r="BK3038" s="22"/>
      <c r="BL3038" s="22"/>
      <c r="BM3038" s="22"/>
      <c r="BN3038" s="22"/>
      <c r="BO3038" s="22"/>
      <c r="BP3038" s="22"/>
      <c r="BQ3038" s="22"/>
      <c r="BR3038" s="22"/>
      <c r="BS3038" s="22">
        <v>1439.0509999999999</v>
      </c>
      <c r="BT3038" s="22"/>
      <c r="BU3038" s="22"/>
      <c r="BV3038" s="22"/>
      <c r="BW3038" s="22"/>
      <c r="BX3038" s="22"/>
      <c r="BY3038" s="22"/>
    </row>
    <row r="3039" spans="1:77" x14ac:dyDescent="0.3">
      <c r="A3039" s="58" t="s">
        <v>320</v>
      </c>
      <c r="B3039" s="9">
        <v>41495</v>
      </c>
      <c r="C3039" s="9"/>
      <c r="D3039" s="9"/>
      <c r="E3039" s="10" t="s">
        <v>138</v>
      </c>
      <c r="AY3039">
        <v>31.25</v>
      </c>
    </row>
    <row r="3040" spans="1:77" x14ac:dyDescent="0.3">
      <c r="A3040" s="58" t="s">
        <v>320</v>
      </c>
      <c r="B3040" s="9">
        <v>41500</v>
      </c>
      <c r="C3040" s="9"/>
      <c r="D3040" s="9"/>
      <c r="E3040" s="10" t="s">
        <v>138</v>
      </c>
      <c r="AD3040">
        <v>10.8</v>
      </c>
      <c r="AK3040">
        <v>9.6</v>
      </c>
    </row>
    <row r="3041" spans="1:77" x14ac:dyDescent="0.3">
      <c r="A3041" s="34" t="s">
        <v>320</v>
      </c>
      <c r="B3041" s="1">
        <v>41507</v>
      </c>
      <c r="E3041" s="38" t="s">
        <v>138</v>
      </c>
      <c r="BK3041" s="22"/>
      <c r="BL3041" s="22"/>
      <c r="BM3041" s="22"/>
      <c r="BN3041" s="22"/>
      <c r="BO3041" s="22"/>
      <c r="BP3041" s="22"/>
      <c r="BQ3041" s="22"/>
      <c r="BR3041" s="22"/>
      <c r="BS3041" s="22"/>
      <c r="BT3041" s="22">
        <v>2059.7869999999998</v>
      </c>
      <c r="BU3041" s="22"/>
      <c r="BV3041" s="22"/>
      <c r="BW3041" s="22"/>
      <c r="BX3041" s="22"/>
      <c r="BY3041" s="22"/>
    </row>
    <row r="3042" spans="1:77" x14ac:dyDescent="0.3">
      <c r="A3042" s="58" t="s">
        <v>320</v>
      </c>
      <c r="B3042" s="9">
        <v>41515</v>
      </c>
      <c r="C3042" s="9"/>
      <c r="D3042" s="9"/>
      <c r="E3042" s="10" t="s">
        <v>138</v>
      </c>
      <c r="G3042">
        <v>414.47500000000002</v>
      </c>
      <c r="H3042">
        <v>0.22087499999999999</v>
      </c>
      <c r="I3042">
        <v>0.25524999999999998</v>
      </c>
      <c r="J3042">
        <v>0.26950000000000002</v>
      </c>
      <c r="K3042">
        <v>0.27124999999999999</v>
      </c>
      <c r="L3042">
        <v>0.28325</v>
      </c>
      <c r="M3042">
        <v>0.26300000000000001</v>
      </c>
      <c r="N3042">
        <v>0.24975</v>
      </c>
      <c r="O3042">
        <v>0.25950000000000001</v>
      </c>
    </row>
    <row r="3043" spans="1:77" x14ac:dyDescent="0.3">
      <c r="A3043" s="58" t="s">
        <v>320</v>
      </c>
      <c r="B3043" s="9">
        <v>41516</v>
      </c>
      <c r="C3043" s="9"/>
      <c r="D3043" s="9"/>
      <c r="E3043" s="10" t="s">
        <v>138</v>
      </c>
      <c r="AD3043">
        <v>11.8</v>
      </c>
      <c r="AF3043">
        <v>0.96096085218219196</v>
      </c>
      <c r="AK3043">
        <v>10.3</v>
      </c>
    </row>
    <row r="3044" spans="1:77" x14ac:dyDescent="0.3">
      <c r="A3044" s="58" t="s">
        <v>320</v>
      </c>
      <c r="B3044" s="9">
        <v>41520</v>
      </c>
      <c r="C3044" s="9"/>
      <c r="D3044" s="9"/>
      <c r="E3044" s="10" t="s">
        <v>138</v>
      </c>
      <c r="T3044">
        <v>608.392857142857</v>
      </c>
      <c r="U3044">
        <v>0</v>
      </c>
      <c r="AL3044">
        <v>6.2107293889740696</v>
      </c>
      <c r="AO3044">
        <v>278.59102726330502</v>
      </c>
      <c r="AR3044">
        <f>AL3044*1000000/AO3044</f>
        <v>22293.357578613315</v>
      </c>
      <c r="AZ3044">
        <v>160.71428571428601</v>
      </c>
      <c r="BC3044">
        <v>0</v>
      </c>
      <c r="BH3044">
        <v>234.40687718707699</v>
      </c>
      <c r="BI3044">
        <v>1383.92857142857</v>
      </c>
    </row>
    <row r="3045" spans="1:77" x14ac:dyDescent="0.3">
      <c r="A3045" s="34" t="s">
        <v>320</v>
      </c>
      <c r="B3045" s="1">
        <v>41525</v>
      </c>
      <c r="E3045" s="38" t="s">
        <v>138</v>
      </c>
      <c r="BK3045" s="22"/>
      <c r="BL3045" s="22"/>
      <c r="BM3045" s="22"/>
      <c r="BN3045" s="22"/>
      <c r="BO3045" s="22"/>
      <c r="BP3045" s="22"/>
      <c r="BQ3045" s="22"/>
      <c r="BR3045" s="22"/>
      <c r="BS3045" s="22"/>
      <c r="BT3045" s="22"/>
      <c r="BU3045" s="22">
        <v>2336.8490000000002</v>
      </c>
      <c r="BV3045" s="22"/>
      <c r="BW3045" s="22"/>
      <c r="BX3045" s="22"/>
      <c r="BY3045" s="22"/>
    </row>
    <row r="3046" spans="1:77" x14ac:dyDescent="0.3">
      <c r="A3046" s="58" t="s">
        <v>320</v>
      </c>
      <c r="B3046" s="9">
        <v>41526</v>
      </c>
      <c r="C3046" s="9"/>
      <c r="D3046" s="9"/>
      <c r="E3046" s="10" t="s">
        <v>138</v>
      </c>
      <c r="AD3046">
        <v>12.1</v>
      </c>
      <c r="AK3046">
        <v>10.95</v>
      </c>
    </row>
    <row r="3047" spans="1:77" x14ac:dyDescent="0.3">
      <c r="A3047" s="58" t="s">
        <v>320</v>
      </c>
      <c r="B3047" s="9">
        <v>41527</v>
      </c>
      <c r="C3047" s="9"/>
      <c r="D3047" s="9"/>
      <c r="E3047" s="10" t="s">
        <v>138</v>
      </c>
      <c r="AF3047">
        <v>0.99346212010429502</v>
      </c>
    </row>
    <row r="3048" spans="1:77" x14ac:dyDescent="0.3">
      <c r="A3048" s="58" t="s">
        <v>320</v>
      </c>
      <c r="B3048" s="9">
        <v>41530</v>
      </c>
      <c r="C3048" s="9"/>
      <c r="D3048" s="9"/>
      <c r="E3048" s="10" t="s">
        <v>138</v>
      </c>
      <c r="AY3048">
        <v>32</v>
      </c>
    </row>
    <row r="3049" spans="1:77" x14ac:dyDescent="0.3">
      <c r="A3049" s="58" t="s">
        <v>320</v>
      </c>
      <c r="B3049" s="9">
        <v>41533</v>
      </c>
      <c r="C3049" s="9"/>
      <c r="D3049" s="9"/>
      <c r="E3049" s="10" t="s">
        <v>138</v>
      </c>
      <c r="G3049">
        <v>375.25</v>
      </c>
      <c r="H3049">
        <v>0.17125000000000001</v>
      </c>
      <c r="I3049">
        <v>0.21925</v>
      </c>
      <c r="J3049">
        <v>0.24324999999999999</v>
      </c>
      <c r="K3049">
        <v>0.23899999999999999</v>
      </c>
      <c r="L3049">
        <v>0.26574999999999999</v>
      </c>
      <c r="M3049">
        <v>0.2445</v>
      </c>
      <c r="N3049">
        <v>0.23574999999999999</v>
      </c>
      <c r="O3049">
        <v>0.25750000000000001</v>
      </c>
    </row>
    <row r="3050" spans="1:77" x14ac:dyDescent="0.3">
      <c r="A3050" s="34" t="s">
        <v>320</v>
      </c>
      <c r="B3050" s="1">
        <v>41540</v>
      </c>
      <c r="E3050" s="38" t="s">
        <v>138</v>
      </c>
      <c r="BK3050" s="22"/>
      <c r="BL3050" s="22"/>
      <c r="BM3050" s="22"/>
      <c r="BN3050" s="22"/>
      <c r="BO3050" s="22"/>
      <c r="BP3050" s="22"/>
      <c r="BQ3050" s="22"/>
      <c r="BR3050" s="22"/>
      <c r="BS3050" s="22"/>
      <c r="BT3050" s="22"/>
      <c r="BU3050" s="22"/>
      <c r="BV3050" s="22">
        <v>2197.0065</v>
      </c>
      <c r="BW3050" s="22"/>
      <c r="BX3050" s="22"/>
      <c r="BY3050" s="22"/>
    </row>
    <row r="3051" spans="1:77" x14ac:dyDescent="0.3">
      <c r="A3051" s="58" t="s">
        <v>320</v>
      </c>
      <c r="B3051" s="9">
        <v>41542</v>
      </c>
      <c r="C3051" s="9"/>
      <c r="D3051" s="9"/>
      <c r="E3051" s="10" t="s">
        <v>138</v>
      </c>
      <c r="G3051">
        <v>390.47500000000002</v>
      </c>
      <c r="H3051">
        <v>0.22612499999999999</v>
      </c>
      <c r="I3051">
        <v>0.25800000000000001</v>
      </c>
      <c r="J3051">
        <v>0.24875</v>
      </c>
      <c r="K3051">
        <v>0.23699999999999999</v>
      </c>
      <c r="L3051">
        <v>0.26</v>
      </c>
      <c r="M3051">
        <v>0.23849999999999999</v>
      </c>
      <c r="N3051">
        <v>0.22775000000000001</v>
      </c>
      <c r="O3051">
        <v>0.25624999999999998</v>
      </c>
    </row>
    <row r="3052" spans="1:77" x14ac:dyDescent="0.3">
      <c r="A3052" s="58" t="s">
        <v>320</v>
      </c>
      <c r="B3052" s="9">
        <v>41544</v>
      </c>
      <c r="C3052" s="9"/>
      <c r="D3052" s="9"/>
      <c r="E3052" s="10" t="s">
        <v>138</v>
      </c>
      <c r="AD3052">
        <v>13.05</v>
      </c>
      <c r="AK3052">
        <v>12.05</v>
      </c>
    </row>
    <row r="3053" spans="1:77" x14ac:dyDescent="0.3">
      <c r="A3053" s="58" t="s">
        <v>320</v>
      </c>
      <c r="B3053" s="9">
        <v>41548</v>
      </c>
      <c r="C3053" s="9"/>
      <c r="D3053" s="9"/>
      <c r="E3053" s="10" t="s">
        <v>138</v>
      </c>
      <c r="G3053">
        <v>400.6</v>
      </c>
      <c r="H3053">
        <v>0.25950000000000001</v>
      </c>
      <c r="I3053">
        <v>0.27575</v>
      </c>
      <c r="J3053">
        <v>0.25474999999999998</v>
      </c>
      <c r="K3053">
        <v>0.23699999999999999</v>
      </c>
      <c r="L3053">
        <v>0.26074999999999998</v>
      </c>
      <c r="M3053">
        <v>0.23524999999999999</v>
      </c>
      <c r="N3053">
        <v>0.22475000000000001</v>
      </c>
      <c r="O3053">
        <v>0.25524999999999998</v>
      </c>
    </row>
    <row r="3054" spans="1:77" x14ac:dyDescent="0.3">
      <c r="A3054" s="34" t="s">
        <v>320</v>
      </c>
      <c r="B3054" s="1">
        <v>41554</v>
      </c>
      <c r="E3054" s="38" t="s">
        <v>138</v>
      </c>
      <c r="BK3054" s="22"/>
      <c r="BL3054" s="22"/>
      <c r="BM3054" s="22"/>
      <c r="BN3054" s="22"/>
      <c r="BO3054" s="22"/>
      <c r="BP3054" s="22"/>
      <c r="BQ3054" s="22"/>
      <c r="BR3054" s="22"/>
      <c r="BS3054" s="22"/>
      <c r="BT3054" s="22"/>
      <c r="BU3054" s="22"/>
      <c r="BV3054" s="22"/>
      <c r="BW3054" s="22">
        <v>2446.893</v>
      </c>
      <c r="BX3054" s="22"/>
      <c r="BY3054" s="22"/>
    </row>
    <row r="3055" spans="1:77" x14ac:dyDescent="0.3">
      <c r="A3055" s="58" t="s">
        <v>320</v>
      </c>
      <c r="B3055" s="9">
        <v>41555</v>
      </c>
      <c r="C3055" s="9"/>
      <c r="D3055" s="9"/>
      <c r="E3055" s="10" t="s">
        <v>138</v>
      </c>
      <c r="G3055">
        <v>398.2</v>
      </c>
      <c r="H3055">
        <v>0.25650000000000001</v>
      </c>
      <c r="I3055">
        <v>0.27925</v>
      </c>
      <c r="J3055">
        <v>0.26050000000000001</v>
      </c>
      <c r="K3055">
        <v>0.23699999999999999</v>
      </c>
      <c r="L3055">
        <v>0.25624999999999998</v>
      </c>
      <c r="M3055">
        <v>0.23025000000000001</v>
      </c>
      <c r="N3055">
        <v>0.21825</v>
      </c>
      <c r="O3055">
        <v>0.253</v>
      </c>
    </row>
    <row r="3056" spans="1:77" x14ac:dyDescent="0.3">
      <c r="A3056" s="58" t="s">
        <v>320</v>
      </c>
      <c r="B3056" s="9">
        <v>41558</v>
      </c>
      <c r="C3056" s="9"/>
      <c r="D3056" s="9"/>
      <c r="E3056" s="10" t="s">
        <v>138</v>
      </c>
      <c r="AD3056">
        <v>14</v>
      </c>
      <c r="AK3056">
        <v>13</v>
      </c>
      <c r="AY3056">
        <v>37.75</v>
      </c>
    </row>
    <row r="3057" spans="1:77" x14ac:dyDescent="0.3">
      <c r="A3057" s="58" t="s">
        <v>320</v>
      </c>
      <c r="B3057" s="9">
        <v>41562</v>
      </c>
      <c r="C3057" s="9"/>
      <c r="D3057" s="9"/>
      <c r="E3057" s="10" t="s">
        <v>138</v>
      </c>
      <c r="G3057">
        <v>405.85</v>
      </c>
      <c r="H3057">
        <v>0.27524999999999999</v>
      </c>
      <c r="I3057">
        <v>0.29125000000000001</v>
      </c>
      <c r="J3057">
        <v>0.26774999999999999</v>
      </c>
      <c r="K3057">
        <v>0.24</v>
      </c>
      <c r="L3057">
        <v>0.26</v>
      </c>
      <c r="M3057">
        <v>0.22675000000000001</v>
      </c>
      <c r="N3057">
        <v>0.21625</v>
      </c>
      <c r="O3057">
        <v>0.252</v>
      </c>
    </row>
    <row r="3058" spans="1:77" x14ac:dyDescent="0.3">
      <c r="A3058" s="58" t="s">
        <v>320</v>
      </c>
      <c r="B3058" s="9">
        <v>41563</v>
      </c>
      <c r="C3058" s="9"/>
      <c r="D3058" s="9"/>
      <c r="E3058" s="10" t="s">
        <v>138</v>
      </c>
      <c r="AF3058">
        <v>0.98768685295127601</v>
      </c>
    </row>
    <row r="3059" spans="1:77" x14ac:dyDescent="0.3">
      <c r="A3059" s="34" t="s">
        <v>320</v>
      </c>
      <c r="B3059" s="1">
        <v>41567</v>
      </c>
      <c r="E3059" s="38" t="s">
        <v>138</v>
      </c>
      <c r="BK3059" s="22"/>
      <c r="BL3059" s="22"/>
      <c r="BM3059" s="22"/>
      <c r="BN3059" s="22"/>
      <c r="BO3059" s="22"/>
      <c r="BP3059" s="22"/>
      <c r="BQ3059" s="22"/>
      <c r="BR3059" s="22"/>
      <c r="BS3059" s="22"/>
      <c r="BT3059" s="22"/>
      <c r="BU3059" s="22"/>
      <c r="BV3059" s="22"/>
      <c r="BW3059" s="22"/>
      <c r="BX3059" s="22">
        <v>2840.2820000000002</v>
      </c>
      <c r="BY3059" s="22"/>
    </row>
    <row r="3060" spans="1:77" x14ac:dyDescent="0.3">
      <c r="A3060" s="58" t="s">
        <v>320</v>
      </c>
      <c r="B3060" s="9">
        <v>41569</v>
      </c>
      <c r="C3060" s="9"/>
      <c r="D3060" s="9"/>
      <c r="E3060" s="10" t="s">
        <v>138</v>
      </c>
      <c r="G3060">
        <v>387.85</v>
      </c>
      <c r="H3060">
        <v>0.22025</v>
      </c>
      <c r="I3060">
        <v>0.27374999999999999</v>
      </c>
      <c r="J3060">
        <v>0.26550000000000001</v>
      </c>
      <c r="K3060">
        <v>0.23849999999999999</v>
      </c>
      <c r="L3060">
        <v>0.25374999999999998</v>
      </c>
      <c r="M3060">
        <v>0.22475000000000001</v>
      </c>
      <c r="N3060">
        <v>0.21299999999999999</v>
      </c>
      <c r="O3060">
        <v>0.24975</v>
      </c>
      <c r="T3060">
        <v>1466.21240076668</v>
      </c>
      <c r="U3060">
        <v>0</v>
      </c>
      <c r="AL3060">
        <v>10.418043180476101</v>
      </c>
      <c r="AO3060">
        <v>472.83341299415099</v>
      </c>
      <c r="AR3060">
        <f>AL3060*1000000/AO3060</f>
        <v>22033.221202590801</v>
      </c>
      <c r="AZ3060">
        <v>166.666666666667</v>
      </c>
      <c r="BC3060">
        <v>0</v>
      </c>
      <c r="BH3060">
        <v>797.92490397196298</v>
      </c>
      <c r="BI3060">
        <v>783.69047619047603</v>
      </c>
    </row>
    <row r="3061" spans="1:77" x14ac:dyDescent="0.3">
      <c r="A3061" s="58" t="s">
        <v>320</v>
      </c>
      <c r="B3061" s="9">
        <v>41570</v>
      </c>
      <c r="C3061" s="9"/>
      <c r="D3061" s="9"/>
      <c r="E3061" s="10" t="s">
        <v>138</v>
      </c>
      <c r="AD3061">
        <v>14.45</v>
      </c>
      <c r="AK3061">
        <v>13.55</v>
      </c>
    </row>
    <row r="3062" spans="1:77" x14ac:dyDescent="0.3">
      <c r="A3062" s="58" t="s">
        <v>320</v>
      </c>
      <c r="B3062" s="9">
        <v>41576</v>
      </c>
      <c r="C3062" s="9"/>
      <c r="D3062" s="9"/>
      <c r="E3062" s="10" t="s">
        <v>138</v>
      </c>
      <c r="G3062">
        <v>382.95</v>
      </c>
      <c r="H3062">
        <v>0.21199999999999999</v>
      </c>
      <c r="I3062">
        <v>0.26950000000000002</v>
      </c>
      <c r="J3062">
        <v>0.26624999999999999</v>
      </c>
      <c r="K3062">
        <v>0.23799999999999999</v>
      </c>
      <c r="L3062">
        <v>0.25174999999999997</v>
      </c>
      <c r="M3062">
        <v>0.22125</v>
      </c>
      <c r="N3062">
        <v>0.20724999999999999</v>
      </c>
      <c r="O3062">
        <v>0.24875</v>
      </c>
      <c r="AD3062">
        <v>14.45</v>
      </c>
      <c r="AK3062">
        <v>14.45</v>
      </c>
      <c r="AY3062">
        <v>42.5</v>
      </c>
    </row>
    <row r="3063" spans="1:77" x14ac:dyDescent="0.3">
      <c r="A3063" s="34" t="s">
        <v>320</v>
      </c>
      <c r="B3063" s="1">
        <v>41577</v>
      </c>
      <c r="E3063" s="38" t="s">
        <v>138</v>
      </c>
      <c r="BK3063" s="22"/>
      <c r="BL3063" s="22"/>
      <c r="BM3063" s="22"/>
      <c r="BN3063" s="22"/>
      <c r="BO3063" s="22"/>
      <c r="BP3063" s="22"/>
      <c r="BQ3063" s="22"/>
      <c r="BR3063" s="22"/>
      <c r="BS3063" s="22"/>
      <c r="BT3063" s="22"/>
      <c r="BU3063" s="22"/>
      <c r="BV3063" s="22"/>
      <c r="BW3063" s="22"/>
      <c r="BX3063" s="22"/>
      <c r="BY3063" s="22">
        <v>2841.1766666666699</v>
      </c>
    </row>
    <row r="3064" spans="1:77" x14ac:dyDescent="0.3">
      <c r="A3064" s="58" t="s">
        <v>320</v>
      </c>
      <c r="B3064" s="9">
        <v>41582</v>
      </c>
      <c r="C3064" s="9"/>
      <c r="D3064" s="9"/>
      <c r="E3064" s="10" t="s">
        <v>138</v>
      </c>
      <c r="T3064">
        <v>1781.80194214464</v>
      </c>
      <c r="U3064">
        <v>12.572853570249601</v>
      </c>
      <c r="AL3064">
        <v>9.0164599027567398</v>
      </c>
      <c r="AO3064">
        <v>475.11077022929601</v>
      </c>
      <c r="AR3064">
        <f>AL3064*1000000/AO3064</f>
        <v>18977.595263532443</v>
      </c>
      <c r="AY3064">
        <v>46.5</v>
      </c>
      <c r="AZ3064">
        <v>163.09523809523799</v>
      </c>
      <c r="BC3064">
        <v>12.572853570249601</v>
      </c>
      <c r="BH3064">
        <v>1104.7312211712799</v>
      </c>
      <c r="BI3064">
        <v>762.91666666666697</v>
      </c>
    </row>
    <row r="3065" spans="1:77" x14ac:dyDescent="0.3">
      <c r="A3065" s="58" t="s">
        <v>320</v>
      </c>
      <c r="B3065" s="9">
        <v>41583</v>
      </c>
      <c r="C3065" s="9"/>
      <c r="D3065" s="9"/>
      <c r="E3065" s="10" t="s">
        <v>138</v>
      </c>
      <c r="G3065">
        <v>347.9</v>
      </c>
      <c r="H3065">
        <v>0.14374999999999999</v>
      </c>
      <c r="I3065">
        <v>0.22625000000000001</v>
      </c>
      <c r="J3065">
        <v>0.2455</v>
      </c>
      <c r="K3065">
        <v>0.222</v>
      </c>
      <c r="L3065">
        <v>0.24249999999999999</v>
      </c>
      <c r="M3065">
        <v>0.21174999999999999</v>
      </c>
      <c r="N3065">
        <v>0.20175000000000001</v>
      </c>
      <c r="O3065">
        <v>0.246</v>
      </c>
    </row>
    <row r="3066" spans="1:77" x14ac:dyDescent="0.3">
      <c r="A3066" s="58" t="s">
        <v>320</v>
      </c>
      <c r="B3066" s="9">
        <v>41586</v>
      </c>
      <c r="C3066" s="9"/>
      <c r="D3066" s="9"/>
      <c r="E3066" s="10" t="s">
        <v>138</v>
      </c>
      <c r="AF3066">
        <v>0.98562036944923603</v>
      </c>
      <c r="AY3066">
        <v>55.75</v>
      </c>
    </row>
    <row r="3067" spans="1:77" x14ac:dyDescent="0.3">
      <c r="A3067" s="58" t="s">
        <v>320</v>
      </c>
      <c r="B3067" s="9">
        <v>41590</v>
      </c>
      <c r="C3067" s="9"/>
      <c r="D3067" s="9"/>
      <c r="E3067" s="10" t="s">
        <v>138</v>
      </c>
      <c r="G3067">
        <v>318.8</v>
      </c>
      <c r="H3067">
        <v>0.11724999999999999</v>
      </c>
      <c r="I3067">
        <v>0.20300000000000001</v>
      </c>
      <c r="J3067">
        <v>0.218</v>
      </c>
      <c r="K3067">
        <v>0.1905</v>
      </c>
      <c r="L3067">
        <v>0.22475000000000001</v>
      </c>
      <c r="M3067">
        <v>0.20025000000000001</v>
      </c>
      <c r="N3067">
        <v>0.19500000000000001</v>
      </c>
      <c r="O3067">
        <v>0.24525</v>
      </c>
    </row>
    <row r="3068" spans="1:77" x14ac:dyDescent="0.3">
      <c r="A3068" s="58" t="s">
        <v>320</v>
      </c>
      <c r="B3068" s="9">
        <v>41596</v>
      </c>
      <c r="C3068" s="9"/>
      <c r="D3068" s="9"/>
      <c r="E3068" s="10" t="s">
        <v>138</v>
      </c>
      <c r="T3068">
        <v>2089.0641791602902</v>
      </c>
      <c r="U3068">
        <v>310.68143553343901</v>
      </c>
      <c r="AC3068">
        <v>0.285493871282893</v>
      </c>
      <c r="AL3068">
        <v>7.2400461471744002</v>
      </c>
      <c r="AO3068">
        <v>394.117270031141</v>
      </c>
      <c r="AR3068">
        <f>AL3068*1000000/AO3068</f>
        <v>18370.283917277542</v>
      </c>
      <c r="AZ3068">
        <v>141.666666666667</v>
      </c>
      <c r="BC3068">
        <v>310.39594166215602</v>
      </c>
      <c r="BH3068">
        <v>1157.28567939085</v>
      </c>
      <c r="BI3068">
        <v>735.59523809523796</v>
      </c>
    </row>
    <row r="3069" spans="1:77" x14ac:dyDescent="0.3">
      <c r="A3069" s="58" t="s">
        <v>320</v>
      </c>
      <c r="B3069" s="9">
        <v>41596</v>
      </c>
      <c r="C3069" s="9"/>
      <c r="D3069" s="9"/>
      <c r="E3069" s="10" t="s">
        <v>138</v>
      </c>
      <c r="AF3069">
        <v>0.98422588306136904</v>
      </c>
    </row>
    <row r="3070" spans="1:77" x14ac:dyDescent="0.3">
      <c r="A3070" s="58" t="s">
        <v>320</v>
      </c>
      <c r="B3070" s="9">
        <v>41597</v>
      </c>
      <c r="C3070" s="9"/>
      <c r="D3070" s="9"/>
      <c r="E3070" s="10" t="s">
        <v>138</v>
      </c>
      <c r="G3070">
        <v>292.60000000000002</v>
      </c>
      <c r="H3070">
        <v>0.1075</v>
      </c>
      <c r="I3070">
        <v>0.193</v>
      </c>
      <c r="J3070">
        <v>0.19275</v>
      </c>
      <c r="K3070">
        <v>0.16</v>
      </c>
      <c r="L3070">
        <v>0.20250000000000001</v>
      </c>
      <c r="M3070">
        <v>0.18525</v>
      </c>
      <c r="N3070">
        <v>0.18275</v>
      </c>
      <c r="O3070">
        <v>0.23924999999999999</v>
      </c>
    </row>
    <row r="3071" spans="1:77" x14ac:dyDescent="0.3">
      <c r="A3071" s="58" t="s">
        <v>320</v>
      </c>
      <c r="B3071" s="9">
        <v>41599</v>
      </c>
      <c r="C3071" s="9"/>
      <c r="D3071" s="9"/>
      <c r="E3071" s="10" t="s">
        <v>138</v>
      </c>
      <c r="AY3071">
        <v>70.349999999999994</v>
      </c>
    </row>
    <row r="3072" spans="1:77" x14ac:dyDescent="0.3">
      <c r="A3072" s="58" t="s">
        <v>320</v>
      </c>
      <c r="B3072" s="9">
        <v>41604</v>
      </c>
      <c r="C3072" s="9"/>
      <c r="D3072" s="9"/>
      <c r="E3072" s="10" t="s">
        <v>138</v>
      </c>
      <c r="G3072">
        <v>272</v>
      </c>
      <c r="H3072">
        <v>9.7750000000000004E-2</v>
      </c>
      <c r="I3072">
        <v>0.182</v>
      </c>
      <c r="J3072">
        <v>0.17524999999999999</v>
      </c>
      <c r="K3072">
        <v>0.14074999999999999</v>
      </c>
      <c r="L3072">
        <v>0.1855</v>
      </c>
      <c r="M3072">
        <v>0.17</v>
      </c>
      <c r="N3072">
        <v>0.17524999999999999</v>
      </c>
      <c r="O3072">
        <v>0.23350000000000001</v>
      </c>
    </row>
    <row r="3073" spans="1:61" x14ac:dyDescent="0.3">
      <c r="A3073" s="58" t="s">
        <v>320</v>
      </c>
      <c r="B3073" s="9">
        <v>41607</v>
      </c>
      <c r="C3073" s="9"/>
      <c r="D3073" s="9"/>
      <c r="E3073" s="10" t="s">
        <v>138</v>
      </c>
      <c r="AY3073">
        <v>70.724999999999994</v>
      </c>
    </row>
    <row r="3074" spans="1:61" x14ac:dyDescent="0.3">
      <c r="A3074" s="58" t="s">
        <v>320</v>
      </c>
      <c r="B3074" s="9">
        <v>41610</v>
      </c>
      <c r="C3074" s="9"/>
      <c r="D3074" s="9"/>
      <c r="E3074" s="10" t="s">
        <v>138</v>
      </c>
      <c r="T3074">
        <v>2427.4345949610301</v>
      </c>
      <c r="U3074">
        <v>482.48320005205801</v>
      </c>
      <c r="AC3074">
        <v>154.975526178362</v>
      </c>
      <c r="AL3074">
        <v>5.43869664978312</v>
      </c>
      <c r="AO3074">
        <v>339.07863713666097</v>
      </c>
      <c r="AR3074">
        <f>AL3074*1000000/AO3074</f>
        <v>16039.632268520438</v>
      </c>
      <c r="AZ3074">
        <v>149.40476190476201</v>
      </c>
      <c r="BC3074">
        <v>327.50767387369598</v>
      </c>
      <c r="BH3074">
        <v>1278.14167123737</v>
      </c>
      <c r="BI3074">
        <v>876.19047619047603</v>
      </c>
    </row>
    <row r="3075" spans="1:61" x14ac:dyDescent="0.3">
      <c r="A3075" s="58" t="s">
        <v>320</v>
      </c>
      <c r="B3075" s="9">
        <v>41611</v>
      </c>
      <c r="C3075" s="9"/>
      <c r="D3075" s="9"/>
      <c r="E3075" s="10" t="s">
        <v>138</v>
      </c>
      <c r="G3075">
        <v>249</v>
      </c>
      <c r="H3075">
        <v>9.2249999999999999E-2</v>
      </c>
      <c r="I3075">
        <v>0.16925000000000001</v>
      </c>
      <c r="J3075">
        <v>0.15975</v>
      </c>
      <c r="K3075">
        <v>0.11924999999999999</v>
      </c>
      <c r="L3075">
        <v>0.156</v>
      </c>
      <c r="M3075">
        <v>0.1515</v>
      </c>
      <c r="N3075">
        <v>0.16500000000000001</v>
      </c>
      <c r="O3075">
        <v>0.23200000000000001</v>
      </c>
    </row>
    <row r="3076" spans="1:61" x14ac:dyDescent="0.3">
      <c r="A3076" s="58" t="s">
        <v>320</v>
      </c>
      <c r="B3076" s="9">
        <v>41613</v>
      </c>
      <c r="C3076" s="9"/>
      <c r="D3076" s="9"/>
      <c r="E3076" s="10" t="s">
        <v>138</v>
      </c>
      <c r="AF3076">
        <v>0.98271945709748698</v>
      </c>
    </row>
    <row r="3077" spans="1:61" x14ac:dyDescent="0.3">
      <c r="A3077" s="58" t="s">
        <v>320</v>
      </c>
      <c r="B3077" s="9">
        <v>41618</v>
      </c>
      <c r="C3077" s="9"/>
      <c r="D3077" s="9"/>
      <c r="E3077" s="10" t="s">
        <v>138</v>
      </c>
      <c r="G3077">
        <v>215.5</v>
      </c>
      <c r="H3077">
        <v>7.7499999999999999E-2</v>
      </c>
      <c r="I3077">
        <v>0.15775</v>
      </c>
      <c r="J3077">
        <v>0.14025000000000001</v>
      </c>
      <c r="K3077">
        <v>9.1999999999999998E-2</v>
      </c>
      <c r="L3077">
        <v>0.115</v>
      </c>
      <c r="M3077">
        <v>0.12175</v>
      </c>
      <c r="N3077">
        <v>0.14774999999999999</v>
      </c>
      <c r="O3077">
        <v>0.22550000000000001</v>
      </c>
    </row>
    <row r="3078" spans="1:61" x14ac:dyDescent="0.3">
      <c r="A3078" s="58" t="s">
        <v>320</v>
      </c>
      <c r="B3078" s="9">
        <v>41620</v>
      </c>
      <c r="C3078" s="9"/>
      <c r="D3078" s="9"/>
      <c r="E3078" s="10" t="s">
        <v>138</v>
      </c>
      <c r="AY3078">
        <v>81</v>
      </c>
    </row>
    <row r="3079" spans="1:61" x14ac:dyDescent="0.3">
      <c r="A3079" s="58" t="s">
        <v>320</v>
      </c>
      <c r="B3079" s="9">
        <v>41625</v>
      </c>
      <c r="C3079" s="9"/>
      <c r="D3079" s="9"/>
      <c r="E3079" s="10" t="s">
        <v>138</v>
      </c>
      <c r="G3079">
        <v>190.25</v>
      </c>
      <c r="H3079">
        <v>7.1249999999999994E-2</v>
      </c>
      <c r="I3079">
        <v>0.14624999999999999</v>
      </c>
      <c r="J3079">
        <v>0.12725</v>
      </c>
      <c r="K3079">
        <v>7.6499999999999999E-2</v>
      </c>
      <c r="L3079">
        <v>8.8749999999999996E-2</v>
      </c>
      <c r="M3079">
        <v>9.4500000000000001E-2</v>
      </c>
      <c r="N3079">
        <v>0.13150000000000001</v>
      </c>
      <c r="O3079">
        <v>0.21525</v>
      </c>
      <c r="T3079">
        <v>2932.02846230868</v>
      </c>
      <c r="U3079">
        <v>1002.77271537914</v>
      </c>
      <c r="AC3079">
        <v>675.26504150544895</v>
      </c>
      <c r="AL3079">
        <v>2.45508372918614</v>
      </c>
      <c r="AO3079">
        <v>212.34972053996</v>
      </c>
      <c r="AR3079">
        <f>AL3079*1000000/AO3079</f>
        <v>11561.511467702365</v>
      </c>
      <c r="AZ3079">
        <v>151.78571428571399</v>
      </c>
      <c r="BC3079">
        <v>327.50767387369598</v>
      </c>
      <c r="BH3079">
        <v>1163.2402463178</v>
      </c>
      <c r="BI3079">
        <v>697.61904761904805</v>
      </c>
    </row>
    <row r="3080" spans="1:61" x14ac:dyDescent="0.3">
      <c r="A3080" s="58" t="s">
        <v>320</v>
      </c>
      <c r="B3080" s="9">
        <v>41627</v>
      </c>
      <c r="C3080" s="9"/>
      <c r="D3080" s="9"/>
      <c r="E3080" s="10" t="s">
        <v>138</v>
      </c>
      <c r="AY3080">
        <v>83</v>
      </c>
    </row>
    <row r="3081" spans="1:61" x14ac:dyDescent="0.3">
      <c r="A3081" s="58" t="s">
        <v>320</v>
      </c>
      <c r="B3081" s="9">
        <v>41628</v>
      </c>
      <c r="C3081" s="9"/>
      <c r="D3081" s="9"/>
      <c r="E3081" s="10" t="s">
        <v>138</v>
      </c>
      <c r="AF3081">
        <v>0.94553870723104005</v>
      </c>
    </row>
    <row r="3082" spans="1:61" x14ac:dyDescent="0.3">
      <c r="A3082" s="58" t="s">
        <v>320</v>
      </c>
      <c r="B3082" s="9">
        <v>41632</v>
      </c>
      <c r="C3082" s="9"/>
      <c r="D3082" s="9"/>
      <c r="E3082" s="10" t="s">
        <v>138</v>
      </c>
      <c r="G3082">
        <v>175.1</v>
      </c>
      <c r="H3082">
        <v>7.3749999999999996E-2</v>
      </c>
      <c r="I3082">
        <v>0.13950000000000001</v>
      </c>
      <c r="J3082">
        <v>0.12</v>
      </c>
      <c r="K3082">
        <v>6.6250000000000003E-2</v>
      </c>
      <c r="L3082">
        <v>7.3749999999999996E-2</v>
      </c>
      <c r="M3082">
        <v>7.4999999999999997E-2</v>
      </c>
      <c r="N3082">
        <v>0.12025</v>
      </c>
      <c r="O3082">
        <v>0.20699999999999999</v>
      </c>
    </row>
    <row r="3083" spans="1:61" x14ac:dyDescent="0.3">
      <c r="A3083" s="58" t="s">
        <v>320</v>
      </c>
      <c r="B3083" s="9">
        <v>41638</v>
      </c>
      <c r="C3083" s="9"/>
      <c r="D3083" s="9"/>
      <c r="E3083" s="10" t="s">
        <v>138</v>
      </c>
      <c r="AY3083">
        <v>87</v>
      </c>
    </row>
    <row r="3084" spans="1:61" x14ac:dyDescent="0.3">
      <c r="A3084" s="58" t="s">
        <v>320</v>
      </c>
      <c r="B3084" s="9">
        <v>41639</v>
      </c>
      <c r="C3084" s="9"/>
      <c r="D3084" s="9"/>
      <c r="E3084" s="10" t="s">
        <v>138</v>
      </c>
      <c r="G3084">
        <v>170.75</v>
      </c>
      <c r="H3084">
        <v>7.3499999999999996E-2</v>
      </c>
      <c r="I3084">
        <v>0.13800000000000001</v>
      </c>
      <c r="J3084">
        <v>0.11724999999999999</v>
      </c>
      <c r="K3084">
        <v>6.4750000000000002E-2</v>
      </c>
      <c r="L3084">
        <v>6.9000000000000006E-2</v>
      </c>
      <c r="M3084">
        <v>7.1249999999999994E-2</v>
      </c>
      <c r="N3084">
        <v>0.11675000000000001</v>
      </c>
      <c r="O3084">
        <v>0.20324999999999999</v>
      </c>
    </row>
    <row r="3085" spans="1:61" x14ac:dyDescent="0.3">
      <c r="A3085" s="58" t="s">
        <v>320</v>
      </c>
      <c r="B3085" s="9">
        <v>41645</v>
      </c>
      <c r="C3085" s="9"/>
      <c r="D3085" s="9"/>
      <c r="E3085" s="10" t="s">
        <v>138</v>
      </c>
      <c r="AF3085">
        <v>1.4654315865596399E-2</v>
      </c>
      <c r="AY3085">
        <v>90.75</v>
      </c>
    </row>
    <row r="3086" spans="1:61" x14ac:dyDescent="0.3">
      <c r="A3086" s="58" t="s">
        <v>320</v>
      </c>
      <c r="B3086" s="9">
        <v>41646</v>
      </c>
      <c r="C3086" s="9"/>
      <c r="D3086" s="9"/>
      <c r="E3086" s="10" t="s">
        <v>138</v>
      </c>
      <c r="G3086">
        <v>162.35</v>
      </c>
      <c r="H3086">
        <v>6.1249999999999999E-2</v>
      </c>
      <c r="I3086">
        <v>0.13175000000000001</v>
      </c>
      <c r="J3086">
        <v>0.114</v>
      </c>
      <c r="K3086">
        <v>6.1499999999999999E-2</v>
      </c>
      <c r="L3086">
        <v>6.4250000000000002E-2</v>
      </c>
      <c r="M3086">
        <v>6.4000000000000001E-2</v>
      </c>
      <c r="N3086">
        <v>0.11550000000000001</v>
      </c>
      <c r="O3086">
        <v>0.19950000000000001</v>
      </c>
    </row>
    <row r="3087" spans="1:61" x14ac:dyDescent="0.3">
      <c r="A3087" s="58" t="s">
        <v>320</v>
      </c>
      <c r="B3087" s="9">
        <v>41652</v>
      </c>
      <c r="C3087" s="9"/>
      <c r="D3087" s="9"/>
      <c r="E3087" s="10" t="s">
        <v>138</v>
      </c>
      <c r="AY3087">
        <v>91.5</v>
      </c>
    </row>
    <row r="3088" spans="1:61" x14ac:dyDescent="0.3">
      <c r="A3088" s="58" t="s">
        <v>320</v>
      </c>
      <c r="B3088" s="9">
        <v>41653</v>
      </c>
      <c r="C3088" s="9"/>
      <c r="D3088" s="9"/>
      <c r="E3088" s="10" t="s">
        <v>138</v>
      </c>
      <c r="G3088">
        <v>162.75</v>
      </c>
      <c r="H3088">
        <v>5.8999999999999997E-2</v>
      </c>
      <c r="I3088">
        <v>0.13350000000000001</v>
      </c>
      <c r="J3088">
        <v>0.11550000000000001</v>
      </c>
      <c r="K3088">
        <v>5.8999999999999997E-2</v>
      </c>
      <c r="L3088">
        <v>6.4750000000000002E-2</v>
      </c>
      <c r="M3088">
        <v>6.5750000000000003E-2</v>
      </c>
      <c r="N3088">
        <v>0.11675000000000001</v>
      </c>
      <c r="O3088">
        <v>0.19950000000000001</v>
      </c>
    </row>
    <row r="3089" spans="1:77" x14ac:dyDescent="0.3">
      <c r="A3089" s="58" t="s">
        <v>320</v>
      </c>
      <c r="B3089" s="9">
        <v>41660</v>
      </c>
      <c r="C3089" s="9"/>
      <c r="D3089" s="9"/>
      <c r="E3089" s="10" t="s">
        <v>138</v>
      </c>
      <c r="G3089">
        <v>163</v>
      </c>
      <c r="H3089">
        <v>5.6250000000000001E-2</v>
      </c>
      <c r="I3089">
        <v>0.12975</v>
      </c>
      <c r="J3089">
        <v>0.11425</v>
      </c>
      <c r="K3089">
        <v>0.06</v>
      </c>
      <c r="L3089">
        <v>6.6000000000000003E-2</v>
      </c>
      <c r="M3089">
        <v>7.0000000000000007E-2</v>
      </c>
      <c r="N3089">
        <v>0.1215</v>
      </c>
      <c r="O3089">
        <v>0.19725000000000001</v>
      </c>
    </row>
    <row r="3090" spans="1:77" x14ac:dyDescent="0.3">
      <c r="A3090" s="58" t="s">
        <v>320</v>
      </c>
      <c r="B3090" s="9">
        <v>41662</v>
      </c>
      <c r="C3090" s="9"/>
      <c r="D3090" s="9"/>
      <c r="E3090" s="10" t="s">
        <v>138</v>
      </c>
      <c r="AY3090">
        <v>93</v>
      </c>
    </row>
    <row r="3091" spans="1:77" x14ac:dyDescent="0.3">
      <c r="A3091" s="58" t="s">
        <v>320</v>
      </c>
      <c r="B3091" s="9">
        <v>41664</v>
      </c>
      <c r="C3091" s="9"/>
      <c r="D3091" s="9"/>
      <c r="E3091" s="10" t="s">
        <v>138</v>
      </c>
      <c r="T3091">
        <v>2619.6985123527302</v>
      </c>
      <c r="U3091">
        <v>1231.5468913737</v>
      </c>
      <c r="X3091" s="33"/>
      <c r="Y3091">
        <v>3.6049415000000001E-2</v>
      </c>
      <c r="AA3091">
        <v>28433.773147215801</v>
      </c>
      <c r="AC3091">
        <v>904.03921749999995</v>
      </c>
      <c r="AO3091">
        <v>0</v>
      </c>
      <c r="AS3091" t="s">
        <v>69</v>
      </c>
      <c r="BC3091">
        <v>327.50767387369598</v>
      </c>
      <c r="BH3091">
        <v>901.35902355859503</v>
      </c>
    </row>
    <row r="3092" spans="1:77" x14ac:dyDescent="0.3">
      <c r="A3092" s="58" t="s">
        <v>320</v>
      </c>
      <c r="B3092" s="9">
        <v>41667</v>
      </c>
      <c r="C3092" s="9"/>
      <c r="D3092" s="9"/>
      <c r="E3092" s="10" t="s">
        <v>138</v>
      </c>
      <c r="G3092">
        <v>10.9</v>
      </c>
      <c r="H3092">
        <v>5.45E-2</v>
      </c>
    </row>
    <row r="3093" spans="1:77" x14ac:dyDescent="0.3">
      <c r="A3093" s="34" t="s">
        <v>320</v>
      </c>
      <c r="E3093" s="10" t="s">
        <v>138</v>
      </c>
      <c r="BK3093">
        <v>233.142</v>
      </c>
      <c r="BL3093">
        <v>411.94263157894699</v>
      </c>
      <c r="BM3093">
        <v>522.46500000000003</v>
      </c>
      <c r="BN3093">
        <v>631.77700000000004</v>
      </c>
      <c r="BO3093">
        <v>763.84199999999998</v>
      </c>
      <c r="BP3093">
        <v>829.81349999999998</v>
      </c>
      <c r="BQ3093">
        <v>1002.718</v>
      </c>
      <c r="BR3093">
        <v>1141.5540000000001</v>
      </c>
      <c r="BS3093">
        <v>1439.0509999999999</v>
      </c>
      <c r="BT3093">
        <v>2059.7869999999998</v>
      </c>
      <c r="BU3093">
        <v>2336.8490000000002</v>
      </c>
      <c r="BV3093">
        <v>2197.0065</v>
      </c>
      <c r="BW3093">
        <v>2446.893</v>
      </c>
      <c r="BX3093">
        <v>2840.2820000000002</v>
      </c>
      <c r="BY3093">
        <v>2841.1766666666699</v>
      </c>
    </row>
    <row r="3094" spans="1:77" x14ac:dyDescent="0.3">
      <c r="A3094" s="34" t="s">
        <v>321</v>
      </c>
      <c r="B3094" s="1">
        <v>41369</v>
      </c>
      <c r="E3094" s="38" t="s">
        <v>138</v>
      </c>
      <c r="BK3094" s="22">
        <v>239.24199999999999</v>
      </c>
      <c r="BL3094" s="22"/>
      <c r="BM3094" s="22"/>
      <c r="BN3094" s="22"/>
      <c r="BO3094" s="22"/>
      <c r="BP3094" s="22"/>
      <c r="BQ3094" s="22"/>
      <c r="BR3094" s="22"/>
      <c r="BS3094" s="22"/>
      <c r="BT3094" s="22"/>
      <c r="BU3094" s="22"/>
      <c r="BV3094" s="22"/>
      <c r="BW3094" s="22"/>
      <c r="BX3094" s="22"/>
      <c r="BY3094" s="22"/>
    </row>
    <row r="3095" spans="1:77" x14ac:dyDescent="0.3">
      <c r="A3095" s="34" t="s">
        <v>321</v>
      </c>
      <c r="B3095" s="1">
        <v>41380</v>
      </c>
      <c r="E3095" s="38" t="s">
        <v>138</v>
      </c>
      <c r="BK3095" s="22"/>
      <c r="BL3095" s="22">
        <v>426.63400000000001</v>
      </c>
      <c r="BM3095" s="22"/>
      <c r="BN3095" s="22"/>
      <c r="BO3095" s="22"/>
      <c r="BP3095" s="22"/>
      <c r="BQ3095" s="22"/>
      <c r="BR3095" s="22"/>
      <c r="BS3095" s="22"/>
      <c r="BT3095" s="22"/>
      <c r="BU3095" s="22"/>
      <c r="BV3095" s="22"/>
      <c r="BW3095" s="22"/>
      <c r="BX3095" s="22"/>
      <c r="BY3095" s="22"/>
    </row>
    <row r="3096" spans="1:77" x14ac:dyDescent="0.3">
      <c r="A3096" s="58" t="s">
        <v>321</v>
      </c>
      <c r="B3096" s="9">
        <v>41386</v>
      </c>
      <c r="C3096" s="9"/>
      <c r="D3096" s="9"/>
      <c r="E3096" s="10" t="s">
        <v>138</v>
      </c>
      <c r="AD3096">
        <v>3.7</v>
      </c>
      <c r="AK3096">
        <v>2.15</v>
      </c>
      <c r="AY3096">
        <v>17.5</v>
      </c>
    </row>
    <row r="3097" spans="1:77" x14ac:dyDescent="0.3">
      <c r="A3097" s="58" t="s">
        <v>321</v>
      </c>
      <c r="B3097" s="9">
        <v>41387</v>
      </c>
      <c r="C3097" s="9"/>
      <c r="D3097" s="9"/>
      <c r="E3097" s="10" t="s">
        <v>138</v>
      </c>
      <c r="G3097">
        <v>397.4</v>
      </c>
      <c r="H3097">
        <v>0.26950000000000002</v>
      </c>
      <c r="I3097">
        <v>0.27875</v>
      </c>
      <c r="J3097">
        <v>0.27100000000000002</v>
      </c>
      <c r="K3097">
        <v>0.27950000000000003</v>
      </c>
      <c r="L3097">
        <v>0.22750000000000001</v>
      </c>
      <c r="M3097">
        <v>0.1905</v>
      </c>
      <c r="N3097">
        <v>0.23175000000000001</v>
      </c>
      <c r="O3097">
        <v>0.23849999999999999</v>
      </c>
    </row>
    <row r="3098" spans="1:77" x14ac:dyDescent="0.3">
      <c r="A3098" s="34" t="s">
        <v>321</v>
      </c>
      <c r="B3098" s="1">
        <v>41390</v>
      </c>
      <c r="E3098" s="38" t="s">
        <v>138</v>
      </c>
      <c r="BK3098" s="22"/>
      <c r="BL3098" s="22"/>
      <c r="BM3098" s="22">
        <v>515.05349999999999</v>
      </c>
      <c r="BN3098" s="22"/>
      <c r="BO3098" s="22"/>
      <c r="BP3098" s="22"/>
      <c r="BQ3098" s="22"/>
      <c r="BR3098" s="22"/>
      <c r="BS3098" s="22"/>
      <c r="BT3098" s="22"/>
      <c r="BU3098" s="22"/>
      <c r="BV3098" s="22"/>
      <c r="BW3098" s="22"/>
      <c r="BX3098" s="22"/>
      <c r="BY3098" s="22"/>
    </row>
    <row r="3099" spans="1:77" x14ac:dyDescent="0.3">
      <c r="A3099" s="58" t="s">
        <v>321</v>
      </c>
      <c r="B3099" s="9">
        <v>41394</v>
      </c>
      <c r="C3099" s="9"/>
      <c r="D3099" s="9"/>
      <c r="E3099" s="10" t="s">
        <v>138</v>
      </c>
      <c r="G3099">
        <v>391.67500000000001</v>
      </c>
      <c r="H3099">
        <v>0.25362499999999999</v>
      </c>
      <c r="I3099">
        <v>0.27775</v>
      </c>
      <c r="J3099">
        <v>0.26824999999999999</v>
      </c>
      <c r="K3099">
        <v>0.27750000000000002</v>
      </c>
      <c r="L3099">
        <v>0.22450000000000001</v>
      </c>
      <c r="M3099">
        <v>0.18825</v>
      </c>
      <c r="N3099">
        <v>0.23</v>
      </c>
      <c r="O3099">
        <v>0.23849999999999999</v>
      </c>
    </row>
    <row r="3100" spans="1:77" x14ac:dyDescent="0.3">
      <c r="A3100" s="58" t="s">
        <v>321</v>
      </c>
      <c r="B3100" s="9">
        <v>41396</v>
      </c>
      <c r="C3100" s="9"/>
      <c r="D3100" s="9"/>
      <c r="E3100" s="10" t="s">
        <v>138</v>
      </c>
      <c r="AD3100">
        <v>4.8499999999999996</v>
      </c>
      <c r="AK3100">
        <v>3.7</v>
      </c>
      <c r="AY3100">
        <v>22</v>
      </c>
    </row>
    <row r="3101" spans="1:77" x14ac:dyDescent="0.3">
      <c r="A3101" s="58" t="s">
        <v>321</v>
      </c>
      <c r="B3101" s="9">
        <v>41397</v>
      </c>
      <c r="C3101" s="9"/>
      <c r="D3101" s="9"/>
      <c r="E3101" s="10" t="s">
        <v>138</v>
      </c>
      <c r="AF3101">
        <v>0.21659329775748001</v>
      </c>
    </row>
    <row r="3102" spans="1:77" x14ac:dyDescent="0.3">
      <c r="A3102" s="34" t="s">
        <v>321</v>
      </c>
      <c r="B3102" s="1">
        <v>41399</v>
      </c>
      <c r="E3102" s="38" t="s">
        <v>138</v>
      </c>
      <c r="BK3102" s="22"/>
      <c r="BL3102" s="22"/>
      <c r="BM3102" s="22"/>
      <c r="BN3102" s="22">
        <v>632.05150000000003</v>
      </c>
      <c r="BO3102" s="22"/>
      <c r="BP3102" s="22"/>
      <c r="BQ3102" s="22"/>
      <c r="BR3102" s="22"/>
      <c r="BS3102" s="22"/>
      <c r="BT3102" s="22"/>
      <c r="BU3102" s="22"/>
      <c r="BV3102" s="22"/>
      <c r="BW3102" s="22"/>
      <c r="BX3102" s="22"/>
      <c r="BY3102" s="22"/>
    </row>
    <row r="3103" spans="1:77" x14ac:dyDescent="0.3">
      <c r="A3103" s="58" t="s">
        <v>321</v>
      </c>
      <c r="B3103" s="9">
        <v>41408</v>
      </c>
      <c r="C3103" s="9"/>
      <c r="D3103" s="9"/>
      <c r="E3103" s="10" t="s">
        <v>138</v>
      </c>
      <c r="G3103">
        <v>388.8</v>
      </c>
      <c r="H3103">
        <v>0.23849999999999999</v>
      </c>
      <c r="I3103">
        <v>0.26950000000000002</v>
      </c>
      <c r="J3103">
        <v>0.26850000000000002</v>
      </c>
      <c r="K3103">
        <v>0.28000000000000003</v>
      </c>
      <c r="L3103">
        <v>0.22775000000000001</v>
      </c>
      <c r="M3103">
        <v>0.19</v>
      </c>
      <c r="N3103">
        <v>0.23075000000000001</v>
      </c>
      <c r="O3103">
        <v>0.23899999999999999</v>
      </c>
      <c r="AF3103">
        <v>0.43667134245053102</v>
      </c>
    </row>
    <row r="3104" spans="1:77" x14ac:dyDescent="0.3">
      <c r="A3104" s="58" t="s">
        <v>321</v>
      </c>
      <c r="B3104" s="9">
        <v>41410</v>
      </c>
      <c r="C3104" s="9"/>
      <c r="D3104" s="9"/>
      <c r="E3104" s="10" t="s">
        <v>138</v>
      </c>
      <c r="AD3104">
        <v>6.1</v>
      </c>
      <c r="AK3104">
        <v>4.9000000000000004</v>
      </c>
      <c r="AY3104">
        <v>24.5</v>
      </c>
    </row>
    <row r="3105" spans="1:77" x14ac:dyDescent="0.3">
      <c r="A3105" s="34" t="s">
        <v>321</v>
      </c>
      <c r="B3105" s="1">
        <v>41413</v>
      </c>
      <c r="E3105" s="38" t="s">
        <v>138</v>
      </c>
      <c r="BK3105" s="22"/>
      <c r="BL3105" s="22"/>
      <c r="BM3105" s="22"/>
      <c r="BN3105" s="22"/>
      <c r="BO3105" s="22">
        <v>821.09050000000002</v>
      </c>
      <c r="BP3105" s="22"/>
      <c r="BQ3105" s="22"/>
      <c r="BR3105" s="22"/>
      <c r="BS3105" s="22"/>
      <c r="BT3105" s="22"/>
      <c r="BU3105" s="22"/>
      <c r="BV3105" s="22"/>
      <c r="BW3105" s="22"/>
      <c r="BX3105" s="22"/>
      <c r="BY3105" s="22"/>
    </row>
    <row r="3106" spans="1:77" x14ac:dyDescent="0.3">
      <c r="A3106" s="58" t="s">
        <v>321</v>
      </c>
      <c r="B3106" s="9">
        <v>41423</v>
      </c>
      <c r="C3106" s="9"/>
      <c r="D3106" s="9"/>
      <c r="E3106" s="10" t="s">
        <v>138</v>
      </c>
      <c r="G3106">
        <v>402.375</v>
      </c>
      <c r="H3106">
        <v>0.28712500000000002</v>
      </c>
      <c r="I3106">
        <v>0.29075000000000001</v>
      </c>
      <c r="J3106">
        <v>0.27074999999999999</v>
      </c>
      <c r="K3106">
        <v>0.28000000000000003</v>
      </c>
      <c r="L3106">
        <v>0.22525000000000001</v>
      </c>
      <c r="M3106">
        <v>0.18975</v>
      </c>
      <c r="N3106">
        <v>0.22850000000000001</v>
      </c>
      <c r="O3106">
        <v>0.23974999999999999</v>
      </c>
      <c r="AD3106">
        <v>7.1</v>
      </c>
      <c r="AK3106">
        <v>5.95</v>
      </c>
    </row>
    <row r="3107" spans="1:77" x14ac:dyDescent="0.3">
      <c r="A3107" s="58" t="s">
        <v>321</v>
      </c>
      <c r="B3107" s="9">
        <v>41425</v>
      </c>
      <c r="C3107" s="9"/>
      <c r="D3107" s="9"/>
      <c r="E3107" s="10" t="s">
        <v>138</v>
      </c>
      <c r="AF3107">
        <v>0.75777245738038301</v>
      </c>
      <c r="AY3107">
        <v>25</v>
      </c>
    </row>
    <row r="3108" spans="1:77" x14ac:dyDescent="0.3">
      <c r="A3108" s="34" t="s">
        <v>321</v>
      </c>
      <c r="B3108" s="1">
        <v>41426</v>
      </c>
      <c r="E3108" s="38" t="s">
        <v>138</v>
      </c>
      <c r="BK3108" s="22"/>
      <c r="BL3108" s="22"/>
      <c r="BM3108" s="22"/>
      <c r="BN3108" s="22"/>
      <c r="BO3108" s="22"/>
      <c r="BP3108" s="22">
        <v>863.88199999999995</v>
      </c>
      <c r="BQ3108" s="22"/>
      <c r="BR3108" s="22"/>
      <c r="BS3108" s="22"/>
      <c r="BT3108" s="22"/>
      <c r="BU3108" s="22"/>
      <c r="BV3108" s="22"/>
      <c r="BW3108" s="22"/>
      <c r="BX3108" s="22"/>
      <c r="BY3108" s="22"/>
    </row>
    <row r="3109" spans="1:77" x14ac:dyDescent="0.3">
      <c r="A3109" s="58" t="s">
        <v>321</v>
      </c>
      <c r="B3109" s="9">
        <v>41436</v>
      </c>
      <c r="C3109" s="9"/>
      <c r="D3109" s="9"/>
      <c r="E3109" s="10" t="s">
        <v>138</v>
      </c>
      <c r="G3109">
        <v>398.57499999999999</v>
      </c>
      <c r="H3109">
        <v>0.28637499999999999</v>
      </c>
      <c r="I3109">
        <v>0.28725000000000001</v>
      </c>
      <c r="J3109">
        <v>0.26874999999999999</v>
      </c>
      <c r="K3109">
        <v>0.27975</v>
      </c>
      <c r="L3109">
        <v>0.2205</v>
      </c>
      <c r="M3109">
        <v>0.18675</v>
      </c>
      <c r="N3109">
        <v>0.22675000000000001</v>
      </c>
      <c r="O3109">
        <v>0.23674999999999999</v>
      </c>
    </row>
    <row r="3110" spans="1:77" x14ac:dyDescent="0.3">
      <c r="A3110" s="58" t="s">
        <v>321</v>
      </c>
      <c r="B3110" s="9">
        <v>41438</v>
      </c>
      <c r="C3110" s="9"/>
      <c r="D3110" s="9"/>
      <c r="E3110" s="10" t="s">
        <v>138</v>
      </c>
      <c r="AD3110">
        <v>8</v>
      </c>
      <c r="AF3110">
        <v>0.79661371571756501</v>
      </c>
      <c r="AK3110">
        <v>6.95</v>
      </c>
      <c r="AY3110">
        <v>25.5</v>
      </c>
    </row>
    <row r="3111" spans="1:77" x14ac:dyDescent="0.3">
      <c r="A3111" s="34" t="s">
        <v>321</v>
      </c>
      <c r="B3111" s="1">
        <v>41448</v>
      </c>
      <c r="E3111" s="38" t="s">
        <v>138</v>
      </c>
      <c r="BK3111" s="22"/>
      <c r="BL3111" s="22"/>
      <c r="BM3111" s="22"/>
      <c r="BN3111" s="22"/>
      <c r="BO3111" s="22"/>
      <c r="BP3111" s="22"/>
      <c r="BQ3111" s="22">
        <v>1037.3965000000001</v>
      </c>
      <c r="BR3111" s="22"/>
      <c r="BS3111" s="22"/>
      <c r="BT3111" s="22"/>
      <c r="BU3111" s="22"/>
      <c r="BV3111" s="22"/>
      <c r="BW3111" s="22"/>
      <c r="BX3111" s="22"/>
      <c r="BY3111" s="22"/>
    </row>
    <row r="3112" spans="1:77" x14ac:dyDescent="0.3">
      <c r="A3112" s="58" t="s">
        <v>321</v>
      </c>
      <c r="B3112" s="9">
        <v>41450</v>
      </c>
      <c r="C3112" s="9"/>
      <c r="D3112" s="9"/>
      <c r="E3112" s="10" t="s">
        <v>138</v>
      </c>
      <c r="G3112">
        <v>437.42500000000001</v>
      </c>
      <c r="H3112">
        <v>0.31862499999999999</v>
      </c>
      <c r="I3112">
        <v>0.30049999999999999</v>
      </c>
      <c r="J3112">
        <v>0.29075000000000001</v>
      </c>
      <c r="K3112">
        <v>0.3</v>
      </c>
      <c r="L3112">
        <v>0.25700000000000001</v>
      </c>
      <c r="M3112">
        <v>0.22275</v>
      </c>
      <c r="N3112">
        <v>0.2515</v>
      </c>
      <c r="O3112">
        <v>0.246</v>
      </c>
      <c r="AD3112">
        <v>8.65</v>
      </c>
      <c r="AF3112">
        <v>0.94825038028908604</v>
      </c>
      <c r="AK3112">
        <v>7.25</v>
      </c>
    </row>
    <row r="3113" spans="1:77" x14ac:dyDescent="0.3">
      <c r="A3113" s="58" t="s">
        <v>321</v>
      </c>
      <c r="B3113" s="9">
        <v>41457</v>
      </c>
      <c r="C3113" s="9"/>
      <c r="D3113" s="9"/>
      <c r="E3113" s="10" t="s">
        <v>138</v>
      </c>
      <c r="AY3113">
        <v>26.5</v>
      </c>
    </row>
    <row r="3114" spans="1:77" x14ac:dyDescent="0.3">
      <c r="A3114" s="58" t="s">
        <v>321</v>
      </c>
      <c r="B3114" s="9">
        <v>41459</v>
      </c>
      <c r="C3114" s="9"/>
      <c r="D3114" s="9"/>
      <c r="E3114" s="10" t="s">
        <v>138</v>
      </c>
      <c r="T3114">
        <v>265.64404761904802</v>
      </c>
      <c r="U3114">
        <v>0</v>
      </c>
      <c r="AL3114">
        <v>3.0580843875467898</v>
      </c>
      <c r="AO3114">
        <v>162.85967328652799</v>
      </c>
      <c r="AR3114">
        <f>AL3114*1000000/AO3114</f>
        <v>18777.419393237597</v>
      </c>
      <c r="AZ3114">
        <v>181.54761904761901</v>
      </c>
      <c r="BC3114">
        <v>0</v>
      </c>
      <c r="BH3114">
        <v>97.645493562774803</v>
      </c>
      <c r="BI3114">
        <v>1398.75</v>
      </c>
    </row>
    <row r="3115" spans="1:77" x14ac:dyDescent="0.3">
      <c r="A3115" s="58" t="s">
        <v>321</v>
      </c>
      <c r="B3115" s="9">
        <v>41465</v>
      </c>
      <c r="C3115" s="9"/>
      <c r="D3115" s="9"/>
      <c r="E3115" s="10" t="s">
        <v>138</v>
      </c>
      <c r="AD3115">
        <v>9</v>
      </c>
      <c r="AK3115">
        <v>7.95</v>
      </c>
      <c r="AY3115">
        <v>27</v>
      </c>
    </row>
    <row r="3116" spans="1:77" x14ac:dyDescent="0.3">
      <c r="A3116" s="58" t="s">
        <v>321</v>
      </c>
      <c r="B3116" s="9">
        <v>41466</v>
      </c>
      <c r="C3116" s="9"/>
      <c r="D3116" s="9"/>
      <c r="E3116" s="10" t="s">
        <v>138</v>
      </c>
      <c r="G3116">
        <v>435.375</v>
      </c>
      <c r="H3116">
        <v>0.28112500000000001</v>
      </c>
      <c r="I3116">
        <v>0.28825000000000001</v>
      </c>
      <c r="J3116">
        <v>0.28275</v>
      </c>
      <c r="K3116">
        <v>0.29875000000000002</v>
      </c>
      <c r="L3116">
        <v>0.25650000000000001</v>
      </c>
      <c r="M3116">
        <v>0.23674999999999999</v>
      </c>
      <c r="N3116">
        <v>0.26924999999999999</v>
      </c>
      <c r="O3116">
        <v>0.26350000000000001</v>
      </c>
      <c r="AF3116">
        <v>0.97378198353620804</v>
      </c>
    </row>
    <row r="3117" spans="1:77" x14ac:dyDescent="0.3">
      <c r="A3117" s="34" t="s">
        <v>321</v>
      </c>
      <c r="B3117" s="1">
        <v>41471</v>
      </c>
      <c r="E3117" s="38" t="s">
        <v>138</v>
      </c>
      <c r="BK3117" s="22"/>
      <c r="BL3117" s="22"/>
      <c r="BM3117" s="22"/>
      <c r="BN3117" s="22"/>
      <c r="BO3117" s="22"/>
      <c r="BP3117" s="22"/>
      <c r="BQ3117" s="22"/>
      <c r="BR3117" s="22">
        <v>1154.3945000000001</v>
      </c>
      <c r="BS3117" s="22"/>
      <c r="BT3117" s="22"/>
      <c r="BU3117" s="22"/>
      <c r="BV3117" s="22"/>
      <c r="BW3117" s="22"/>
      <c r="BX3117" s="22"/>
      <c r="BY3117" s="22"/>
    </row>
    <row r="3118" spans="1:77" x14ac:dyDescent="0.3">
      <c r="A3118" s="58" t="s">
        <v>321</v>
      </c>
      <c r="B3118" s="9">
        <v>41481</v>
      </c>
      <c r="C3118" s="9"/>
      <c r="D3118" s="9"/>
      <c r="E3118" s="10" t="s">
        <v>138</v>
      </c>
      <c r="AY3118">
        <v>30</v>
      </c>
    </row>
    <row r="3119" spans="1:77" x14ac:dyDescent="0.3">
      <c r="A3119" s="58" t="s">
        <v>321</v>
      </c>
      <c r="B3119" s="9">
        <v>41484</v>
      </c>
      <c r="C3119" s="9"/>
      <c r="D3119" s="9"/>
      <c r="E3119" s="10" t="s">
        <v>138</v>
      </c>
      <c r="AD3119">
        <v>9.85</v>
      </c>
      <c r="AF3119">
        <v>0.98551358713910098</v>
      </c>
      <c r="AK3119">
        <v>8.85</v>
      </c>
    </row>
    <row r="3120" spans="1:77" x14ac:dyDescent="0.3">
      <c r="A3120" s="58" t="s">
        <v>321</v>
      </c>
      <c r="B3120" s="9">
        <v>41485</v>
      </c>
      <c r="C3120" s="9"/>
      <c r="D3120" s="9"/>
      <c r="E3120" s="10" t="s">
        <v>138</v>
      </c>
      <c r="G3120">
        <v>424.27499999999998</v>
      </c>
      <c r="H3120">
        <v>0.267125</v>
      </c>
      <c r="I3120">
        <v>0.27800000000000002</v>
      </c>
      <c r="J3120">
        <v>0.27350000000000002</v>
      </c>
      <c r="K3120">
        <v>0.29099999999999998</v>
      </c>
      <c r="L3120">
        <v>0.247</v>
      </c>
      <c r="M3120">
        <v>0.23075000000000001</v>
      </c>
      <c r="N3120">
        <v>0.26900000000000002</v>
      </c>
      <c r="O3120">
        <v>0.26500000000000001</v>
      </c>
    </row>
    <row r="3121" spans="1:77" x14ac:dyDescent="0.3">
      <c r="A3121" s="34" t="s">
        <v>321</v>
      </c>
      <c r="B3121" s="1">
        <v>41490</v>
      </c>
      <c r="E3121" s="38" t="s">
        <v>138</v>
      </c>
      <c r="BK3121" s="22"/>
      <c r="BL3121" s="22"/>
      <c r="BM3121" s="22"/>
      <c r="BN3121" s="22"/>
      <c r="BO3121" s="22"/>
      <c r="BP3121" s="22"/>
      <c r="BQ3121" s="22"/>
      <c r="BR3121" s="22"/>
      <c r="BS3121" s="22">
        <v>1483.0930000000001</v>
      </c>
      <c r="BT3121" s="22"/>
      <c r="BU3121" s="22"/>
      <c r="BV3121" s="22"/>
      <c r="BW3121" s="22"/>
      <c r="BX3121" s="22"/>
      <c r="BY3121" s="22"/>
    </row>
    <row r="3122" spans="1:77" x14ac:dyDescent="0.3">
      <c r="A3122" s="58" t="s">
        <v>321</v>
      </c>
      <c r="B3122" s="9">
        <v>41495</v>
      </c>
      <c r="C3122" s="9"/>
      <c r="D3122" s="9"/>
      <c r="E3122" s="10" t="s">
        <v>138</v>
      </c>
      <c r="AY3122">
        <v>31</v>
      </c>
    </row>
    <row r="3123" spans="1:77" x14ac:dyDescent="0.3">
      <c r="A3123" s="58" t="s">
        <v>321</v>
      </c>
      <c r="B3123" s="9">
        <v>41500</v>
      </c>
      <c r="C3123" s="9"/>
      <c r="D3123" s="9"/>
      <c r="E3123" s="10" t="s">
        <v>138</v>
      </c>
      <c r="AD3123">
        <v>10.7</v>
      </c>
      <c r="AK3123">
        <v>9.5</v>
      </c>
    </row>
    <row r="3124" spans="1:77" x14ac:dyDescent="0.3">
      <c r="A3124" s="34" t="s">
        <v>321</v>
      </c>
      <c r="B3124" s="1">
        <v>41507</v>
      </c>
      <c r="E3124" s="38" t="s">
        <v>138</v>
      </c>
      <c r="BK3124" s="22"/>
      <c r="BL3124" s="22"/>
      <c r="BM3124" s="22"/>
      <c r="BN3124" s="22"/>
      <c r="BO3124" s="22"/>
      <c r="BP3124" s="22"/>
      <c r="BQ3124" s="22"/>
      <c r="BR3124" s="22"/>
      <c r="BS3124" s="22"/>
      <c r="BT3124" s="22">
        <v>2107.5805</v>
      </c>
      <c r="BU3124" s="22"/>
      <c r="BV3124" s="22"/>
      <c r="BW3124" s="22"/>
      <c r="BX3124" s="22"/>
      <c r="BY3124" s="22"/>
    </row>
    <row r="3125" spans="1:77" x14ac:dyDescent="0.3">
      <c r="A3125" s="58" t="s">
        <v>321</v>
      </c>
      <c r="B3125" s="9">
        <v>41515</v>
      </c>
      <c r="C3125" s="9"/>
      <c r="D3125" s="9"/>
      <c r="E3125" s="10" t="s">
        <v>138</v>
      </c>
      <c r="G3125">
        <v>394.17500000000001</v>
      </c>
      <c r="H3125">
        <v>0.22112499999999999</v>
      </c>
      <c r="I3125">
        <v>0.2485</v>
      </c>
      <c r="J3125">
        <v>0.25174999999999997</v>
      </c>
      <c r="K3125">
        <v>0.26950000000000002</v>
      </c>
      <c r="L3125">
        <v>0.23949999999999999</v>
      </c>
      <c r="M3125">
        <v>0.214</v>
      </c>
      <c r="N3125">
        <v>0.26124999999999998</v>
      </c>
      <c r="O3125">
        <v>0.26524999999999999</v>
      </c>
    </row>
    <row r="3126" spans="1:77" x14ac:dyDescent="0.3">
      <c r="A3126" s="58" t="s">
        <v>321</v>
      </c>
      <c r="B3126" s="9">
        <v>41516</v>
      </c>
      <c r="C3126" s="9"/>
      <c r="D3126" s="9"/>
      <c r="E3126" s="10" t="s">
        <v>138</v>
      </c>
      <c r="AD3126">
        <v>11.7</v>
      </c>
      <c r="AF3126">
        <v>0.95934501035952302</v>
      </c>
      <c r="AK3126">
        <v>10.25</v>
      </c>
    </row>
    <row r="3127" spans="1:77" x14ac:dyDescent="0.3">
      <c r="A3127" s="58" t="s">
        <v>321</v>
      </c>
      <c r="B3127" s="9">
        <v>41520</v>
      </c>
      <c r="C3127" s="9"/>
      <c r="D3127" s="9"/>
      <c r="E3127" s="10" t="s">
        <v>138</v>
      </c>
      <c r="T3127">
        <v>675.00595238095195</v>
      </c>
      <c r="U3127">
        <v>0</v>
      </c>
      <c r="AL3127">
        <v>6.5587274035357597</v>
      </c>
      <c r="AO3127">
        <v>306.49049523166798</v>
      </c>
      <c r="AR3127">
        <f>AL3127*1000000/AO3127</f>
        <v>21399.447961928454</v>
      </c>
      <c r="AZ3127">
        <v>185.71428571428601</v>
      </c>
      <c r="BC3127">
        <v>0</v>
      </c>
      <c r="BH3127">
        <v>263.65939342966101</v>
      </c>
      <c r="BI3127">
        <v>1439.7619047619</v>
      </c>
    </row>
    <row r="3128" spans="1:77" x14ac:dyDescent="0.3">
      <c r="A3128" s="34" t="s">
        <v>321</v>
      </c>
      <c r="B3128" s="1">
        <v>41525</v>
      </c>
      <c r="E3128" s="38" t="s">
        <v>138</v>
      </c>
      <c r="BK3128" s="22"/>
      <c r="BL3128" s="22"/>
      <c r="BM3128" s="22"/>
      <c r="BN3128" s="22"/>
      <c r="BO3128" s="22"/>
      <c r="BP3128" s="22"/>
      <c r="BQ3128" s="22"/>
      <c r="BR3128" s="22"/>
      <c r="BS3128" s="22"/>
      <c r="BT3128" s="22"/>
      <c r="BU3128" s="22">
        <v>2302.75</v>
      </c>
      <c r="BV3128" s="22"/>
      <c r="BW3128" s="22"/>
      <c r="BX3128" s="22"/>
      <c r="BY3128" s="22"/>
    </row>
    <row r="3129" spans="1:77" x14ac:dyDescent="0.3">
      <c r="A3129" s="58" t="s">
        <v>321</v>
      </c>
      <c r="B3129" s="9">
        <v>41526</v>
      </c>
      <c r="C3129" s="9"/>
      <c r="D3129" s="9"/>
      <c r="E3129" s="10" t="s">
        <v>138</v>
      </c>
      <c r="AD3129">
        <v>12.1</v>
      </c>
      <c r="AK3129">
        <v>10.95</v>
      </c>
    </row>
    <row r="3130" spans="1:77" x14ac:dyDescent="0.3">
      <c r="A3130" s="58" t="s">
        <v>321</v>
      </c>
      <c r="B3130" s="9">
        <v>41527</v>
      </c>
      <c r="C3130" s="9"/>
      <c r="D3130" s="9"/>
      <c r="E3130" s="10" t="s">
        <v>138</v>
      </c>
      <c r="AF3130">
        <v>0.99411820843969601</v>
      </c>
    </row>
    <row r="3131" spans="1:77" x14ac:dyDescent="0.3">
      <c r="A3131" s="58" t="s">
        <v>321</v>
      </c>
      <c r="B3131" s="9">
        <v>41530</v>
      </c>
      <c r="C3131" s="9"/>
      <c r="D3131" s="9"/>
      <c r="E3131" s="10" t="s">
        <v>138</v>
      </c>
      <c r="AY3131">
        <v>32</v>
      </c>
    </row>
    <row r="3132" spans="1:77" x14ac:dyDescent="0.3">
      <c r="A3132" s="58" t="s">
        <v>321</v>
      </c>
      <c r="B3132" s="9">
        <v>41533</v>
      </c>
      <c r="C3132" s="9"/>
      <c r="D3132" s="9"/>
      <c r="E3132" s="10" t="s">
        <v>138</v>
      </c>
      <c r="G3132">
        <v>354.02499999999998</v>
      </c>
      <c r="H3132">
        <v>0.18087500000000001</v>
      </c>
      <c r="I3132">
        <v>0.21375</v>
      </c>
      <c r="J3132">
        <v>0.214</v>
      </c>
      <c r="K3132">
        <v>0.23649999999999999</v>
      </c>
      <c r="L3132">
        <v>0.218</v>
      </c>
      <c r="M3132">
        <v>0.19900000000000001</v>
      </c>
      <c r="N3132">
        <v>0.25124999999999997</v>
      </c>
      <c r="O3132">
        <v>0.25674999999999998</v>
      </c>
    </row>
    <row r="3133" spans="1:77" x14ac:dyDescent="0.3">
      <c r="A3133" s="34" t="s">
        <v>321</v>
      </c>
      <c r="B3133" s="1">
        <v>41540</v>
      </c>
      <c r="E3133" s="38" t="s">
        <v>138</v>
      </c>
      <c r="BK3133" s="22"/>
      <c r="BL3133" s="22"/>
      <c r="BM3133" s="22"/>
      <c r="BN3133" s="22"/>
      <c r="BO3133" s="22"/>
      <c r="BP3133" s="22"/>
      <c r="BQ3133" s="22"/>
      <c r="BR3133" s="22"/>
      <c r="BS3133" s="22"/>
      <c r="BT3133" s="22"/>
      <c r="BU3133" s="22"/>
      <c r="BV3133" s="22">
        <v>2117.7979999999998</v>
      </c>
      <c r="BW3133" s="22"/>
      <c r="BX3133" s="22"/>
      <c r="BY3133" s="22"/>
    </row>
    <row r="3134" spans="1:77" x14ac:dyDescent="0.3">
      <c r="A3134" s="58" t="s">
        <v>321</v>
      </c>
      <c r="B3134" s="9">
        <v>41542</v>
      </c>
      <c r="C3134" s="9"/>
      <c r="D3134" s="9"/>
      <c r="E3134" s="10" t="s">
        <v>138</v>
      </c>
      <c r="G3134">
        <v>371.07499999999999</v>
      </c>
      <c r="H3134">
        <v>0.235125</v>
      </c>
      <c r="I3134">
        <v>0.25224999999999997</v>
      </c>
      <c r="J3134">
        <v>0.22</v>
      </c>
      <c r="K3134">
        <v>0.23624999999999999</v>
      </c>
      <c r="L3134">
        <v>0.21425</v>
      </c>
      <c r="M3134">
        <v>0.193</v>
      </c>
      <c r="N3134">
        <v>0.24675</v>
      </c>
      <c r="O3134">
        <v>0.25774999999999998</v>
      </c>
    </row>
    <row r="3135" spans="1:77" x14ac:dyDescent="0.3">
      <c r="A3135" s="58" t="s">
        <v>321</v>
      </c>
      <c r="B3135" s="9">
        <v>41544</v>
      </c>
      <c r="C3135" s="9"/>
      <c r="D3135" s="9"/>
      <c r="E3135" s="10" t="s">
        <v>138</v>
      </c>
      <c r="AD3135">
        <v>13.1</v>
      </c>
      <c r="AK3135">
        <v>12.1</v>
      </c>
    </row>
    <row r="3136" spans="1:77" x14ac:dyDescent="0.3">
      <c r="A3136" s="58" t="s">
        <v>321</v>
      </c>
      <c r="B3136" s="9">
        <v>41548</v>
      </c>
      <c r="C3136" s="9"/>
      <c r="D3136" s="9"/>
      <c r="E3136" s="10" t="s">
        <v>138</v>
      </c>
      <c r="G3136">
        <v>384.7</v>
      </c>
      <c r="H3136">
        <v>0.27925</v>
      </c>
      <c r="I3136">
        <v>0.26850000000000002</v>
      </c>
      <c r="J3136">
        <v>0.22750000000000001</v>
      </c>
      <c r="K3136">
        <v>0.23724999999999999</v>
      </c>
      <c r="L3136">
        <v>0.215</v>
      </c>
      <c r="M3136">
        <v>0.19075</v>
      </c>
      <c r="N3136">
        <v>0.24725</v>
      </c>
      <c r="O3136">
        <v>0.25800000000000001</v>
      </c>
    </row>
    <row r="3137" spans="1:77" x14ac:dyDescent="0.3">
      <c r="A3137" s="34" t="s">
        <v>321</v>
      </c>
      <c r="B3137" s="1">
        <v>41554</v>
      </c>
      <c r="E3137" s="38" t="s">
        <v>138</v>
      </c>
      <c r="BK3137" s="22"/>
      <c r="BL3137" s="22"/>
      <c r="BM3137" s="22"/>
      <c r="BN3137" s="22"/>
      <c r="BO3137" s="22"/>
      <c r="BP3137" s="22"/>
      <c r="BQ3137" s="22"/>
      <c r="BR3137" s="22"/>
      <c r="BS3137" s="22"/>
      <c r="BT3137" s="22"/>
      <c r="BU3137" s="22"/>
      <c r="BV3137" s="22"/>
      <c r="BW3137" s="22">
        <v>2377.9630000000002</v>
      </c>
      <c r="BX3137" s="22"/>
      <c r="BY3137" s="22"/>
    </row>
    <row r="3138" spans="1:77" x14ac:dyDescent="0.3">
      <c r="A3138" s="58" t="s">
        <v>321</v>
      </c>
      <c r="B3138" s="9">
        <v>41555</v>
      </c>
      <c r="C3138" s="9"/>
      <c r="D3138" s="9"/>
      <c r="E3138" s="10" t="s">
        <v>138</v>
      </c>
      <c r="G3138">
        <v>379.7</v>
      </c>
      <c r="H3138">
        <v>0.25700000000000001</v>
      </c>
      <c r="I3138">
        <v>0.27500000000000002</v>
      </c>
      <c r="J3138">
        <v>0.23774999999999999</v>
      </c>
      <c r="K3138">
        <v>0.23774999999999999</v>
      </c>
      <c r="L3138">
        <v>0.21049999999999999</v>
      </c>
      <c r="M3138">
        <v>0.18675</v>
      </c>
      <c r="N3138">
        <v>0.23924999999999999</v>
      </c>
      <c r="O3138">
        <v>0.2545</v>
      </c>
    </row>
    <row r="3139" spans="1:77" x14ac:dyDescent="0.3">
      <c r="A3139" s="58" t="s">
        <v>321</v>
      </c>
      <c r="B3139" s="9">
        <v>41558</v>
      </c>
      <c r="C3139" s="9"/>
      <c r="D3139" s="9"/>
      <c r="E3139" s="10" t="s">
        <v>138</v>
      </c>
      <c r="AD3139">
        <v>14.05</v>
      </c>
      <c r="AK3139">
        <v>12.95</v>
      </c>
      <c r="AY3139">
        <v>38</v>
      </c>
    </row>
    <row r="3140" spans="1:77" x14ac:dyDescent="0.3">
      <c r="A3140" s="58" t="s">
        <v>321</v>
      </c>
      <c r="B3140" s="9">
        <v>41562</v>
      </c>
      <c r="C3140" s="9"/>
      <c r="D3140" s="9"/>
      <c r="E3140" s="10" t="s">
        <v>138</v>
      </c>
      <c r="G3140">
        <v>366.9</v>
      </c>
      <c r="H3140">
        <v>0.22850000000000001</v>
      </c>
      <c r="I3140">
        <v>0.26</v>
      </c>
      <c r="J3140">
        <v>0.23300000000000001</v>
      </c>
      <c r="K3140">
        <v>0.23674999999999999</v>
      </c>
      <c r="L3140">
        <v>0.20549999999999999</v>
      </c>
      <c r="M3140">
        <v>0.18425</v>
      </c>
      <c r="N3140">
        <v>0.23524999999999999</v>
      </c>
      <c r="O3140">
        <v>0.25124999999999997</v>
      </c>
    </row>
    <row r="3141" spans="1:77" x14ac:dyDescent="0.3">
      <c r="A3141" s="58" t="s">
        <v>321</v>
      </c>
      <c r="B3141" s="9">
        <v>41563</v>
      </c>
      <c r="C3141" s="9"/>
      <c r="D3141" s="9"/>
      <c r="E3141" s="10" t="s">
        <v>138</v>
      </c>
      <c r="AF3141">
        <v>0.98833321671458296</v>
      </c>
    </row>
    <row r="3142" spans="1:77" x14ac:dyDescent="0.3">
      <c r="A3142" s="34" t="s">
        <v>321</v>
      </c>
      <c r="B3142" s="1">
        <v>41567</v>
      </c>
      <c r="E3142" s="38" t="s">
        <v>138</v>
      </c>
      <c r="BK3142" s="22"/>
      <c r="BL3142" s="22"/>
      <c r="BM3142" s="22"/>
      <c r="BN3142" s="22"/>
      <c r="BO3142" s="22"/>
      <c r="BP3142" s="22"/>
      <c r="BQ3142" s="22"/>
      <c r="BR3142" s="22"/>
      <c r="BS3142" s="22"/>
      <c r="BT3142" s="22"/>
      <c r="BU3142" s="22"/>
      <c r="BV3142" s="22"/>
      <c r="BW3142" s="22"/>
      <c r="BX3142" s="22">
        <v>2700.1489473684201</v>
      </c>
      <c r="BY3142" s="22"/>
    </row>
    <row r="3143" spans="1:77" x14ac:dyDescent="0.3">
      <c r="A3143" s="58" t="s">
        <v>321</v>
      </c>
      <c r="B3143" s="9">
        <v>41569</v>
      </c>
      <c r="C3143" s="9"/>
      <c r="D3143" s="9"/>
      <c r="E3143" s="10" t="s">
        <v>138</v>
      </c>
      <c r="G3143">
        <v>328.35</v>
      </c>
      <c r="H3143">
        <v>0.16125</v>
      </c>
      <c r="I3143">
        <v>0.21024999999999999</v>
      </c>
      <c r="J3143">
        <v>0.20150000000000001</v>
      </c>
      <c r="K3143">
        <v>0.21725</v>
      </c>
      <c r="L3143">
        <v>0.1925</v>
      </c>
      <c r="M3143">
        <v>0.17649999999999999</v>
      </c>
      <c r="N3143">
        <v>0.23449999999999999</v>
      </c>
      <c r="O3143">
        <v>0.248</v>
      </c>
      <c r="T3143">
        <v>1297.92742613169</v>
      </c>
      <c r="U3143">
        <v>0</v>
      </c>
      <c r="AL3143">
        <v>9.4994730635118891</v>
      </c>
      <c r="AO3143">
        <v>423.85734348139101</v>
      </c>
      <c r="AR3143">
        <f>AL3143*1000000/AO3143</f>
        <v>22411.958196800602</v>
      </c>
      <c r="AZ3143">
        <v>146.42857142857099</v>
      </c>
      <c r="BC3143">
        <v>0</v>
      </c>
      <c r="BH3143">
        <v>700.42154623567399</v>
      </c>
      <c r="BI3143">
        <v>684.34523809523796</v>
      </c>
    </row>
    <row r="3144" spans="1:77" x14ac:dyDescent="0.3">
      <c r="A3144" s="58" t="s">
        <v>321</v>
      </c>
      <c r="B3144" s="9">
        <v>41570</v>
      </c>
      <c r="C3144" s="9"/>
      <c r="D3144" s="9"/>
      <c r="E3144" s="10" t="s">
        <v>138</v>
      </c>
      <c r="AD3144">
        <v>14.4</v>
      </c>
      <c r="AK3144">
        <v>13.35</v>
      </c>
    </row>
    <row r="3145" spans="1:77" x14ac:dyDescent="0.3">
      <c r="A3145" s="58" t="s">
        <v>321</v>
      </c>
      <c r="B3145" s="9">
        <v>41576</v>
      </c>
      <c r="C3145" s="9"/>
      <c r="D3145" s="9"/>
      <c r="E3145" s="10" t="s">
        <v>138</v>
      </c>
      <c r="G3145">
        <v>291.2</v>
      </c>
      <c r="H3145">
        <v>0.13200000000000001</v>
      </c>
      <c r="I3145">
        <v>0.182</v>
      </c>
      <c r="J3145">
        <v>0.16325000000000001</v>
      </c>
      <c r="K3145">
        <v>0.17724999999999999</v>
      </c>
      <c r="L3145">
        <v>0.17050000000000001</v>
      </c>
      <c r="M3145">
        <v>0.16275000000000001</v>
      </c>
      <c r="N3145">
        <v>0.2235</v>
      </c>
      <c r="O3145">
        <v>0.24475</v>
      </c>
      <c r="AD3145">
        <v>14.4</v>
      </c>
      <c r="AK3145">
        <v>14.4</v>
      </c>
      <c r="AY3145">
        <v>43</v>
      </c>
    </row>
    <row r="3146" spans="1:77" x14ac:dyDescent="0.3">
      <c r="A3146" s="34" t="s">
        <v>321</v>
      </c>
      <c r="B3146" s="1">
        <v>41577</v>
      </c>
      <c r="E3146" s="38" t="s">
        <v>138</v>
      </c>
      <c r="BK3146" s="22"/>
      <c r="BL3146" s="22"/>
      <c r="BM3146" s="22"/>
      <c r="BN3146" s="22"/>
      <c r="BO3146" s="22"/>
      <c r="BP3146" s="22"/>
      <c r="BQ3146" s="22"/>
      <c r="BR3146" s="22"/>
      <c r="BS3146" s="22"/>
      <c r="BT3146" s="22"/>
      <c r="BU3146" s="22"/>
      <c r="BV3146" s="22"/>
      <c r="BW3146" s="22"/>
      <c r="BX3146" s="22"/>
      <c r="BY3146" s="22">
        <v>2503.5162500000001</v>
      </c>
    </row>
    <row r="3147" spans="1:77" x14ac:dyDescent="0.3">
      <c r="A3147" s="58" t="s">
        <v>321</v>
      </c>
      <c r="B3147" s="9">
        <v>41582</v>
      </c>
      <c r="C3147" s="9"/>
      <c r="D3147" s="9"/>
      <c r="E3147" s="10" t="s">
        <v>138</v>
      </c>
      <c r="T3147">
        <v>1793.21800910108</v>
      </c>
      <c r="U3147">
        <v>28.914976819361101</v>
      </c>
      <c r="AL3147">
        <v>8.2408672288725597</v>
      </c>
      <c r="AO3147">
        <v>436.64115473274302</v>
      </c>
      <c r="AR3147">
        <f>AL3147*1000000/AO3147</f>
        <v>18873.317687877097</v>
      </c>
      <c r="AY3147">
        <v>49.25</v>
      </c>
      <c r="AZ3147">
        <v>166.07142857142901</v>
      </c>
      <c r="BC3147">
        <v>28.914976819361101</v>
      </c>
      <c r="BH3147">
        <v>1100.8654925005601</v>
      </c>
      <c r="BI3147">
        <v>832.5</v>
      </c>
    </row>
    <row r="3148" spans="1:77" x14ac:dyDescent="0.3">
      <c r="A3148" s="58" t="s">
        <v>321</v>
      </c>
      <c r="B3148" s="9">
        <v>41583</v>
      </c>
      <c r="C3148" s="9"/>
      <c r="D3148" s="9"/>
      <c r="E3148" s="10" t="s">
        <v>138</v>
      </c>
      <c r="G3148">
        <v>260.05</v>
      </c>
      <c r="H3148">
        <v>0.114</v>
      </c>
      <c r="I3148">
        <v>0.16425000000000001</v>
      </c>
      <c r="J3148">
        <v>0.14174999999999999</v>
      </c>
      <c r="K3148">
        <v>0.14000000000000001</v>
      </c>
      <c r="L3148">
        <v>0.14050000000000001</v>
      </c>
      <c r="M3148">
        <v>0.14349999999999999</v>
      </c>
      <c r="N3148">
        <v>0.21475</v>
      </c>
      <c r="O3148">
        <v>0.24149999999999999</v>
      </c>
    </row>
    <row r="3149" spans="1:77" x14ac:dyDescent="0.3">
      <c r="A3149" s="58" t="s">
        <v>321</v>
      </c>
      <c r="B3149" s="9">
        <v>41586</v>
      </c>
      <c r="C3149" s="9"/>
      <c r="D3149" s="9"/>
      <c r="E3149" s="10" t="s">
        <v>138</v>
      </c>
      <c r="AF3149">
        <v>0.98437998828642004</v>
      </c>
      <c r="AY3149">
        <v>57</v>
      </c>
    </row>
    <row r="3150" spans="1:77" x14ac:dyDescent="0.3">
      <c r="A3150" s="58" t="s">
        <v>321</v>
      </c>
      <c r="B3150" s="9">
        <v>41590</v>
      </c>
      <c r="C3150" s="9"/>
      <c r="D3150" s="9"/>
      <c r="E3150" s="10" t="s">
        <v>138</v>
      </c>
      <c r="G3150">
        <v>239.35</v>
      </c>
      <c r="H3150">
        <v>0.104</v>
      </c>
      <c r="I3150">
        <v>0.15925</v>
      </c>
      <c r="J3150">
        <v>0.13250000000000001</v>
      </c>
      <c r="K3150">
        <v>0.12175</v>
      </c>
      <c r="L3150">
        <v>0.11824999999999999</v>
      </c>
      <c r="M3150">
        <v>0.1255</v>
      </c>
      <c r="N3150">
        <v>0.20250000000000001</v>
      </c>
      <c r="O3150">
        <v>0.23300000000000001</v>
      </c>
    </row>
    <row r="3151" spans="1:77" x14ac:dyDescent="0.3">
      <c r="A3151" s="58" t="s">
        <v>321</v>
      </c>
      <c r="B3151" s="9">
        <v>41596</v>
      </c>
      <c r="C3151" s="9"/>
      <c r="D3151" s="9"/>
      <c r="E3151" s="10" t="s">
        <v>138</v>
      </c>
      <c r="T3151">
        <v>2003.9743996700199</v>
      </c>
      <c r="U3151">
        <v>282.63814795117702</v>
      </c>
      <c r="AC3151">
        <v>3.45528263985873</v>
      </c>
      <c r="AL3151">
        <v>5.4969255384869999</v>
      </c>
      <c r="AO3151">
        <v>346.799816395665</v>
      </c>
      <c r="AR3151">
        <f>AL3151*1000000/AO3151</f>
        <v>15850.428052751737</v>
      </c>
      <c r="AZ3151">
        <v>150</v>
      </c>
      <c r="BC3151">
        <v>279.18286531131798</v>
      </c>
      <c r="BH3151">
        <v>1086.19962866012</v>
      </c>
      <c r="BI3151">
        <v>765.892857142857</v>
      </c>
    </row>
    <row r="3152" spans="1:77" x14ac:dyDescent="0.3">
      <c r="A3152" s="58" t="s">
        <v>321</v>
      </c>
      <c r="B3152" s="9">
        <v>41596</v>
      </c>
      <c r="C3152" s="9"/>
      <c r="D3152" s="9"/>
      <c r="E3152" s="10" t="s">
        <v>138</v>
      </c>
      <c r="AF3152">
        <v>0.98418467436671697</v>
      </c>
    </row>
    <row r="3153" spans="1:61" x14ac:dyDescent="0.3">
      <c r="A3153" s="58" t="s">
        <v>321</v>
      </c>
      <c r="B3153" s="9">
        <v>41597</v>
      </c>
      <c r="C3153" s="9"/>
      <c r="D3153" s="9"/>
      <c r="E3153" s="10" t="s">
        <v>138</v>
      </c>
      <c r="G3153">
        <v>222.8</v>
      </c>
      <c r="H3153">
        <v>0.10150000000000001</v>
      </c>
      <c r="I3153">
        <v>0.15225</v>
      </c>
      <c r="J3153">
        <v>0.12675</v>
      </c>
      <c r="K3153">
        <v>0.11</v>
      </c>
      <c r="L3153">
        <v>9.8750000000000004E-2</v>
      </c>
      <c r="M3153">
        <v>0.1105</v>
      </c>
      <c r="N3153">
        <v>0.19</v>
      </c>
      <c r="O3153">
        <v>0.22425</v>
      </c>
    </row>
    <row r="3154" spans="1:61" x14ac:dyDescent="0.3">
      <c r="A3154" s="58" t="s">
        <v>321</v>
      </c>
      <c r="B3154" s="9">
        <v>41599</v>
      </c>
      <c r="C3154" s="9"/>
      <c r="D3154" s="9"/>
      <c r="E3154" s="10" t="s">
        <v>138</v>
      </c>
      <c r="AY3154">
        <v>70.2</v>
      </c>
    </row>
    <row r="3155" spans="1:61" x14ac:dyDescent="0.3">
      <c r="A3155" s="58" t="s">
        <v>321</v>
      </c>
      <c r="B3155" s="9">
        <v>41604</v>
      </c>
      <c r="C3155" s="9"/>
      <c r="D3155" s="9"/>
      <c r="E3155" s="10" t="s">
        <v>138</v>
      </c>
      <c r="G3155">
        <v>209.8</v>
      </c>
      <c r="H3155">
        <v>9.5000000000000001E-2</v>
      </c>
      <c r="I3155">
        <v>0.14949999999999999</v>
      </c>
      <c r="J3155">
        <v>0.12075</v>
      </c>
      <c r="K3155">
        <v>9.8750000000000004E-2</v>
      </c>
      <c r="L3155">
        <v>8.6249999999999993E-2</v>
      </c>
      <c r="M3155">
        <v>9.8750000000000004E-2</v>
      </c>
      <c r="N3155">
        <v>0.18149999999999999</v>
      </c>
      <c r="O3155">
        <v>0.2185</v>
      </c>
    </row>
    <row r="3156" spans="1:61" x14ac:dyDescent="0.3">
      <c r="A3156" s="58" t="s">
        <v>321</v>
      </c>
      <c r="B3156" s="9">
        <v>41607</v>
      </c>
      <c r="C3156" s="9"/>
      <c r="D3156" s="9"/>
      <c r="E3156" s="10" t="s">
        <v>138</v>
      </c>
      <c r="AY3156">
        <v>70.724999999999994</v>
      </c>
    </row>
    <row r="3157" spans="1:61" x14ac:dyDescent="0.3">
      <c r="A3157" s="58" t="s">
        <v>321</v>
      </c>
      <c r="B3157" s="9">
        <v>41610</v>
      </c>
      <c r="C3157" s="9"/>
      <c r="D3157" s="9"/>
      <c r="E3157" s="10" t="s">
        <v>138</v>
      </c>
      <c r="T3157">
        <v>2222.97388405536</v>
      </c>
      <c r="U3157">
        <v>445.53927694834698</v>
      </c>
      <c r="AC3157">
        <v>147.756057426301</v>
      </c>
      <c r="AL3157">
        <v>4.1986445555564202</v>
      </c>
      <c r="AO3157">
        <v>306.12942682313701</v>
      </c>
      <c r="AR3157">
        <f>AL3157*1000000/AO3157</f>
        <v>13715.259585228119</v>
      </c>
      <c r="AZ3157">
        <v>140.47619047619</v>
      </c>
      <c r="BC3157">
        <v>297.78321952204601</v>
      </c>
      <c r="BH3157">
        <v>1141.18628684283</v>
      </c>
      <c r="BI3157">
        <v>600.47619047619003</v>
      </c>
    </row>
    <row r="3158" spans="1:61" x14ac:dyDescent="0.3">
      <c r="A3158" s="58" t="s">
        <v>321</v>
      </c>
      <c r="B3158" s="9">
        <v>41611</v>
      </c>
      <c r="C3158" s="9"/>
      <c r="D3158" s="9"/>
      <c r="E3158" s="10" t="s">
        <v>138</v>
      </c>
      <c r="G3158">
        <v>196.2</v>
      </c>
      <c r="H3158">
        <v>9.2749999999999999E-2</v>
      </c>
      <c r="I3158">
        <v>0.14149999999999999</v>
      </c>
      <c r="J3158">
        <v>0.11525000000000001</v>
      </c>
      <c r="K3158">
        <v>9.0499999999999997E-2</v>
      </c>
      <c r="L3158">
        <v>7.4249999999999997E-2</v>
      </c>
      <c r="M3158">
        <v>8.3750000000000005E-2</v>
      </c>
      <c r="N3158">
        <v>0.17050000000000001</v>
      </c>
      <c r="O3158">
        <v>0.21249999999999999</v>
      </c>
    </row>
    <row r="3159" spans="1:61" x14ac:dyDescent="0.3">
      <c r="A3159" s="58" t="s">
        <v>321</v>
      </c>
      <c r="B3159" s="9">
        <v>41613</v>
      </c>
      <c r="C3159" s="9"/>
      <c r="D3159" s="9"/>
      <c r="E3159" s="10" t="s">
        <v>138</v>
      </c>
      <c r="AF3159">
        <v>0.97743116910038796</v>
      </c>
    </row>
    <row r="3160" spans="1:61" x14ac:dyDescent="0.3">
      <c r="A3160" s="58" t="s">
        <v>321</v>
      </c>
      <c r="B3160" s="9">
        <v>41618</v>
      </c>
      <c r="C3160" s="9"/>
      <c r="D3160" s="9"/>
      <c r="E3160" s="10" t="s">
        <v>138</v>
      </c>
      <c r="G3160">
        <v>178.6</v>
      </c>
      <c r="H3160">
        <v>8.1000000000000003E-2</v>
      </c>
      <c r="I3160">
        <v>0.13275000000000001</v>
      </c>
      <c r="J3160">
        <v>0.108</v>
      </c>
      <c r="K3160">
        <v>8.1250000000000003E-2</v>
      </c>
      <c r="L3160">
        <v>6.1249999999999999E-2</v>
      </c>
      <c r="M3160">
        <v>6.9250000000000006E-2</v>
      </c>
      <c r="N3160">
        <v>0.15525</v>
      </c>
      <c r="O3160">
        <v>0.20424999999999999</v>
      </c>
    </row>
    <row r="3161" spans="1:61" x14ac:dyDescent="0.3">
      <c r="A3161" s="58" t="s">
        <v>321</v>
      </c>
      <c r="B3161" s="9">
        <v>41620</v>
      </c>
      <c r="C3161" s="9"/>
      <c r="D3161" s="9"/>
      <c r="E3161" s="10" t="s">
        <v>138</v>
      </c>
      <c r="AY3161">
        <v>81</v>
      </c>
    </row>
    <row r="3162" spans="1:61" x14ac:dyDescent="0.3">
      <c r="A3162" s="58" t="s">
        <v>321</v>
      </c>
      <c r="B3162" s="9">
        <v>41625</v>
      </c>
      <c r="C3162" s="9"/>
      <c r="D3162" s="9"/>
      <c r="E3162" s="10" t="s">
        <v>138</v>
      </c>
      <c r="G3162">
        <v>166</v>
      </c>
      <c r="H3162">
        <v>7.5249999999999997E-2</v>
      </c>
      <c r="I3162">
        <v>0.1255</v>
      </c>
      <c r="J3162">
        <v>0.10174999999999999</v>
      </c>
      <c r="K3162">
        <v>7.4249999999999997E-2</v>
      </c>
      <c r="L3162">
        <v>5.3749999999999999E-2</v>
      </c>
      <c r="M3162">
        <v>6.0999999999999999E-2</v>
      </c>
      <c r="N3162">
        <v>0.14324999999999999</v>
      </c>
      <c r="O3162">
        <v>0.19525000000000001</v>
      </c>
      <c r="T3162">
        <v>2842.3258907459699</v>
      </c>
      <c r="U3162">
        <v>1048.58405196185</v>
      </c>
      <c r="AC3162">
        <v>750.80083243980403</v>
      </c>
      <c r="AL3162">
        <v>2.19637411360568</v>
      </c>
      <c r="AO3162">
        <v>183.568282237478</v>
      </c>
      <c r="AR3162">
        <f>AL3162*1000000/AO3162</f>
        <v>11964.888960306782</v>
      </c>
      <c r="AZ3162">
        <v>174.40476190476201</v>
      </c>
      <c r="BC3162">
        <v>297.78321952204601</v>
      </c>
      <c r="BH3162">
        <v>1078.1491087546499</v>
      </c>
      <c r="BI3162">
        <v>786.01190476190504</v>
      </c>
    </row>
    <row r="3163" spans="1:61" x14ac:dyDescent="0.3">
      <c r="A3163" s="58" t="s">
        <v>321</v>
      </c>
      <c r="B3163" s="9">
        <v>41627</v>
      </c>
      <c r="C3163" s="9"/>
      <c r="D3163" s="9"/>
      <c r="E3163" s="10" t="s">
        <v>138</v>
      </c>
      <c r="AY3163">
        <v>83</v>
      </c>
    </row>
    <row r="3164" spans="1:61" x14ac:dyDescent="0.3">
      <c r="A3164" s="58" t="s">
        <v>321</v>
      </c>
      <c r="B3164" s="9">
        <v>41628</v>
      </c>
      <c r="C3164" s="9"/>
      <c r="D3164" s="9"/>
      <c r="E3164" s="10" t="s">
        <v>138</v>
      </c>
      <c r="AF3164">
        <v>0.94008525118828501</v>
      </c>
    </row>
    <row r="3165" spans="1:61" x14ac:dyDescent="0.3">
      <c r="A3165" s="58" t="s">
        <v>321</v>
      </c>
      <c r="B3165" s="9">
        <v>41632</v>
      </c>
      <c r="C3165" s="9"/>
      <c r="D3165" s="9"/>
      <c r="E3165" s="10" t="s">
        <v>138</v>
      </c>
      <c r="G3165">
        <v>198.8</v>
      </c>
      <c r="H3165">
        <v>0.1825</v>
      </c>
      <c r="I3165">
        <v>0.17349999999999999</v>
      </c>
      <c r="J3165">
        <v>0.10925</v>
      </c>
      <c r="K3165">
        <v>7.3999999999999996E-2</v>
      </c>
      <c r="L3165">
        <v>5.6750000000000002E-2</v>
      </c>
      <c r="M3165">
        <v>6.3500000000000001E-2</v>
      </c>
      <c r="N3165">
        <v>0.14399999999999999</v>
      </c>
      <c r="O3165">
        <v>0.1905</v>
      </c>
    </row>
    <row r="3166" spans="1:61" x14ac:dyDescent="0.3">
      <c r="A3166" s="58" t="s">
        <v>321</v>
      </c>
      <c r="B3166" s="9">
        <v>41638</v>
      </c>
      <c r="C3166" s="9"/>
      <c r="D3166" s="9"/>
      <c r="E3166" s="10" t="s">
        <v>138</v>
      </c>
      <c r="AY3166">
        <v>87</v>
      </c>
    </row>
    <row r="3167" spans="1:61" x14ac:dyDescent="0.3">
      <c r="A3167" s="58" t="s">
        <v>321</v>
      </c>
      <c r="B3167" s="9">
        <v>41639</v>
      </c>
      <c r="C3167" s="9"/>
      <c r="D3167" s="9"/>
      <c r="E3167" s="10" t="s">
        <v>138</v>
      </c>
      <c r="G3167">
        <v>243.25</v>
      </c>
      <c r="H3167">
        <v>0.24775</v>
      </c>
      <c r="I3167">
        <v>0.26450000000000001</v>
      </c>
      <c r="J3167">
        <v>0.1585</v>
      </c>
      <c r="K3167">
        <v>8.1500000000000003E-2</v>
      </c>
      <c r="L3167">
        <v>5.8250000000000003E-2</v>
      </c>
      <c r="M3167">
        <v>7.0250000000000007E-2</v>
      </c>
      <c r="N3167">
        <v>0.14649999999999999</v>
      </c>
      <c r="O3167">
        <v>0.189</v>
      </c>
    </row>
    <row r="3168" spans="1:61" x14ac:dyDescent="0.3">
      <c r="A3168" s="58" t="s">
        <v>321</v>
      </c>
      <c r="B3168" s="9">
        <v>41645</v>
      </c>
      <c r="C3168" s="9"/>
      <c r="D3168" s="9"/>
      <c r="E3168" s="10" t="s">
        <v>138</v>
      </c>
      <c r="AF3168">
        <v>0.27416880744065603</v>
      </c>
      <c r="AY3168">
        <v>90.75</v>
      </c>
    </row>
    <row r="3169" spans="1:77" x14ac:dyDescent="0.3">
      <c r="A3169" s="58" t="s">
        <v>321</v>
      </c>
      <c r="B3169" s="9">
        <v>41646</v>
      </c>
      <c r="C3169" s="9"/>
      <c r="D3169" s="9"/>
      <c r="E3169" s="10" t="s">
        <v>138</v>
      </c>
      <c r="G3169">
        <v>249.15</v>
      </c>
      <c r="H3169">
        <v>0.2495</v>
      </c>
      <c r="I3169">
        <v>0.25974999999999998</v>
      </c>
      <c r="J3169">
        <v>0.17974999999999999</v>
      </c>
      <c r="K3169">
        <v>8.9749999999999996E-2</v>
      </c>
      <c r="L3169">
        <v>6.1499999999999999E-2</v>
      </c>
      <c r="M3169">
        <v>7.0749999999999993E-2</v>
      </c>
      <c r="N3169">
        <v>0.14624999999999999</v>
      </c>
      <c r="O3169">
        <v>0.1885</v>
      </c>
    </row>
    <row r="3170" spans="1:77" x14ac:dyDescent="0.3">
      <c r="A3170" s="58" t="s">
        <v>321</v>
      </c>
      <c r="B3170" s="9">
        <v>41652</v>
      </c>
      <c r="C3170" s="9"/>
      <c r="D3170" s="9"/>
      <c r="E3170" s="10" t="s">
        <v>138</v>
      </c>
      <c r="AY3170">
        <v>90.75</v>
      </c>
    </row>
    <row r="3171" spans="1:77" x14ac:dyDescent="0.3">
      <c r="A3171" s="58" t="s">
        <v>321</v>
      </c>
      <c r="B3171" s="9">
        <v>41653</v>
      </c>
      <c r="C3171" s="9"/>
      <c r="D3171" s="9"/>
      <c r="E3171" s="10" t="s">
        <v>138</v>
      </c>
      <c r="G3171">
        <v>242.85</v>
      </c>
      <c r="H3171">
        <v>0.21775</v>
      </c>
      <c r="I3171">
        <v>0.24149999999999999</v>
      </c>
      <c r="J3171">
        <v>0.17724999999999999</v>
      </c>
      <c r="K3171">
        <v>9.6750000000000003E-2</v>
      </c>
      <c r="L3171">
        <v>6.6500000000000004E-2</v>
      </c>
      <c r="M3171">
        <v>7.5249999999999997E-2</v>
      </c>
      <c r="N3171">
        <v>0.14824999999999999</v>
      </c>
      <c r="O3171">
        <v>0.191</v>
      </c>
    </row>
    <row r="3172" spans="1:77" x14ac:dyDescent="0.3">
      <c r="A3172" s="58" t="s">
        <v>321</v>
      </c>
      <c r="B3172" s="9">
        <v>41660</v>
      </c>
      <c r="C3172" s="9"/>
      <c r="D3172" s="9"/>
      <c r="E3172" s="10" t="s">
        <v>138</v>
      </c>
      <c r="G3172">
        <v>238.5</v>
      </c>
      <c r="H3172">
        <v>0.19700000000000001</v>
      </c>
      <c r="I3172">
        <v>0.23300000000000001</v>
      </c>
      <c r="J3172">
        <v>0.17299999999999999</v>
      </c>
      <c r="K3172">
        <v>0.10224999999999999</v>
      </c>
      <c r="L3172">
        <v>7.0749999999999993E-2</v>
      </c>
      <c r="M3172">
        <v>7.8750000000000001E-2</v>
      </c>
      <c r="N3172">
        <v>0.14824999999999999</v>
      </c>
      <c r="O3172">
        <v>0.1895</v>
      </c>
    </row>
    <row r="3173" spans="1:77" x14ac:dyDescent="0.3">
      <c r="A3173" s="58" t="s">
        <v>321</v>
      </c>
      <c r="B3173" s="9">
        <v>41662</v>
      </c>
      <c r="C3173" s="9"/>
      <c r="D3173" s="9"/>
      <c r="E3173" s="10" t="s">
        <v>138</v>
      </c>
      <c r="AY3173">
        <v>93</v>
      </c>
    </row>
    <row r="3174" spans="1:77" x14ac:dyDescent="0.3">
      <c r="A3174" s="58" t="s">
        <v>321</v>
      </c>
      <c r="B3174" s="9">
        <v>41664</v>
      </c>
      <c r="C3174" s="9"/>
      <c r="D3174" s="9"/>
      <c r="E3174" s="10" t="s">
        <v>138</v>
      </c>
      <c r="T3174">
        <v>2474.0820469697901</v>
      </c>
      <c r="U3174">
        <v>1159.6031345220499</v>
      </c>
      <c r="X3174" s="33"/>
      <c r="Y3174">
        <v>3.9384780000000001E-2</v>
      </c>
      <c r="AA3174">
        <v>23906.626917524201</v>
      </c>
      <c r="AC3174">
        <v>861.81991500000004</v>
      </c>
      <c r="AO3174">
        <v>0</v>
      </c>
      <c r="AS3174" t="s">
        <v>69</v>
      </c>
      <c r="BC3174">
        <v>297.78321952204601</v>
      </c>
      <c r="BH3174">
        <v>820.25531414114505</v>
      </c>
    </row>
    <row r="3175" spans="1:77" x14ac:dyDescent="0.3">
      <c r="A3175" s="58" t="s">
        <v>321</v>
      </c>
      <c r="B3175" s="9">
        <v>41667</v>
      </c>
      <c r="C3175" s="9"/>
      <c r="D3175" s="9"/>
      <c r="E3175" s="10" t="s">
        <v>138</v>
      </c>
      <c r="G3175">
        <v>237.95</v>
      </c>
      <c r="H3175">
        <v>0.18775</v>
      </c>
      <c r="I3175">
        <v>0.22675000000000001</v>
      </c>
      <c r="J3175">
        <v>0.17150000000000001</v>
      </c>
      <c r="K3175">
        <v>0.10675</v>
      </c>
      <c r="L3175">
        <v>7.7499999999999999E-2</v>
      </c>
      <c r="M3175">
        <v>8.3000000000000004E-2</v>
      </c>
      <c r="N3175">
        <v>0.14924999999999999</v>
      </c>
      <c r="O3175">
        <v>0.18725</v>
      </c>
    </row>
    <row r="3176" spans="1:77" x14ac:dyDescent="0.3">
      <c r="A3176" s="34" t="s">
        <v>321</v>
      </c>
      <c r="E3176" s="10" t="s">
        <v>138</v>
      </c>
      <c r="BK3176">
        <v>239.24199999999999</v>
      </c>
      <c r="BL3176">
        <v>426.63400000000001</v>
      </c>
      <c r="BM3176">
        <v>515.05349999999999</v>
      </c>
      <c r="BN3176">
        <v>632.05150000000003</v>
      </c>
      <c r="BO3176">
        <v>821.09050000000002</v>
      </c>
      <c r="BP3176">
        <v>863.88199999999995</v>
      </c>
      <c r="BQ3176">
        <v>1037.3965000000001</v>
      </c>
      <c r="BR3176">
        <v>1154.3945000000001</v>
      </c>
      <c r="BS3176">
        <v>1483.0930000000001</v>
      </c>
      <c r="BT3176">
        <v>2107.5805</v>
      </c>
      <c r="BU3176">
        <v>2302.75</v>
      </c>
      <c r="BV3176">
        <v>2117.7979999999998</v>
      </c>
      <c r="BW3176">
        <v>2377.9630000000002</v>
      </c>
      <c r="BX3176">
        <v>2700.1489473684201</v>
      </c>
      <c r="BY3176">
        <v>2503.5162500000001</v>
      </c>
    </row>
    <row r="3177" spans="1:77" x14ac:dyDescent="0.3">
      <c r="A3177" s="34" t="s">
        <v>322</v>
      </c>
      <c r="B3177" s="1">
        <v>41369</v>
      </c>
      <c r="E3177" s="38" t="s">
        <v>138</v>
      </c>
      <c r="BK3177" s="22">
        <v>224.51050000000001</v>
      </c>
      <c r="BL3177" s="22"/>
      <c r="BM3177" s="22"/>
      <c r="BN3177" s="22"/>
      <c r="BO3177" s="22"/>
      <c r="BP3177" s="22"/>
      <c r="BQ3177" s="22"/>
      <c r="BR3177" s="22"/>
      <c r="BS3177" s="22"/>
      <c r="BT3177" s="22"/>
      <c r="BU3177" s="22"/>
      <c r="BV3177" s="22"/>
      <c r="BW3177" s="22"/>
      <c r="BX3177" s="22"/>
      <c r="BY3177" s="22"/>
    </row>
    <row r="3178" spans="1:77" x14ac:dyDescent="0.3">
      <c r="A3178" s="34" t="s">
        <v>322</v>
      </c>
      <c r="B3178" s="1">
        <v>41380</v>
      </c>
      <c r="E3178" s="38" t="s">
        <v>138</v>
      </c>
      <c r="BK3178" s="22"/>
      <c r="BL3178" s="22">
        <v>435.66199999999998</v>
      </c>
      <c r="BM3178" s="22"/>
      <c r="BN3178" s="22"/>
      <c r="BO3178" s="22"/>
      <c r="BP3178" s="22"/>
      <c r="BQ3178" s="22"/>
      <c r="BR3178" s="22"/>
      <c r="BS3178" s="22"/>
      <c r="BT3178" s="22"/>
      <c r="BU3178" s="22"/>
      <c r="BV3178" s="22"/>
      <c r="BW3178" s="22"/>
      <c r="BX3178" s="22"/>
      <c r="BY3178" s="22"/>
    </row>
    <row r="3179" spans="1:77" x14ac:dyDescent="0.3">
      <c r="A3179" s="58" t="s">
        <v>322</v>
      </c>
      <c r="B3179" s="9">
        <v>41386</v>
      </c>
      <c r="C3179" s="9"/>
      <c r="D3179" s="9"/>
      <c r="E3179" s="10" t="s">
        <v>138</v>
      </c>
      <c r="AD3179">
        <v>3.9</v>
      </c>
      <c r="AK3179">
        <v>2.1</v>
      </c>
      <c r="AY3179">
        <v>17.5</v>
      </c>
    </row>
    <row r="3180" spans="1:77" x14ac:dyDescent="0.3">
      <c r="A3180" s="58" t="s">
        <v>322</v>
      </c>
      <c r="B3180" s="9">
        <v>41387</v>
      </c>
      <c r="C3180" s="9"/>
      <c r="D3180" s="9"/>
      <c r="E3180" s="10" t="s">
        <v>138</v>
      </c>
      <c r="G3180">
        <v>374.32499999999999</v>
      </c>
      <c r="H3180">
        <v>0.263625</v>
      </c>
      <c r="I3180">
        <v>0.28249999999999997</v>
      </c>
      <c r="J3180">
        <v>0.26374999999999998</v>
      </c>
      <c r="K3180">
        <v>0.20624999999999999</v>
      </c>
      <c r="L3180">
        <v>0.24249999999999999</v>
      </c>
      <c r="M3180">
        <v>0.24249999999999999</v>
      </c>
      <c r="N3180">
        <v>0.18825</v>
      </c>
      <c r="O3180">
        <v>0.18225</v>
      </c>
    </row>
    <row r="3181" spans="1:77" x14ac:dyDescent="0.3">
      <c r="A3181" s="34" t="s">
        <v>322</v>
      </c>
      <c r="B3181" s="1">
        <v>41390</v>
      </c>
      <c r="E3181" s="38" t="s">
        <v>138</v>
      </c>
      <c r="BK3181" s="22"/>
      <c r="BL3181" s="22"/>
      <c r="BM3181" s="22">
        <v>535.73249999999996</v>
      </c>
      <c r="BN3181" s="22"/>
      <c r="BO3181" s="22"/>
      <c r="BP3181" s="22"/>
      <c r="BQ3181" s="22"/>
      <c r="BR3181" s="22"/>
      <c r="BS3181" s="22"/>
      <c r="BT3181" s="22"/>
      <c r="BU3181" s="22"/>
      <c r="BV3181" s="22"/>
      <c r="BW3181" s="22"/>
      <c r="BX3181" s="22"/>
      <c r="BY3181" s="22"/>
    </row>
    <row r="3182" spans="1:77" x14ac:dyDescent="0.3">
      <c r="A3182" s="58" t="s">
        <v>322</v>
      </c>
      <c r="B3182" s="9">
        <v>41394</v>
      </c>
      <c r="C3182" s="9"/>
      <c r="D3182" s="9"/>
      <c r="E3182" s="10" t="s">
        <v>138</v>
      </c>
      <c r="G3182">
        <v>368.25</v>
      </c>
      <c r="H3182">
        <v>0.2495</v>
      </c>
      <c r="I3182">
        <v>0.28175</v>
      </c>
      <c r="J3182">
        <v>0.26300000000000001</v>
      </c>
      <c r="K3182">
        <v>0.20275000000000001</v>
      </c>
      <c r="L3182">
        <v>0.23799999999999999</v>
      </c>
      <c r="M3182">
        <v>0.24049999999999999</v>
      </c>
      <c r="N3182">
        <v>0.185</v>
      </c>
      <c r="O3182">
        <v>0.18074999999999999</v>
      </c>
    </row>
    <row r="3183" spans="1:77" x14ac:dyDescent="0.3">
      <c r="A3183" s="58" t="s">
        <v>322</v>
      </c>
      <c r="B3183" s="9">
        <v>41396</v>
      </c>
      <c r="C3183" s="9"/>
      <c r="D3183" s="9"/>
      <c r="E3183" s="10" t="s">
        <v>138</v>
      </c>
      <c r="AD3183">
        <v>5</v>
      </c>
      <c r="AK3183">
        <v>3.85</v>
      </c>
      <c r="AY3183">
        <v>22.25</v>
      </c>
    </row>
    <row r="3184" spans="1:77" x14ac:dyDescent="0.3">
      <c r="A3184" s="58" t="s">
        <v>322</v>
      </c>
      <c r="B3184" s="9">
        <v>41397</v>
      </c>
      <c r="C3184" s="9"/>
      <c r="D3184" s="9"/>
      <c r="E3184" s="10" t="s">
        <v>138</v>
      </c>
      <c r="AF3184">
        <v>0.20034810498982</v>
      </c>
    </row>
    <row r="3185" spans="1:77" x14ac:dyDescent="0.3">
      <c r="A3185" s="34" t="s">
        <v>322</v>
      </c>
      <c r="B3185" s="1">
        <v>41399</v>
      </c>
      <c r="E3185" s="38" t="s">
        <v>138</v>
      </c>
      <c r="BK3185" s="22"/>
      <c r="BL3185" s="22"/>
      <c r="BM3185" s="22"/>
      <c r="BN3185" s="22">
        <v>622.322</v>
      </c>
      <c r="BO3185" s="22"/>
      <c r="BP3185" s="22"/>
      <c r="BQ3185" s="22"/>
      <c r="BR3185" s="22"/>
      <c r="BS3185" s="22"/>
      <c r="BT3185" s="22"/>
      <c r="BU3185" s="22"/>
      <c r="BV3185" s="22"/>
      <c r="BW3185" s="22"/>
      <c r="BX3185" s="22"/>
      <c r="BY3185" s="22"/>
    </row>
    <row r="3186" spans="1:77" x14ac:dyDescent="0.3">
      <c r="A3186" s="58" t="s">
        <v>322</v>
      </c>
      <c r="B3186" s="9">
        <v>41408</v>
      </c>
      <c r="C3186" s="9"/>
      <c r="D3186" s="9"/>
      <c r="E3186" s="10" t="s">
        <v>138</v>
      </c>
      <c r="G3186">
        <v>359</v>
      </c>
      <c r="H3186">
        <v>0.23200000000000001</v>
      </c>
      <c r="I3186">
        <v>0.27424999999999999</v>
      </c>
      <c r="J3186">
        <v>0.25674999999999998</v>
      </c>
      <c r="K3186">
        <v>0.19850000000000001</v>
      </c>
      <c r="L3186">
        <v>0.23350000000000001</v>
      </c>
      <c r="M3186">
        <v>0.23275000000000001</v>
      </c>
      <c r="N3186">
        <v>0.183</v>
      </c>
      <c r="O3186">
        <v>0.18425</v>
      </c>
      <c r="AF3186">
        <v>0.43562341935058402</v>
      </c>
    </row>
    <row r="3187" spans="1:77" x14ac:dyDescent="0.3">
      <c r="A3187" s="58" t="s">
        <v>322</v>
      </c>
      <c r="B3187" s="9">
        <v>41410</v>
      </c>
      <c r="C3187" s="9"/>
      <c r="D3187" s="9"/>
      <c r="E3187" s="10" t="s">
        <v>138</v>
      </c>
      <c r="AD3187">
        <v>6.35</v>
      </c>
      <c r="AK3187">
        <v>5.05</v>
      </c>
      <c r="AY3187">
        <v>24.25</v>
      </c>
    </row>
    <row r="3188" spans="1:77" x14ac:dyDescent="0.3">
      <c r="A3188" s="34" t="s">
        <v>322</v>
      </c>
      <c r="B3188" s="1">
        <v>41413</v>
      </c>
      <c r="E3188" s="38" t="s">
        <v>138</v>
      </c>
      <c r="BK3188" s="22"/>
      <c r="BL3188" s="22"/>
      <c r="BM3188" s="22"/>
      <c r="BN3188" s="22"/>
      <c r="BO3188" s="22">
        <v>785.4665</v>
      </c>
      <c r="BP3188" s="22"/>
      <c r="BQ3188" s="22"/>
      <c r="BR3188" s="22"/>
      <c r="BS3188" s="22"/>
      <c r="BT3188" s="22"/>
      <c r="BU3188" s="22"/>
      <c r="BV3188" s="22"/>
      <c r="BW3188" s="22"/>
      <c r="BX3188" s="22"/>
      <c r="BY3188" s="22"/>
    </row>
    <row r="3189" spans="1:77" x14ac:dyDescent="0.3">
      <c r="A3189" s="58" t="s">
        <v>322</v>
      </c>
      <c r="B3189" s="9">
        <v>41423</v>
      </c>
      <c r="C3189" s="9"/>
      <c r="D3189" s="9"/>
      <c r="E3189" s="10" t="s">
        <v>138</v>
      </c>
      <c r="G3189">
        <v>349.32499999999999</v>
      </c>
      <c r="H3189">
        <v>0.22612499999999999</v>
      </c>
      <c r="I3189">
        <v>0.26500000000000001</v>
      </c>
      <c r="J3189">
        <v>0.25124999999999997</v>
      </c>
      <c r="K3189">
        <v>0.19</v>
      </c>
      <c r="L3189">
        <v>0.23</v>
      </c>
      <c r="M3189">
        <v>0.22850000000000001</v>
      </c>
      <c r="N3189">
        <v>0.17849999999999999</v>
      </c>
      <c r="O3189">
        <v>0.17724999999999999</v>
      </c>
      <c r="AD3189">
        <v>7.2</v>
      </c>
      <c r="AK3189">
        <v>6.15</v>
      </c>
    </row>
    <row r="3190" spans="1:77" x14ac:dyDescent="0.3">
      <c r="A3190" s="58" t="s">
        <v>322</v>
      </c>
      <c r="B3190" s="9">
        <v>41425</v>
      </c>
      <c r="C3190" s="9"/>
      <c r="D3190" s="9"/>
      <c r="E3190" s="10" t="s">
        <v>138</v>
      </c>
      <c r="AF3190">
        <v>0.71376127790974697</v>
      </c>
      <c r="AY3190">
        <v>24.5</v>
      </c>
    </row>
    <row r="3191" spans="1:77" x14ac:dyDescent="0.3">
      <c r="A3191" s="34" t="s">
        <v>322</v>
      </c>
      <c r="B3191" s="1">
        <v>41426</v>
      </c>
      <c r="E3191" s="38" t="s">
        <v>138</v>
      </c>
      <c r="BK3191" s="22"/>
      <c r="BL3191" s="22"/>
      <c r="BM3191" s="22"/>
      <c r="BN3191" s="22"/>
      <c r="BO3191" s="22"/>
      <c r="BP3191" s="22">
        <v>906.33799999999997</v>
      </c>
      <c r="BQ3191" s="22"/>
      <c r="BR3191" s="22"/>
      <c r="BS3191" s="22"/>
      <c r="BT3191" s="22"/>
      <c r="BU3191" s="22"/>
      <c r="BV3191" s="22"/>
      <c r="BW3191" s="22"/>
      <c r="BX3191" s="22"/>
      <c r="BY3191" s="22"/>
    </row>
    <row r="3192" spans="1:77" x14ac:dyDescent="0.3">
      <c r="A3192" s="58" t="s">
        <v>322</v>
      </c>
      <c r="B3192" s="9">
        <v>41436</v>
      </c>
      <c r="C3192" s="9"/>
      <c r="D3192" s="9"/>
      <c r="E3192" s="10" t="s">
        <v>138</v>
      </c>
      <c r="G3192">
        <v>341.67500000000001</v>
      </c>
      <c r="H3192">
        <v>0.21812500000000001</v>
      </c>
      <c r="I3192">
        <v>0.26</v>
      </c>
      <c r="J3192">
        <v>0.24575</v>
      </c>
      <c r="K3192">
        <v>0.183</v>
      </c>
      <c r="L3192">
        <v>0.22550000000000001</v>
      </c>
      <c r="M3192">
        <v>0.22475000000000001</v>
      </c>
      <c r="N3192">
        <v>0.17524999999999999</v>
      </c>
      <c r="O3192">
        <v>0.17599999999999999</v>
      </c>
    </row>
    <row r="3193" spans="1:77" x14ac:dyDescent="0.3">
      <c r="A3193" s="58" t="s">
        <v>322</v>
      </c>
      <c r="B3193" s="9">
        <v>41438</v>
      </c>
      <c r="C3193" s="9"/>
      <c r="D3193" s="9"/>
      <c r="E3193" s="10" t="s">
        <v>138</v>
      </c>
      <c r="AD3193">
        <v>8.15</v>
      </c>
      <c r="AF3193">
        <v>0.76449582783405201</v>
      </c>
      <c r="AK3193">
        <v>7.1</v>
      </c>
      <c r="AY3193">
        <v>25.25</v>
      </c>
    </row>
    <row r="3194" spans="1:77" x14ac:dyDescent="0.3">
      <c r="A3194" s="34" t="s">
        <v>322</v>
      </c>
      <c r="B3194" s="1">
        <v>41448</v>
      </c>
      <c r="E3194" s="38" t="s">
        <v>138</v>
      </c>
      <c r="BK3194" s="22"/>
      <c r="BL3194" s="22"/>
      <c r="BM3194" s="22"/>
      <c r="BN3194" s="22"/>
      <c r="BO3194" s="22"/>
      <c r="BP3194" s="22"/>
      <c r="BQ3194" s="22">
        <v>1017.785</v>
      </c>
      <c r="BR3194" s="22"/>
      <c r="BS3194" s="22"/>
      <c r="BT3194" s="22"/>
      <c r="BU3194" s="22"/>
      <c r="BV3194" s="22"/>
      <c r="BW3194" s="22"/>
      <c r="BX3194" s="22"/>
      <c r="BY3194" s="22"/>
    </row>
    <row r="3195" spans="1:77" x14ac:dyDescent="0.3">
      <c r="A3195" s="58" t="s">
        <v>322</v>
      </c>
      <c r="B3195" s="9">
        <v>41450</v>
      </c>
      <c r="C3195" s="9"/>
      <c r="D3195" s="9"/>
      <c r="E3195" s="10" t="s">
        <v>138</v>
      </c>
      <c r="G3195">
        <v>420.35</v>
      </c>
      <c r="H3195">
        <v>0.25924999999999998</v>
      </c>
      <c r="I3195">
        <v>0.28425</v>
      </c>
      <c r="J3195">
        <v>0.27474999999999999</v>
      </c>
      <c r="K3195">
        <v>0.25824999999999998</v>
      </c>
      <c r="L3195">
        <v>0.28875000000000001</v>
      </c>
      <c r="M3195">
        <v>0.29649999999999999</v>
      </c>
      <c r="N3195">
        <v>0.23050000000000001</v>
      </c>
      <c r="O3195">
        <v>0.20949999999999999</v>
      </c>
      <c r="AD3195">
        <v>8.6999999999999993</v>
      </c>
      <c r="AF3195">
        <v>0.92240056879783205</v>
      </c>
      <c r="AK3195">
        <v>7.45</v>
      </c>
    </row>
    <row r="3196" spans="1:77" x14ac:dyDescent="0.3">
      <c r="A3196" s="58" t="s">
        <v>322</v>
      </c>
      <c r="B3196" s="9">
        <v>41457</v>
      </c>
      <c r="C3196" s="9"/>
      <c r="D3196" s="9"/>
      <c r="E3196" s="10" t="s">
        <v>138</v>
      </c>
      <c r="AY3196">
        <v>26.5</v>
      </c>
    </row>
    <row r="3197" spans="1:77" x14ac:dyDescent="0.3">
      <c r="A3197" s="58" t="s">
        <v>322</v>
      </c>
      <c r="B3197" s="9">
        <v>41459</v>
      </c>
      <c r="C3197" s="9"/>
      <c r="D3197" s="9"/>
      <c r="E3197" s="10" t="s">
        <v>138</v>
      </c>
      <c r="T3197">
        <v>226.897023809524</v>
      </c>
      <c r="U3197">
        <v>0</v>
      </c>
      <c r="AL3197">
        <v>2.3872229417172899</v>
      </c>
      <c r="AO3197">
        <v>136.44411816604801</v>
      </c>
      <c r="AR3197">
        <f>AL3197*1000000/AO3197</f>
        <v>17495.975449906298</v>
      </c>
      <c r="AZ3197">
        <v>157.73809523809501</v>
      </c>
      <c r="BC3197">
        <v>0</v>
      </c>
      <c r="BH3197">
        <v>87.534178137118005</v>
      </c>
      <c r="BI3197">
        <v>1367.61904761905</v>
      </c>
    </row>
    <row r="3198" spans="1:77" x14ac:dyDescent="0.3">
      <c r="A3198" s="58" t="s">
        <v>322</v>
      </c>
      <c r="B3198" s="9">
        <v>41465</v>
      </c>
      <c r="C3198" s="9"/>
      <c r="D3198" s="9"/>
      <c r="E3198" s="10" t="s">
        <v>138</v>
      </c>
      <c r="AD3198">
        <v>9.15</v>
      </c>
      <c r="AK3198">
        <v>8.1</v>
      </c>
      <c r="AY3198">
        <v>27.25</v>
      </c>
    </row>
    <row r="3199" spans="1:77" x14ac:dyDescent="0.3">
      <c r="A3199" s="58" t="s">
        <v>322</v>
      </c>
      <c r="B3199" s="9">
        <v>41466</v>
      </c>
      <c r="C3199" s="9"/>
      <c r="D3199" s="9"/>
      <c r="E3199" s="10" t="s">
        <v>138</v>
      </c>
      <c r="G3199">
        <v>405.75</v>
      </c>
      <c r="H3199">
        <v>0.23874999999999999</v>
      </c>
      <c r="I3199">
        <v>0.27524999999999999</v>
      </c>
      <c r="J3199">
        <v>0.26774999999999999</v>
      </c>
      <c r="K3199">
        <v>0.23724999999999999</v>
      </c>
      <c r="L3199">
        <v>0.27474999999999999</v>
      </c>
      <c r="M3199">
        <v>0.28449999999999998</v>
      </c>
      <c r="N3199">
        <v>0.22950000000000001</v>
      </c>
      <c r="O3199">
        <v>0.221</v>
      </c>
      <c r="AF3199">
        <v>0.95509358282104195</v>
      </c>
    </row>
    <row r="3200" spans="1:77" x14ac:dyDescent="0.3">
      <c r="A3200" s="34" t="s">
        <v>322</v>
      </c>
      <c r="B3200" s="1">
        <v>41471</v>
      </c>
      <c r="E3200" s="38" t="s">
        <v>138</v>
      </c>
      <c r="BK3200" s="22"/>
      <c r="BL3200" s="22"/>
      <c r="BM3200" s="22"/>
      <c r="BN3200" s="22"/>
      <c r="BO3200" s="22"/>
      <c r="BP3200" s="22"/>
      <c r="BQ3200" s="22"/>
      <c r="BR3200" s="22">
        <v>1152.1679999999999</v>
      </c>
      <c r="BS3200" s="22"/>
      <c r="BT3200" s="22"/>
      <c r="BU3200" s="22"/>
      <c r="BV3200" s="22"/>
      <c r="BW3200" s="22"/>
      <c r="BX3200" s="22"/>
      <c r="BY3200" s="22"/>
    </row>
    <row r="3201" spans="1:77" x14ac:dyDescent="0.3">
      <c r="A3201" s="58" t="s">
        <v>322</v>
      </c>
      <c r="B3201" s="9">
        <v>41481</v>
      </c>
      <c r="C3201" s="9"/>
      <c r="D3201" s="9"/>
      <c r="E3201" s="10" t="s">
        <v>138</v>
      </c>
      <c r="AY3201">
        <v>30</v>
      </c>
    </row>
    <row r="3202" spans="1:77" x14ac:dyDescent="0.3">
      <c r="A3202" s="58" t="s">
        <v>322</v>
      </c>
      <c r="B3202" s="9">
        <v>41484</v>
      </c>
      <c r="C3202" s="9"/>
      <c r="D3202" s="9"/>
      <c r="E3202" s="10" t="s">
        <v>138</v>
      </c>
      <c r="AD3202">
        <v>10</v>
      </c>
      <c r="AF3202">
        <v>0.97341501800613905</v>
      </c>
      <c r="AK3202">
        <v>8.75</v>
      </c>
    </row>
    <row r="3203" spans="1:77" x14ac:dyDescent="0.3">
      <c r="A3203" s="58" t="s">
        <v>322</v>
      </c>
      <c r="B3203" s="9">
        <v>41485</v>
      </c>
      <c r="C3203" s="9"/>
      <c r="D3203" s="9"/>
      <c r="E3203" s="10" t="s">
        <v>138</v>
      </c>
      <c r="G3203">
        <v>393.02499999999998</v>
      </c>
      <c r="H3203">
        <v>0.236375</v>
      </c>
      <c r="I3203">
        <v>0.27100000000000002</v>
      </c>
      <c r="J3203">
        <v>0.26100000000000001</v>
      </c>
      <c r="K3203">
        <v>0.21925</v>
      </c>
      <c r="L3203">
        <v>0.26174999999999998</v>
      </c>
      <c r="M3203">
        <v>0.26974999999999999</v>
      </c>
      <c r="N3203">
        <v>0.22275</v>
      </c>
      <c r="O3203">
        <v>0.22325</v>
      </c>
    </row>
    <row r="3204" spans="1:77" x14ac:dyDescent="0.3">
      <c r="A3204" s="34" t="s">
        <v>322</v>
      </c>
      <c r="B3204" s="1">
        <v>41490</v>
      </c>
      <c r="E3204" s="38" t="s">
        <v>138</v>
      </c>
      <c r="BK3204" s="22"/>
      <c r="BL3204" s="22"/>
      <c r="BM3204" s="22"/>
      <c r="BN3204" s="22"/>
      <c r="BO3204" s="22"/>
      <c r="BP3204" s="22"/>
      <c r="BQ3204" s="22"/>
      <c r="BR3204" s="22"/>
      <c r="BS3204" s="22">
        <v>1334.009</v>
      </c>
      <c r="BT3204" s="22"/>
      <c r="BU3204" s="22"/>
      <c r="BV3204" s="22"/>
      <c r="BW3204" s="22"/>
      <c r="BX3204" s="22"/>
      <c r="BY3204" s="22"/>
    </row>
    <row r="3205" spans="1:77" x14ac:dyDescent="0.3">
      <c r="A3205" s="58" t="s">
        <v>322</v>
      </c>
      <c r="B3205" s="9">
        <v>41495</v>
      </c>
      <c r="C3205" s="9"/>
      <c r="D3205" s="9"/>
      <c r="E3205" s="10" t="s">
        <v>138</v>
      </c>
      <c r="AY3205">
        <v>31</v>
      </c>
    </row>
    <row r="3206" spans="1:77" x14ac:dyDescent="0.3">
      <c r="A3206" s="58" t="s">
        <v>322</v>
      </c>
      <c r="B3206" s="9">
        <v>41500</v>
      </c>
      <c r="C3206" s="9"/>
      <c r="D3206" s="9"/>
      <c r="E3206" s="10" t="s">
        <v>138</v>
      </c>
      <c r="AD3206">
        <v>10.75</v>
      </c>
      <c r="AK3206">
        <v>9.6999999999999993</v>
      </c>
    </row>
    <row r="3207" spans="1:77" x14ac:dyDescent="0.3">
      <c r="A3207" s="34" t="s">
        <v>322</v>
      </c>
      <c r="B3207" s="1">
        <v>41507</v>
      </c>
      <c r="E3207" s="38" t="s">
        <v>138</v>
      </c>
      <c r="BK3207" s="22"/>
      <c r="BL3207" s="22"/>
      <c r="BM3207" s="22"/>
      <c r="BN3207" s="22"/>
      <c r="BO3207" s="22"/>
      <c r="BP3207" s="22"/>
      <c r="BQ3207" s="22"/>
      <c r="BR3207" s="22"/>
      <c r="BS3207" s="22"/>
      <c r="BT3207" s="22">
        <v>1986.7394999999999</v>
      </c>
      <c r="BU3207" s="22"/>
      <c r="BV3207" s="22"/>
      <c r="BW3207" s="22"/>
      <c r="BX3207" s="22"/>
      <c r="BY3207" s="22"/>
    </row>
    <row r="3208" spans="1:77" x14ac:dyDescent="0.3">
      <c r="A3208" s="58" t="s">
        <v>322</v>
      </c>
      <c r="B3208" s="9">
        <v>41515</v>
      </c>
      <c r="C3208" s="9"/>
      <c r="D3208" s="9"/>
      <c r="E3208" s="10" t="s">
        <v>138</v>
      </c>
      <c r="G3208">
        <v>360.55</v>
      </c>
      <c r="H3208">
        <v>0.19925000000000001</v>
      </c>
      <c r="I3208">
        <v>0.248</v>
      </c>
      <c r="J3208">
        <v>0.24875</v>
      </c>
      <c r="K3208">
        <v>0.19125</v>
      </c>
      <c r="L3208">
        <v>0.23824999999999999</v>
      </c>
      <c r="M3208">
        <v>0.252</v>
      </c>
      <c r="N3208">
        <v>0.20624999999999999</v>
      </c>
      <c r="O3208">
        <v>0.219</v>
      </c>
    </row>
    <row r="3209" spans="1:77" x14ac:dyDescent="0.3">
      <c r="A3209" s="58" t="s">
        <v>322</v>
      </c>
      <c r="B3209" s="9">
        <v>41516</v>
      </c>
      <c r="C3209" s="9"/>
      <c r="D3209" s="9"/>
      <c r="E3209" s="10" t="s">
        <v>138</v>
      </c>
      <c r="AD3209">
        <v>11.75</v>
      </c>
      <c r="AF3209">
        <v>0.94213357872731796</v>
      </c>
      <c r="AK3209">
        <v>10.55</v>
      </c>
    </row>
    <row r="3210" spans="1:77" x14ac:dyDescent="0.3">
      <c r="A3210" s="58" t="s">
        <v>322</v>
      </c>
      <c r="B3210" s="9">
        <v>41520</v>
      </c>
      <c r="C3210" s="9"/>
      <c r="D3210" s="9"/>
      <c r="E3210" s="10" t="s">
        <v>138</v>
      </c>
      <c r="T3210">
        <v>624.357142857143</v>
      </c>
      <c r="U3210">
        <v>0</v>
      </c>
      <c r="AL3210">
        <v>6.2677068354927901</v>
      </c>
      <c r="AO3210">
        <v>278.170481554086</v>
      </c>
      <c r="AR3210">
        <f>AL3210*1000000/AO3210</f>
        <v>22531.890517197564</v>
      </c>
      <c r="AZ3210">
        <v>170.23809523809501</v>
      </c>
      <c r="BC3210">
        <v>0</v>
      </c>
      <c r="BH3210">
        <v>254.253211849108</v>
      </c>
      <c r="BI3210">
        <v>1257.67857142857</v>
      </c>
    </row>
    <row r="3211" spans="1:77" x14ac:dyDescent="0.3">
      <c r="A3211" s="34" t="s">
        <v>322</v>
      </c>
      <c r="B3211" s="1">
        <v>41525</v>
      </c>
      <c r="E3211" s="38" t="s">
        <v>138</v>
      </c>
      <c r="BK3211" s="22"/>
      <c r="BL3211" s="22"/>
      <c r="BM3211" s="22"/>
      <c r="BN3211" s="22"/>
      <c r="BO3211" s="22"/>
      <c r="BP3211" s="22"/>
      <c r="BQ3211" s="22"/>
      <c r="BR3211" s="22"/>
      <c r="BS3211" s="22"/>
      <c r="BT3211" s="22"/>
      <c r="BU3211" s="22">
        <v>2317.4205000000002</v>
      </c>
      <c r="BV3211" s="22"/>
      <c r="BW3211" s="22"/>
      <c r="BX3211" s="22"/>
      <c r="BY3211" s="22"/>
    </row>
    <row r="3212" spans="1:77" x14ac:dyDescent="0.3">
      <c r="A3212" s="58" t="s">
        <v>322</v>
      </c>
      <c r="B3212" s="9">
        <v>41526</v>
      </c>
      <c r="C3212" s="9"/>
      <c r="D3212" s="9"/>
      <c r="E3212" s="10" t="s">
        <v>138</v>
      </c>
      <c r="AD3212">
        <v>12.15</v>
      </c>
      <c r="AK3212">
        <v>11.1</v>
      </c>
    </row>
    <row r="3213" spans="1:77" x14ac:dyDescent="0.3">
      <c r="A3213" s="58" t="s">
        <v>322</v>
      </c>
      <c r="B3213" s="9">
        <v>41527</v>
      </c>
      <c r="C3213" s="9"/>
      <c r="D3213" s="9"/>
      <c r="E3213" s="10" t="s">
        <v>138</v>
      </c>
      <c r="AF3213">
        <v>0.98686350261228095</v>
      </c>
    </row>
    <row r="3214" spans="1:77" x14ac:dyDescent="0.3">
      <c r="A3214" s="58" t="s">
        <v>322</v>
      </c>
      <c r="B3214" s="9">
        <v>41530</v>
      </c>
      <c r="C3214" s="9"/>
      <c r="D3214" s="9"/>
      <c r="E3214" s="10" t="s">
        <v>138</v>
      </c>
      <c r="AY3214">
        <v>32</v>
      </c>
    </row>
    <row r="3215" spans="1:77" x14ac:dyDescent="0.3">
      <c r="A3215" s="58" t="s">
        <v>322</v>
      </c>
      <c r="B3215" s="9">
        <v>41533</v>
      </c>
      <c r="C3215" s="9"/>
      <c r="D3215" s="9"/>
      <c r="E3215" s="10" t="s">
        <v>138</v>
      </c>
      <c r="G3215">
        <v>322.25</v>
      </c>
      <c r="H3215">
        <v>0.16950000000000001</v>
      </c>
      <c r="I3215">
        <v>0.2135</v>
      </c>
      <c r="J3215">
        <v>0.2155</v>
      </c>
      <c r="K3215">
        <v>0.16025</v>
      </c>
      <c r="L3215">
        <v>0.21675</v>
      </c>
      <c r="M3215">
        <v>0.23499999999999999</v>
      </c>
      <c r="N3215">
        <v>0.192</v>
      </c>
      <c r="O3215">
        <v>0.20874999999999999</v>
      </c>
    </row>
    <row r="3216" spans="1:77" x14ac:dyDescent="0.3">
      <c r="A3216" s="34" t="s">
        <v>322</v>
      </c>
      <c r="B3216" s="1">
        <v>41540</v>
      </c>
      <c r="E3216" s="38" t="s">
        <v>138</v>
      </c>
      <c r="BK3216" s="22"/>
      <c r="BL3216" s="22"/>
      <c r="BM3216" s="22"/>
      <c r="BN3216" s="22"/>
      <c r="BO3216" s="22"/>
      <c r="BP3216" s="22"/>
      <c r="BQ3216" s="22"/>
      <c r="BR3216" s="22"/>
      <c r="BS3216" s="22"/>
      <c r="BT3216" s="22"/>
      <c r="BU3216" s="22"/>
      <c r="BV3216" s="22">
        <v>2219.1190000000001</v>
      </c>
      <c r="BW3216" s="22"/>
      <c r="BX3216" s="22"/>
      <c r="BY3216" s="22"/>
    </row>
    <row r="3217" spans="1:77" x14ac:dyDescent="0.3">
      <c r="A3217" s="58" t="s">
        <v>322</v>
      </c>
      <c r="B3217" s="9">
        <v>41542</v>
      </c>
      <c r="C3217" s="9"/>
      <c r="D3217" s="9"/>
      <c r="E3217" s="10" t="s">
        <v>138</v>
      </c>
      <c r="G3217">
        <v>318.42500000000001</v>
      </c>
      <c r="H3217">
        <v>0.21087500000000001</v>
      </c>
      <c r="I3217">
        <v>0.20799999999999999</v>
      </c>
      <c r="J3217">
        <v>0.20499999999999999</v>
      </c>
      <c r="K3217">
        <v>0.14774999999999999</v>
      </c>
      <c r="L3217">
        <v>0.20774999999999999</v>
      </c>
      <c r="M3217">
        <v>0.22450000000000001</v>
      </c>
      <c r="N3217">
        <v>0.18375</v>
      </c>
      <c r="O3217">
        <v>0.20449999999999999</v>
      </c>
    </row>
    <row r="3218" spans="1:77" x14ac:dyDescent="0.3">
      <c r="A3218" s="58" t="s">
        <v>322</v>
      </c>
      <c r="B3218" s="9">
        <v>41544</v>
      </c>
      <c r="C3218" s="9"/>
      <c r="D3218" s="9"/>
      <c r="E3218" s="10" t="s">
        <v>138</v>
      </c>
      <c r="AD3218">
        <v>13.25</v>
      </c>
      <c r="AK3218">
        <v>12.15</v>
      </c>
    </row>
    <row r="3219" spans="1:77" x14ac:dyDescent="0.3">
      <c r="A3219" s="58" t="s">
        <v>322</v>
      </c>
      <c r="B3219" s="9">
        <v>41548</v>
      </c>
      <c r="C3219" s="9"/>
      <c r="D3219" s="9"/>
      <c r="E3219" s="10" t="s">
        <v>138</v>
      </c>
      <c r="G3219">
        <v>305.39999999999998</v>
      </c>
      <c r="H3219">
        <v>0.17</v>
      </c>
      <c r="I3219">
        <v>0.20674999999999999</v>
      </c>
      <c r="J3219">
        <v>0.19775000000000001</v>
      </c>
      <c r="K3219">
        <v>0.14174999999999999</v>
      </c>
      <c r="L3219">
        <v>0.20300000000000001</v>
      </c>
      <c r="M3219">
        <v>0.223</v>
      </c>
      <c r="N3219">
        <v>0.183</v>
      </c>
      <c r="O3219">
        <v>0.20175000000000001</v>
      </c>
    </row>
    <row r="3220" spans="1:77" x14ac:dyDescent="0.3">
      <c r="A3220" s="34" t="s">
        <v>322</v>
      </c>
      <c r="B3220" s="1">
        <v>41554</v>
      </c>
      <c r="E3220" s="38" t="s">
        <v>138</v>
      </c>
      <c r="BK3220" s="22"/>
      <c r="BL3220" s="22"/>
      <c r="BM3220" s="22"/>
      <c r="BN3220" s="22"/>
      <c r="BO3220" s="22"/>
      <c r="BP3220" s="22"/>
      <c r="BQ3220" s="22"/>
      <c r="BR3220" s="22"/>
      <c r="BS3220" s="22"/>
      <c r="BT3220" s="22"/>
      <c r="BU3220" s="22"/>
      <c r="BV3220" s="22"/>
      <c r="BW3220" s="22">
        <v>2375.8584999999998</v>
      </c>
      <c r="BX3220" s="22"/>
      <c r="BY3220" s="22"/>
    </row>
    <row r="3221" spans="1:77" x14ac:dyDescent="0.3">
      <c r="A3221" s="58" t="s">
        <v>322</v>
      </c>
      <c r="B3221" s="9">
        <v>41555</v>
      </c>
      <c r="C3221" s="9"/>
      <c r="D3221" s="9"/>
      <c r="E3221" s="10" t="s">
        <v>138</v>
      </c>
      <c r="G3221">
        <v>283.64999999999998</v>
      </c>
      <c r="H3221">
        <v>0.152</v>
      </c>
      <c r="I3221">
        <v>0.19025</v>
      </c>
      <c r="J3221">
        <v>0.17474999999999999</v>
      </c>
      <c r="K3221">
        <v>0.12375</v>
      </c>
      <c r="L3221">
        <v>0.19175</v>
      </c>
      <c r="M3221">
        <v>0.21249999999999999</v>
      </c>
      <c r="N3221">
        <v>0.17674999999999999</v>
      </c>
      <c r="O3221">
        <v>0.19650000000000001</v>
      </c>
    </row>
    <row r="3222" spans="1:77" x14ac:dyDescent="0.3">
      <c r="A3222" s="58" t="s">
        <v>322</v>
      </c>
      <c r="B3222" s="9">
        <v>41558</v>
      </c>
      <c r="C3222" s="9"/>
      <c r="D3222" s="9"/>
      <c r="E3222" s="10" t="s">
        <v>138</v>
      </c>
      <c r="AD3222">
        <v>14.35</v>
      </c>
      <c r="AK3222">
        <v>13.2</v>
      </c>
      <c r="AY3222">
        <v>37.25</v>
      </c>
    </row>
    <row r="3223" spans="1:77" x14ac:dyDescent="0.3">
      <c r="A3223" s="58" t="s">
        <v>322</v>
      </c>
      <c r="B3223" s="9">
        <v>41562</v>
      </c>
      <c r="C3223" s="9"/>
      <c r="D3223" s="9"/>
      <c r="E3223" s="10" t="s">
        <v>138</v>
      </c>
      <c r="G3223">
        <v>270.75</v>
      </c>
      <c r="H3223">
        <v>0.13950000000000001</v>
      </c>
      <c r="I3223">
        <v>0.18049999999999999</v>
      </c>
      <c r="J3223">
        <v>0.16275000000000001</v>
      </c>
      <c r="K3223">
        <v>0.113</v>
      </c>
      <c r="L3223">
        <v>0.1855</v>
      </c>
      <c r="M3223">
        <v>0.20699999999999999</v>
      </c>
      <c r="N3223">
        <v>0.17150000000000001</v>
      </c>
      <c r="O3223">
        <v>0.19400000000000001</v>
      </c>
    </row>
    <row r="3224" spans="1:77" x14ac:dyDescent="0.3">
      <c r="A3224" s="58" t="s">
        <v>322</v>
      </c>
      <c r="B3224" s="9">
        <v>41563</v>
      </c>
      <c r="C3224" s="9"/>
      <c r="D3224" s="9"/>
      <c r="E3224" s="10" t="s">
        <v>138</v>
      </c>
      <c r="AF3224">
        <v>0.97410706721021501</v>
      </c>
    </row>
    <row r="3225" spans="1:77" x14ac:dyDescent="0.3">
      <c r="A3225" s="34" t="s">
        <v>322</v>
      </c>
      <c r="B3225" s="1">
        <v>41567</v>
      </c>
      <c r="E3225" s="38" t="s">
        <v>138</v>
      </c>
      <c r="BK3225" s="22"/>
      <c r="BL3225" s="22"/>
      <c r="BM3225" s="22"/>
      <c r="BN3225" s="22"/>
      <c r="BO3225" s="22"/>
      <c r="BP3225" s="22"/>
      <c r="BQ3225" s="22"/>
      <c r="BR3225" s="22"/>
      <c r="BS3225" s="22"/>
      <c r="BT3225" s="22"/>
      <c r="BU3225" s="22"/>
      <c r="BV3225" s="22"/>
      <c r="BW3225" s="22"/>
      <c r="BX3225" s="22">
        <v>2432.9544999999998</v>
      </c>
      <c r="BY3225" s="22"/>
    </row>
    <row r="3226" spans="1:77" x14ac:dyDescent="0.3">
      <c r="A3226" s="58" t="s">
        <v>322</v>
      </c>
      <c r="B3226" s="9">
        <v>41569</v>
      </c>
      <c r="C3226" s="9"/>
      <c r="D3226" s="9"/>
      <c r="E3226" s="10" t="s">
        <v>138</v>
      </c>
      <c r="G3226">
        <v>241.25</v>
      </c>
      <c r="H3226">
        <v>0.111</v>
      </c>
      <c r="I3226">
        <v>0.15975</v>
      </c>
      <c r="J3226">
        <v>0.13600000000000001</v>
      </c>
      <c r="K3226">
        <v>8.9249999999999996E-2</v>
      </c>
      <c r="L3226">
        <v>0.16350000000000001</v>
      </c>
      <c r="M3226">
        <v>0.19175</v>
      </c>
      <c r="N3226">
        <v>0.16625000000000001</v>
      </c>
      <c r="O3226">
        <v>0.18875</v>
      </c>
      <c r="T3226">
        <v>1362.8234278234299</v>
      </c>
      <c r="U3226">
        <v>0</v>
      </c>
      <c r="AL3226">
        <v>7.7770623965616901</v>
      </c>
      <c r="AO3226">
        <v>380.587227265114</v>
      </c>
      <c r="AR3226">
        <f>AL3226*1000000/AO3226</f>
        <v>20434.375721033462</v>
      </c>
      <c r="AZ3226">
        <v>160.71428571428601</v>
      </c>
      <c r="BC3226">
        <v>0</v>
      </c>
      <c r="BH3226">
        <v>774.78903753974203</v>
      </c>
      <c r="BI3226">
        <v>801.66666666666697</v>
      </c>
    </row>
    <row r="3227" spans="1:77" x14ac:dyDescent="0.3">
      <c r="A3227" s="58" t="s">
        <v>322</v>
      </c>
      <c r="B3227" s="9">
        <v>41570</v>
      </c>
      <c r="C3227" s="9"/>
      <c r="D3227" s="9"/>
      <c r="E3227" s="10" t="s">
        <v>138</v>
      </c>
      <c r="AD3227">
        <v>14.4</v>
      </c>
      <c r="AK3227">
        <v>13.6</v>
      </c>
    </row>
    <row r="3228" spans="1:77" x14ac:dyDescent="0.3">
      <c r="A3228" s="58" t="s">
        <v>322</v>
      </c>
      <c r="B3228" s="9">
        <v>41576</v>
      </c>
      <c r="C3228" s="9"/>
      <c r="D3228" s="9"/>
      <c r="E3228" s="10" t="s">
        <v>138</v>
      </c>
      <c r="G3228">
        <v>221</v>
      </c>
      <c r="H3228">
        <v>9.8250000000000004E-2</v>
      </c>
      <c r="I3228">
        <v>0.14774999999999999</v>
      </c>
      <c r="J3228">
        <v>0.12175</v>
      </c>
      <c r="K3228">
        <v>7.7499999999999999E-2</v>
      </c>
      <c r="L3228">
        <v>0.14524999999999999</v>
      </c>
      <c r="M3228">
        <v>0.17549999999999999</v>
      </c>
      <c r="N3228">
        <v>0.15775</v>
      </c>
      <c r="O3228">
        <v>0.18124999999999999</v>
      </c>
      <c r="AD3228">
        <v>14.4</v>
      </c>
      <c r="AK3228">
        <v>14.4</v>
      </c>
      <c r="AY3228">
        <v>43.5</v>
      </c>
    </row>
    <row r="3229" spans="1:77" x14ac:dyDescent="0.3">
      <c r="A3229" s="34" t="s">
        <v>322</v>
      </c>
      <c r="B3229" s="1">
        <v>41577</v>
      </c>
      <c r="E3229" s="38" t="s">
        <v>138</v>
      </c>
      <c r="BK3229" s="22"/>
      <c r="BL3229" s="22"/>
      <c r="BM3229" s="22"/>
      <c r="BN3229" s="22"/>
      <c r="BO3229" s="22"/>
      <c r="BP3229" s="22"/>
      <c r="BQ3229" s="22"/>
      <c r="BR3229" s="22"/>
      <c r="BS3229" s="22"/>
      <c r="BT3229" s="22"/>
      <c r="BU3229" s="22"/>
      <c r="BV3229" s="22"/>
      <c r="BW3229" s="22"/>
      <c r="BX3229" s="22"/>
      <c r="BY3229" s="22">
        <v>2149.25875</v>
      </c>
    </row>
    <row r="3230" spans="1:77" x14ac:dyDescent="0.3">
      <c r="A3230" s="58" t="s">
        <v>322</v>
      </c>
      <c r="B3230" s="9">
        <v>41582</v>
      </c>
      <c r="C3230" s="9"/>
      <c r="D3230" s="9"/>
      <c r="E3230" s="10" t="s">
        <v>138</v>
      </c>
      <c r="T3230">
        <v>1620.5776179914001</v>
      </c>
      <c r="U3230">
        <v>108.037587496201</v>
      </c>
      <c r="AL3230">
        <v>6.2177981873402501</v>
      </c>
      <c r="AO3230">
        <v>337.72940464559701</v>
      </c>
      <c r="AR3230">
        <f>AL3230*1000000/AO3230</f>
        <v>18410.591739457861</v>
      </c>
      <c r="AY3230">
        <v>53.5</v>
      </c>
      <c r="AZ3230">
        <v>147.02380952381</v>
      </c>
      <c r="BC3230">
        <v>108.037587496201</v>
      </c>
      <c r="BH3230">
        <v>968.93367032483002</v>
      </c>
      <c r="BI3230">
        <v>657.55952380952397</v>
      </c>
    </row>
    <row r="3231" spans="1:77" x14ac:dyDescent="0.3">
      <c r="A3231" s="58" t="s">
        <v>322</v>
      </c>
      <c r="B3231" s="9">
        <v>41583</v>
      </c>
      <c r="C3231" s="9"/>
      <c r="D3231" s="9"/>
      <c r="E3231" s="10" t="s">
        <v>138</v>
      </c>
      <c r="G3231">
        <v>205.95</v>
      </c>
      <c r="H3231">
        <v>8.9749999999999996E-2</v>
      </c>
      <c r="I3231">
        <v>0.14099999999999999</v>
      </c>
      <c r="J3231">
        <v>0.11525000000000001</v>
      </c>
      <c r="K3231">
        <v>6.9500000000000006E-2</v>
      </c>
      <c r="L3231">
        <v>0.12875</v>
      </c>
      <c r="M3231">
        <v>0.16</v>
      </c>
      <c r="N3231">
        <v>0.14974999999999999</v>
      </c>
      <c r="O3231">
        <v>0.17574999999999999</v>
      </c>
    </row>
    <row r="3232" spans="1:77" x14ac:dyDescent="0.3">
      <c r="A3232" s="58" t="s">
        <v>322</v>
      </c>
      <c r="B3232" s="9">
        <v>41586</v>
      </c>
      <c r="C3232" s="9"/>
      <c r="D3232" s="9"/>
      <c r="E3232" s="10" t="s">
        <v>138</v>
      </c>
      <c r="AF3232">
        <v>0.96851917268705801</v>
      </c>
      <c r="AY3232">
        <v>59.25</v>
      </c>
    </row>
    <row r="3233" spans="1:61" x14ac:dyDescent="0.3">
      <c r="A3233" s="58" t="s">
        <v>322</v>
      </c>
      <c r="B3233" s="9">
        <v>41590</v>
      </c>
      <c r="C3233" s="9"/>
      <c r="D3233" s="9"/>
      <c r="E3233" s="10" t="s">
        <v>138</v>
      </c>
      <c r="G3233">
        <v>194.85</v>
      </c>
      <c r="H3233">
        <v>8.3500000000000005E-2</v>
      </c>
      <c r="I3233">
        <v>0.13550000000000001</v>
      </c>
      <c r="J3233">
        <v>0.11025</v>
      </c>
      <c r="K3233">
        <v>6.6250000000000003E-2</v>
      </c>
      <c r="L3233">
        <v>0.11774999999999999</v>
      </c>
      <c r="M3233">
        <v>0.14749999999999999</v>
      </c>
      <c r="N3233">
        <v>0.14299999999999999</v>
      </c>
      <c r="O3233">
        <v>0.17050000000000001</v>
      </c>
    </row>
    <row r="3234" spans="1:61" x14ac:dyDescent="0.3">
      <c r="A3234" s="58" t="s">
        <v>322</v>
      </c>
      <c r="B3234" s="9">
        <v>41596</v>
      </c>
      <c r="C3234" s="9"/>
      <c r="D3234" s="9"/>
      <c r="E3234" s="10" t="s">
        <v>138</v>
      </c>
      <c r="T3234">
        <v>1948.06739988236</v>
      </c>
      <c r="U3234">
        <v>271.14874703958702</v>
      </c>
      <c r="AC3234">
        <v>13.9802400139942</v>
      </c>
      <c r="AL3234">
        <v>5.3198033883655</v>
      </c>
      <c r="AO3234">
        <v>316.34622536928202</v>
      </c>
      <c r="AR3234">
        <f>AL3234*1000000/AO3234</f>
        <v>16816.395966651751</v>
      </c>
      <c r="AZ3234">
        <v>138.69047619047601</v>
      </c>
      <c r="BC3234">
        <v>257.16850702559202</v>
      </c>
      <c r="BH3234">
        <v>1078.18005071273</v>
      </c>
      <c r="BI3234">
        <v>738.392857142857</v>
      </c>
    </row>
    <row r="3235" spans="1:61" x14ac:dyDescent="0.3">
      <c r="A3235" s="58" t="s">
        <v>322</v>
      </c>
      <c r="B3235" s="9">
        <v>41596</v>
      </c>
      <c r="C3235" s="9"/>
      <c r="D3235" s="9"/>
      <c r="E3235" s="10" t="s">
        <v>138</v>
      </c>
      <c r="AF3235">
        <v>0.96417049165882895</v>
      </c>
    </row>
    <row r="3236" spans="1:61" x14ac:dyDescent="0.3">
      <c r="A3236" s="58" t="s">
        <v>322</v>
      </c>
      <c r="B3236" s="9">
        <v>41597</v>
      </c>
      <c r="C3236" s="9"/>
      <c r="D3236" s="9"/>
      <c r="E3236" s="10" t="s">
        <v>138</v>
      </c>
      <c r="G3236">
        <v>186.35</v>
      </c>
      <c r="H3236">
        <v>8.7499999999999994E-2</v>
      </c>
      <c r="I3236">
        <v>0.13250000000000001</v>
      </c>
      <c r="J3236">
        <v>0.10775</v>
      </c>
      <c r="K3236">
        <v>6.3750000000000001E-2</v>
      </c>
      <c r="L3236">
        <v>0.10825</v>
      </c>
      <c r="M3236">
        <v>0.13700000000000001</v>
      </c>
      <c r="N3236">
        <v>0.13350000000000001</v>
      </c>
      <c r="O3236">
        <v>0.1615</v>
      </c>
    </row>
    <row r="3237" spans="1:61" x14ac:dyDescent="0.3">
      <c r="A3237" s="58" t="s">
        <v>322</v>
      </c>
      <c r="B3237" s="9">
        <v>41599</v>
      </c>
      <c r="C3237" s="9"/>
      <c r="D3237" s="9"/>
      <c r="E3237" s="10" t="s">
        <v>138</v>
      </c>
      <c r="AY3237">
        <v>70.424999999999997</v>
      </c>
    </row>
    <row r="3238" spans="1:61" x14ac:dyDescent="0.3">
      <c r="A3238" s="58" t="s">
        <v>322</v>
      </c>
      <c r="B3238" s="9">
        <v>41604</v>
      </c>
      <c r="C3238" s="9"/>
      <c r="D3238" s="9"/>
      <c r="E3238" s="10" t="s">
        <v>138</v>
      </c>
      <c r="G3238">
        <v>180.1</v>
      </c>
      <c r="H3238">
        <v>8.1750000000000003E-2</v>
      </c>
      <c r="I3238">
        <v>0.13100000000000001</v>
      </c>
      <c r="J3238">
        <v>0.1065</v>
      </c>
      <c r="K3238">
        <v>6.1499999999999999E-2</v>
      </c>
      <c r="L3238">
        <v>0.10174999999999999</v>
      </c>
      <c r="M3238">
        <v>0.13</v>
      </c>
      <c r="N3238">
        <v>0.12925</v>
      </c>
      <c r="O3238">
        <v>0.15875</v>
      </c>
    </row>
    <row r="3239" spans="1:61" x14ac:dyDescent="0.3">
      <c r="A3239" s="58" t="s">
        <v>322</v>
      </c>
      <c r="B3239" s="9">
        <v>41607</v>
      </c>
      <c r="C3239" s="9"/>
      <c r="D3239" s="9"/>
      <c r="E3239" s="10" t="s">
        <v>138</v>
      </c>
      <c r="AY3239">
        <v>70.8</v>
      </c>
    </row>
    <row r="3240" spans="1:61" x14ac:dyDescent="0.3">
      <c r="A3240" s="58" t="s">
        <v>322</v>
      </c>
      <c r="B3240" s="9">
        <v>41610</v>
      </c>
      <c r="C3240" s="9"/>
      <c r="D3240" s="9"/>
      <c r="E3240" s="10" t="s">
        <v>138</v>
      </c>
      <c r="T3240">
        <v>2109.7287606477498</v>
      </c>
      <c r="U3240">
        <v>455.553146100616</v>
      </c>
      <c r="AC3240">
        <v>190.56940146327699</v>
      </c>
      <c r="AL3240">
        <v>3.7765601968632301</v>
      </c>
      <c r="AO3240">
        <v>269.45820045230101</v>
      </c>
      <c r="AR3240">
        <f>AL3240*1000000/AO3240</f>
        <v>14015.384169136651</v>
      </c>
      <c r="AZ3240">
        <v>149.40476190476201</v>
      </c>
      <c r="BC3240">
        <v>264.98374463733899</v>
      </c>
      <c r="BH3240">
        <v>1104.23025375682</v>
      </c>
      <c r="BI3240">
        <v>657.5</v>
      </c>
    </row>
    <row r="3241" spans="1:61" x14ac:dyDescent="0.3">
      <c r="A3241" s="58" t="s">
        <v>322</v>
      </c>
      <c r="B3241" s="9">
        <v>41611</v>
      </c>
      <c r="C3241" s="9"/>
      <c r="D3241" s="9"/>
      <c r="E3241" s="10" t="s">
        <v>138</v>
      </c>
      <c r="G3241">
        <v>171.5</v>
      </c>
      <c r="H3241">
        <v>8.1750000000000003E-2</v>
      </c>
      <c r="I3241">
        <v>0.1275</v>
      </c>
      <c r="J3241">
        <v>0.10299999999999999</v>
      </c>
      <c r="K3241">
        <v>5.9499999999999997E-2</v>
      </c>
      <c r="L3241">
        <v>9.325E-2</v>
      </c>
      <c r="M3241">
        <v>0.1205</v>
      </c>
      <c r="N3241">
        <v>0.1225</v>
      </c>
      <c r="O3241">
        <v>0.14949999999999999</v>
      </c>
    </row>
    <row r="3242" spans="1:61" x14ac:dyDescent="0.3">
      <c r="A3242" s="58" t="s">
        <v>322</v>
      </c>
      <c r="B3242" s="9">
        <v>41613</v>
      </c>
      <c r="C3242" s="9"/>
      <c r="D3242" s="9"/>
      <c r="E3242" s="10" t="s">
        <v>138</v>
      </c>
      <c r="AF3242">
        <v>0.94900999890107895</v>
      </c>
    </row>
    <row r="3243" spans="1:61" x14ac:dyDescent="0.3">
      <c r="A3243" s="58" t="s">
        <v>322</v>
      </c>
      <c r="B3243" s="9">
        <v>41618</v>
      </c>
      <c r="C3243" s="9"/>
      <c r="D3243" s="9"/>
      <c r="E3243" s="10" t="s">
        <v>138</v>
      </c>
      <c r="G3243">
        <v>159.65</v>
      </c>
      <c r="H3243">
        <v>7.2249999999999995E-2</v>
      </c>
      <c r="I3243">
        <v>0.12175</v>
      </c>
      <c r="J3243">
        <v>9.9500000000000005E-2</v>
      </c>
      <c r="K3243">
        <v>5.425E-2</v>
      </c>
      <c r="L3243">
        <v>8.1000000000000003E-2</v>
      </c>
      <c r="M3243">
        <v>0.11175</v>
      </c>
      <c r="N3243">
        <v>0.11550000000000001</v>
      </c>
      <c r="O3243">
        <v>0.14224999999999999</v>
      </c>
    </row>
    <row r="3244" spans="1:61" x14ac:dyDescent="0.3">
      <c r="A3244" s="58" t="s">
        <v>322</v>
      </c>
      <c r="B3244" s="9">
        <v>41620</v>
      </c>
      <c r="C3244" s="9"/>
      <c r="D3244" s="9"/>
      <c r="E3244" s="10" t="s">
        <v>138</v>
      </c>
      <c r="AY3244">
        <v>81</v>
      </c>
    </row>
    <row r="3245" spans="1:61" x14ac:dyDescent="0.3">
      <c r="A3245" s="58" t="s">
        <v>322</v>
      </c>
      <c r="B3245" s="9">
        <v>41625</v>
      </c>
      <c r="C3245" s="9"/>
      <c r="D3245" s="9"/>
      <c r="E3245" s="10" t="s">
        <v>138</v>
      </c>
      <c r="G3245">
        <v>149.05000000000001</v>
      </c>
      <c r="H3245">
        <v>6.8750000000000006E-2</v>
      </c>
      <c r="I3245">
        <v>0.11774999999999999</v>
      </c>
      <c r="J3245">
        <v>9.6500000000000002E-2</v>
      </c>
      <c r="K3245">
        <v>5.0250000000000003E-2</v>
      </c>
      <c r="L3245">
        <v>6.9750000000000006E-2</v>
      </c>
      <c r="M3245">
        <v>0.10125000000000001</v>
      </c>
      <c r="N3245">
        <v>0.107</v>
      </c>
      <c r="O3245">
        <v>0.13400000000000001</v>
      </c>
      <c r="T3245">
        <v>2370.9786599317099</v>
      </c>
      <c r="U3245">
        <v>855.54094425843402</v>
      </c>
      <c r="AC3245">
        <v>590.55719962109504</v>
      </c>
      <c r="AL3245">
        <v>2.0383446717260498</v>
      </c>
      <c r="AO3245">
        <v>162.57468853335899</v>
      </c>
      <c r="AR3245">
        <f>AL3245*1000000/AO3245</f>
        <v>12537.896828310997</v>
      </c>
      <c r="AZ3245">
        <v>145.23809523809501</v>
      </c>
      <c r="BC3245">
        <v>264.98374463733899</v>
      </c>
      <c r="BH3245">
        <v>965.17603000641395</v>
      </c>
      <c r="BI3245">
        <v>605.29761904761904</v>
      </c>
    </row>
    <row r="3246" spans="1:61" x14ac:dyDescent="0.3">
      <c r="A3246" s="58" t="s">
        <v>322</v>
      </c>
      <c r="B3246" s="9">
        <v>41627</v>
      </c>
      <c r="C3246" s="9"/>
      <c r="D3246" s="9"/>
      <c r="E3246" s="10" t="s">
        <v>138</v>
      </c>
      <c r="AY3246">
        <v>83</v>
      </c>
    </row>
    <row r="3247" spans="1:61" x14ac:dyDescent="0.3">
      <c r="A3247" s="58" t="s">
        <v>322</v>
      </c>
      <c r="B3247" s="9">
        <v>41628</v>
      </c>
      <c r="C3247" s="9"/>
      <c r="D3247" s="9"/>
      <c r="E3247" s="10" t="s">
        <v>138</v>
      </c>
      <c r="AF3247">
        <v>0.80719004246637605</v>
      </c>
    </row>
    <row r="3248" spans="1:61" x14ac:dyDescent="0.3">
      <c r="A3248" s="58" t="s">
        <v>322</v>
      </c>
      <c r="B3248" s="9">
        <v>41632</v>
      </c>
      <c r="C3248" s="9"/>
      <c r="D3248" s="9"/>
      <c r="E3248" s="10" t="s">
        <v>138</v>
      </c>
      <c r="G3248">
        <v>145.05000000000001</v>
      </c>
      <c r="H3248">
        <v>7.2999999999999995E-2</v>
      </c>
      <c r="I3248">
        <v>0.11650000000000001</v>
      </c>
      <c r="J3248">
        <v>9.5500000000000002E-2</v>
      </c>
      <c r="K3248">
        <v>4.8750000000000002E-2</v>
      </c>
      <c r="L3248">
        <v>6.7000000000000004E-2</v>
      </c>
      <c r="M3248">
        <v>9.7500000000000003E-2</v>
      </c>
      <c r="N3248">
        <v>0.10150000000000001</v>
      </c>
      <c r="O3248">
        <v>0.1255</v>
      </c>
    </row>
    <row r="3249" spans="1:77" x14ac:dyDescent="0.3">
      <c r="A3249" s="58" t="s">
        <v>322</v>
      </c>
      <c r="B3249" s="9">
        <v>41638</v>
      </c>
      <c r="C3249" s="9"/>
      <c r="D3249" s="9"/>
      <c r="E3249" s="10" t="s">
        <v>138</v>
      </c>
      <c r="AY3249">
        <v>87.5</v>
      </c>
    </row>
    <row r="3250" spans="1:77" x14ac:dyDescent="0.3">
      <c r="A3250" s="58" t="s">
        <v>322</v>
      </c>
      <c r="B3250" s="9">
        <v>41639</v>
      </c>
      <c r="C3250" s="9"/>
      <c r="D3250" s="9"/>
      <c r="E3250" s="10" t="s">
        <v>138</v>
      </c>
      <c r="G3250">
        <v>144.80000000000001</v>
      </c>
      <c r="H3250">
        <v>7.2499999999999995E-2</v>
      </c>
      <c r="I3250">
        <v>0.11475</v>
      </c>
      <c r="J3250">
        <v>9.425E-2</v>
      </c>
      <c r="K3250">
        <v>4.8500000000000001E-2</v>
      </c>
      <c r="L3250">
        <v>6.7000000000000004E-2</v>
      </c>
      <c r="M3250">
        <v>9.7750000000000004E-2</v>
      </c>
      <c r="N3250">
        <v>0.10299999999999999</v>
      </c>
      <c r="O3250">
        <v>0.12625</v>
      </c>
    </row>
    <row r="3251" spans="1:77" x14ac:dyDescent="0.3">
      <c r="A3251" s="58" t="s">
        <v>322</v>
      </c>
      <c r="B3251" s="9">
        <v>41645</v>
      </c>
      <c r="C3251" s="9"/>
      <c r="D3251" s="9"/>
      <c r="E3251" s="10" t="s">
        <v>138</v>
      </c>
      <c r="AF3251">
        <v>1.80002454505984E-2</v>
      </c>
      <c r="AY3251">
        <v>91</v>
      </c>
    </row>
    <row r="3252" spans="1:77" x14ac:dyDescent="0.3">
      <c r="A3252" s="58" t="s">
        <v>322</v>
      </c>
      <c r="B3252" s="9">
        <v>41646</v>
      </c>
      <c r="C3252" s="9"/>
      <c r="D3252" s="9"/>
      <c r="E3252" s="10" t="s">
        <v>138</v>
      </c>
      <c r="G3252">
        <v>143.30000000000001</v>
      </c>
      <c r="H3252">
        <v>6.4250000000000002E-2</v>
      </c>
      <c r="I3252">
        <v>0.11475</v>
      </c>
      <c r="J3252">
        <v>9.5000000000000001E-2</v>
      </c>
      <c r="K3252">
        <v>4.9000000000000002E-2</v>
      </c>
      <c r="L3252">
        <v>6.8250000000000005E-2</v>
      </c>
      <c r="M3252">
        <v>9.9000000000000005E-2</v>
      </c>
      <c r="N3252">
        <v>0.10299999999999999</v>
      </c>
      <c r="O3252">
        <v>0.12325</v>
      </c>
    </row>
    <row r="3253" spans="1:77" x14ac:dyDescent="0.3">
      <c r="A3253" s="58" t="s">
        <v>322</v>
      </c>
      <c r="B3253" s="9">
        <v>41652</v>
      </c>
      <c r="C3253" s="9"/>
      <c r="D3253" s="9"/>
      <c r="E3253" s="10" t="s">
        <v>138</v>
      </c>
      <c r="AY3253">
        <v>92</v>
      </c>
    </row>
    <row r="3254" spans="1:77" x14ac:dyDescent="0.3">
      <c r="A3254" s="58" t="s">
        <v>322</v>
      </c>
      <c r="B3254" s="9">
        <v>41653</v>
      </c>
      <c r="C3254" s="9"/>
      <c r="D3254" s="9"/>
      <c r="E3254" s="10" t="s">
        <v>138</v>
      </c>
      <c r="G3254">
        <v>144.80000000000001</v>
      </c>
      <c r="H3254">
        <v>6.225E-2</v>
      </c>
      <c r="I3254">
        <v>0.11425</v>
      </c>
      <c r="J3254">
        <v>9.4500000000000001E-2</v>
      </c>
      <c r="K3254">
        <v>4.9500000000000002E-2</v>
      </c>
      <c r="L3254">
        <v>7.1999999999999995E-2</v>
      </c>
      <c r="M3254">
        <v>0.10274999999999999</v>
      </c>
      <c r="N3254">
        <v>0.105</v>
      </c>
      <c r="O3254">
        <v>0.12375</v>
      </c>
    </row>
    <row r="3255" spans="1:77" x14ac:dyDescent="0.3">
      <c r="A3255" s="58" t="s">
        <v>322</v>
      </c>
      <c r="B3255" s="9">
        <v>41660</v>
      </c>
      <c r="C3255" s="9"/>
      <c r="D3255" s="9"/>
      <c r="E3255" s="10" t="s">
        <v>138</v>
      </c>
      <c r="G3255">
        <v>146.69999999999999</v>
      </c>
      <c r="H3255">
        <v>6.0749999999999998E-2</v>
      </c>
      <c r="I3255">
        <v>0.11525000000000001</v>
      </c>
      <c r="J3255">
        <v>9.5750000000000002E-2</v>
      </c>
      <c r="K3255">
        <v>5.0999999999999997E-2</v>
      </c>
      <c r="L3255">
        <v>7.3499999999999996E-2</v>
      </c>
      <c r="M3255">
        <v>0.10525</v>
      </c>
      <c r="N3255">
        <v>0.107</v>
      </c>
      <c r="O3255">
        <v>0.125</v>
      </c>
    </row>
    <row r="3256" spans="1:77" x14ac:dyDescent="0.3">
      <c r="A3256" s="58" t="s">
        <v>322</v>
      </c>
      <c r="B3256" s="9">
        <v>41662</v>
      </c>
      <c r="C3256" s="9"/>
      <c r="D3256" s="9"/>
      <c r="E3256" s="10" t="s">
        <v>138</v>
      </c>
      <c r="AY3256">
        <v>93</v>
      </c>
    </row>
    <row r="3257" spans="1:77" x14ac:dyDescent="0.3">
      <c r="A3257" s="58" t="s">
        <v>322</v>
      </c>
      <c r="B3257" s="9">
        <v>41664</v>
      </c>
      <c r="C3257" s="9"/>
      <c r="D3257" s="9"/>
      <c r="E3257" s="10" t="s">
        <v>138</v>
      </c>
      <c r="T3257">
        <v>2121.67460174898</v>
      </c>
      <c r="U3257">
        <v>947.294439637339</v>
      </c>
      <c r="X3257" s="33"/>
      <c r="Y3257">
        <v>3.1794556874999998E-2</v>
      </c>
      <c r="AA3257">
        <v>17324.2225803978</v>
      </c>
      <c r="AC3257">
        <v>682.31069500000001</v>
      </c>
      <c r="AS3257" t="s">
        <v>69</v>
      </c>
      <c r="BC3257">
        <v>264.98374463733899</v>
      </c>
      <c r="BH3257">
        <v>734.85205635114403</v>
      </c>
    </row>
    <row r="3258" spans="1:77" x14ac:dyDescent="0.3">
      <c r="A3258" s="58" t="s">
        <v>322</v>
      </c>
      <c r="B3258" s="9">
        <v>41667</v>
      </c>
      <c r="C3258" s="9"/>
      <c r="D3258" s="9"/>
      <c r="E3258" s="10" t="s">
        <v>138</v>
      </c>
      <c r="G3258">
        <v>11.85</v>
      </c>
      <c r="H3258">
        <v>5.9249999999999997E-2</v>
      </c>
      <c r="X3258" s="33"/>
    </row>
    <row r="3259" spans="1:77" x14ac:dyDescent="0.3">
      <c r="A3259" s="34" t="s">
        <v>322</v>
      </c>
      <c r="E3259" s="10" t="s">
        <v>138</v>
      </c>
      <c r="BK3259">
        <v>224.51050000000001</v>
      </c>
      <c r="BL3259">
        <v>435.66199999999998</v>
      </c>
      <c r="BM3259">
        <v>535.73249999999996</v>
      </c>
      <c r="BN3259">
        <v>622.322</v>
      </c>
      <c r="BO3259">
        <v>785.4665</v>
      </c>
      <c r="BP3259">
        <v>906.33799999999997</v>
      </c>
      <c r="BQ3259">
        <v>1017.785</v>
      </c>
      <c r="BR3259">
        <v>1152.1679999999999</v>
      </c>
      <c r="BS3259">
        <v>1334.009</v>
      </c>
      <c r="BT3259">
        <v>1986.7394999999999</v>
      </c>
      <c r="BU3259">
        <v>2317.4205000000002</v>
      </c>
      <c r="BV3259">
        <v>2219.1190000000001</v>
      </c>
      <c r="BW3259">
        <v>2375.8584999999998</v>
      </c>
      <c r="BX3259">
        <v>2432.9544999999998</v>
      </c>
      <c r="BY3259">
        <v>2149.25875</v>
      </c>
    </row>
    <row r="3260" spans="1:77" x14ac:dyDescent="0.3">
      <c r="A3260" s="34" t="s">
        <v>323</v>
      </c>
      <c r="B3260" s="1">
        <v>41369</v>
      </c>
      <c r="E3260" s="38" t="s">
        <v>138</v>
      </c>
      <c r="BK3260" s="22">
        <v>226.61500000000001</v>
      </c>
      <c r="BL3260" s="22"/>
      <c r="BM3260" s="22"/>
      <c r="BN3260" s="22"/>
      <c r="BO3260" s="22"/>
      <c r="BP3260" s="22"/>
      <c r="BQ3260" s="22"/>
      <c r="BR3260" s="22"/>
      <c r="BS3260" s="22"/>
      <c r="BT3260" s="22"/>
      <c r="BU3260" s="22"/>
      <c r="BV3260" s="22"/>
      <c r="BW3260" s="22"/>
      <c r="BX3260" s="22"/>
      <c r="BY3260" s="22"/>
    </row>
    <row r="3261" spans="1:77" x14ac:dyDescent="0.3">
      <c r="A3261" s="34" t="s">
        <v>323</v>
      </c>
      <c r="B3261" s="1">
        <v>41380</v>
      </c>
      <c r="E3261" s="38" t="s">
        <v>138</v>
      </c>
      <c r="BK3261" s="22"/>
      <c r="BL3261" s="22">
        <v>413.06150000000002</v>
      </c>
      <c r="BM3261" s="22"/>
      <c r="BN3261" s="22"/>
      <c r="BO3261" s="22"/>
      <c r="BP3261" s="22"/>
      <c r="BQ3261" s="22"/>
      <c r="BR3261" s="22"/>
      <c r="BS3261" s="22"/>
      <c r="BT3261" s="22"/>
      <c r="BU3261" s="22"/>
      <c r="BV3261" s="22"/>
      <c r="BW3261" s="22"/>
      <c r="BX3261" s="22"/>
      <c r="BY3261" s="22"/>
    </row>
    <row r="3262" spans="1:77" x14ac:dyDescent="0.3">
      <c r="A3262" s="58" t="s">
        <v>323</v>
      </c>
      <c r="B3262" s="9">
        <v>41386</v>
      </c>
      <c r="C3262" s="9"/>
      <c r="D3262" s="9"/>
      <c r="E3262" s="10" t="s">
        <v>138</v>
      </c>
      <c r="AD3262">
        <v>3.9</v>
      </c>
      <c r="AK3262">
        <v>2</v>
      </c>
      <c r="AY3262">
        <v>15.75</v>
      </c>
    </row>
    <row r="3263" spans="1:77" x14ac:dyDescent="0.3">
      <c r="A3263" s="58" t="s">
        <v>323</v>
      </c>
      <c r="B3263" s="9">
        <v>41387</v>
      </c>
      <c r="C3263" s="9"/>
      <c r="D3263" s="9"/>
      <c r="E3263" s="10" t="s">
        <v>138</v>
      </c>
      <c r="G3263">
        <v>401.15</v>
      </c>
      <c r="H3263">
        <v>0.26924999999999999</v>
      </c>
      <c r="I3263">
        <v>0.28649999999999998</v>
      </c>
      <c r="J3263">
        <v>0.27600000000000002</v>
      </c>
      <c r="K3263">
        <v>0.27450000000000002</v>
      </c>
      <c r="L3263">
        <v>0.29125000000000001</v>
      </c>
      <c r="M3263">
        <v>0.22275</v>
      </c>
      <c r="N3263">
        <v>0.20374999999999999</v>
      </c>
      <c r="O3263">
        <v>0.18174999999999999</v>
      </c>
    </row>
    <row r="3264" spans="1:77" x14ac:dyDescent="0.3">
      <c r="A3264" s="34" t="s">
        <v>323</v>
      </c>
      <c r="B3264" s="1">
        <v>41390</v>
      </c>
      <c r="E3264" s="38" t="s">
        <v>138</v>
      </c>
      <c r="BK3264" s="22"/>
      <c r="BL3264" s="22"/>
      <c r="BM3264" s="22">
        <v>490.745</v>
      </c>
      <c r="BN3264" s="22"/>
      <c r="BO3264" s="22"/>
      <c r="BP3264" s="22"/>
      <c r="BQ3264" s="22"/>
      <c r="BR3264" s="22"/>
      <c r="BS3264" s="22"/>
      <c r="BT3264" s="22"/>
      <c r="BU3264" s="22"/>
      <c r="BV3264" s="22"/>
      <c r="BW3264" s="22"/>
      <c r="BX3264" s="22"/>
      <c r="BY3264" s="22"/>
    </row>
    <row r="3265" spans="1:77" x14ac:dyDescent="0.3">
      <c r="A3265" s="58" t="s">
        <v>323</v>
      </c>
      <c r="B3265" s="9">
        <v>41394</v>
      </c>
      <c r="C3265" s="9"/>
      <c r="D3265" s="9"/>
      <c r="E3265" s="10" t="s">
        <v>138</v>
      </c>
      <c r="G3265">
        <v>395.25</v>
      </c>
      <c r="H3265">
        <v>0.253</v>
      </c>
      <c r="I3265">
        <v>0.28249999999999997</v>
      </c>
      <c r="J3265">
        <v>0.27374999999999999</v>
      </c>
      <c r="K3265">
        <v>0.27174999999999999</v>
      </c>
      <c r="L3265">
        <v>0.29149999999999998</v>
      </c>
      <c r="M3265">
        <v>0.2195</v>
      </c>
      <c r="N3265">
        <v>0.20300000000000001</v>
      </c>
      <c r="O3265">
        <v>0.18124999999999999</v>
      </c>
    </row>
    <row r="3266" spans="1:77" x14ac:dyDescent="0.3">
      <c r="A3266" s="58" t="s">
        <v>323</v>
      </c>
      <c r="B3266" s="9">
        <v>41396</v>
      </c>
      <c r="C3266" s="9"/>
      <c r="D3266" s="9"/>
      <c r="E3266" s="10" t="s">
        <v>138</v>
      </c>
      <c r="AD3266">
        <v>4.95</v>
      </c>
      <c r="AK3266">
        <v>3.8</v>
      </c>
      <c r="AY3266">
        <v>21.75</v>
      </c>
    </row>
    <row r="3267" spans="1:77" x14ac:dyDescent="0.3">
      <c r="A3267" s="58" t="s">
        <v>323</v>
      </c>
      <c r="B3267" s="9">
        <v>41397</v>
      </c>
      <c r="C3267" s="9"/>
      <c r="D3267" s="9"/>
      <c r="E3267" s="10" t="s">
        <v>138</v>
      </c>
      <c r="AF3267">
        <v>0.22411051883682101</v>
      </c>
    </row>
    <row r="3268" spans="1:77" x14ac:dyDescent="0.3">
      <c r="A3268" s="34" t="s">
        <v>323</v>
      </c>
      <c r="B3268" s="1">
        <v>41399</v>
      </c>
      <c r="E3268" s="38" t="s">
        <v>138</v>
      </c>
      <c r="BK3268" s="22"/>
      <c r="BL3268" s="22"/>
      <c r="BM3268" s="22"/>
      <c r="BN3268" s="22">
        <v>621.46799999999996</v>
      </c>
      <c r="BO3268" s="22"/>
      <c r="BP3268" s="22"/>
      <c r="BQ3268" s="22"/>
      <c r="BR3268" s="22"/>
      <c r="BS3268" s="22"/>
      <c r="BT3268" s="22"/>
      <c r="BU3268" s="22"/>
      <c r="BV3268" s="22"/>
      <c r="BW3268" s="22"/>
      <c r="BX3268" s="22"/>
      <c r="BY3268" s="22"/>
    </row>
    <row r="3269" spans="1:77" x14ac:dyDescent="0.3">
      <c r="A3269" s="58" t="s">
        <v>323</v>
      </c>
      <c r="B3269" s="9">
        <v>41408</v>
      </c>
      <c r="C3269" s="9"/>
      <c r="D3269" s="9"/>
      <c r="E3269" s="10" t="s">
        <v>138</v>
      </c>
      <c r="G3269">
        <v>387.22500000000002</v>
      </c>
      <c r="H3269">
        <v>0.24037500000000001</v>
      </c>
      <c r="I3269">
        <v>0.27575</v>
      </c>
      <c r="J3269">
        <v>0.26974999999999999</v>
      </c>
      <c r="K3269">
        <v>0.26474999999999999</v>
      </c>
      <c r="L3269">
        <v>0.28825000000000001</v>
      </c>
      <c r="M3269">
        <v>0.2175</v>
      </c>
      <c r="N3269">
        <v>0.20200000000000001</v>
      </c>
      <c r="O3269">
        <v>0.17774999999999999</v>
      </c>
      <c r="AF3269">
        <v>0.46861322112933401</v>
      </c>
    </row>
    <row r="3270" spans="1:77" x14ac:dyDescent="0.3">
      <c r="A3270" s="58" t="s">
        <v>323</v>
      </c>
      <c r="B3270" s="9">
        <v>41410</v>
      </c>
      <c r="C3270" s="9"/>
      <c r="D3270" s="9"/>
      <c r="E3270" s="10" t="s">
        <v>138</v>
      </c>
      <c r="AD3270">
        <v>5.95</v>
      </c>
      <c r="AK3270">
        <v>4.9000000000000004</v>
      </c>
      <c r="AY3270">
        <v>24</v>
      </c>
    </row>
    <row r="3271" spans="1:77" x14ac:dyDescent="0.3">
      <c r="A3271" s="34" t="s">
        <v>323</v>
      </c>
      <c r="B3271" s="1">
        <v>41413</v>
      </c>
      <c r="E3271" s="38" t="s">
        <v>138</v>
      </c>
      <c r="BK3271" s="22"/>
      <c r="BL3271" s="22"/>
      <c r="BM3271" s="22"/>
      <c r="BN3271" s="22"/>
      <c r="BO3271" s="22">
        <v>762.01199999999994</v>
      </c>
      <c r="BP3271" s="22"/>
      <c r="BQ3271" s="22"/>
      <c r="BR3271" s="22"/>
      <c r="BS3271" s="22"/>
      <c r="BT3271" s="22"/>
      <c r="BU3271" s="22"/>
      <c r="BV3271" s="22"/>
      <c r="BW3271" s="22"/>
      <c r="BX3271" s="22"/>
      <c r="BY3271" s="22"/>
    </row>
    <row r="3272" spans="1:77" x14ac:dyDescent="0.3">
      <c r="A3272" s="58" t="s">
        <v>323</v>
      </c>
      <c r="B3272" s="9">
        <v>41423</v>
      </c>
      <c r="C3272" s="9"/>
      <c r="D3272" s="9"/>
      <c r="E3272" s="10" t="s">
        <v>138</v>
      </c>
      <c r="G3272">
        <v>379.75</v>
      </c>
      <c r="H3272">
        <v>0.22900000000000001</v>
      </c>
      <c r="I3272">
        <v>0.26950000000000002</v>
      </c>
      <c r="J3272">
        <v>0.26300000000000001</v>
      </c>
      <c r="K3272">
        <v>0.25874999999999998</v>
      </c>
      <c r="L3272">
        <v>0.28299999999999997</v>
      </c>
      <c r="M3272">
        <v>0.2155</v>
      </c>
      <c r="N3272">
        <v>0.20125000000000001</v>
      </c>
      <c r="O3272">
        <v>0.17874999999999999</v>
      </c>
      <c r="AD3272">
        <v>7</v>
      </c>
      <c r="AK3272">
        <v>5.9</v>
      </c>
    </row>
    <row r="3273" spans="1:77" x14ac:dyDescent="0.3">
      <c r="A3273" s="58" t="s">
        <v>323</v>
      </c>
      <c r="B3273" s="9">
        <v>41425</v>
      </c>
      <c r="C3273" s="9"/>
      <c r="D3273" s="9"/>
      <c r="E3273" s="10" t="s">
        <v>138</v>
      </c>
      <c r="AF3273">
        <v>0.70510357668446499</v>
      </c>
      <c r="AY3273">
        <v>24.75</v>
      </c>
    </row>
    <row r="3274" spans="1:77" x14ac:dyDescent="0.3">
      <c r="A3274" s="34" t="s">
        <v>323</v>
      </c>
      <c r="B3274" s="1">
        <v>41426</v>
      </c>
      <c r="E3274" s="38" t="s">
        <v>138</v>
      </c>
      <c r="BK3274" s="22"/>
      <c r="BL3274" s="22"/>
      <c r="BM3274" s="22"/>
      <c r="BN3274" s="22"/>
      <c r="BO3274" s="22"/>
      <c r="BP3274" s="22">
        <v>807.51800000000003</v>
      </c>
      <c r="BQ3274" s="22"/>
      <c r="BR3274" s="22"/>
      <c r="BS3274" s="22"/>
      <c r="BT3274" s="22"/>
      <c r="BU3274" s="22"/>
      <c r="BV3274" s="22"/>
      <c r="BW3274" s="22"/>
      <c r="BX3274" s="22"/>
      <c r="BY3274" s="22"/>
    </row>
    <row r="3275" spans="1:77" x14ac:dyDescent="0.3">
      <c r="A3275" s="58" t="s">
        <v>323</v>
      </c>
      <c r="B3275" s="9">
        <v>41436</v>
      </c>
      <c r="C3275" s="9"/>
      <c r="D3275" s="9"/>
      <c r="E3275" s="10" t="s">
        <v>138</v>
      </c>
      <c r="G3275">
        <v>370.2</v>
      </c>
      <c r="H3275">
        <v>0.2175</v>
      </c>
      <c r="I3275">
        <v>0.26224999999999998</v>
      </c>
      <c r="J3275">
        <v>0.25724999999999998</v>
      </c>
      <c r="K3275">
        <v>0.25024999999999997</v>
      </c>
      <c r="L3275">
        <v>0.27875</v>
      </c>
      <c r="M3275">
        <v>0.21099999999999999</v>
      </c>
      <c r="N3275">
        <v>0.19775000000000001</v>
      </c>
      <c r="O3275">
        <v>0.17624999999999999</v>
      </c>
    </row>
    <row r="3276" spans="1:77" x14ac:dyDescent="0.3">
      <c r="A3276" s="58" t="s">
        <v>323</v>
      </c>
      <c r="B3276" s="9">
        <v>41438</v>
      </c>
      <c r="C3276" s="9"/>
      <c r="D3276" s="9"/>
      <c r="E3276" s="10" t="s">
        <v>138</v>
      </c>
      <c r="AD3276">
        <v>7.95</v>
      </c>
      <c r="AF3276">
        <v>0.774650813327591</v>
      </c>
      <c r="AK3276">
        <v>6.9</v>
      </c>
      <c r="AY3276">
        <v>25.25</v>
      </c>
    </row>
    <row r="3277" spans="1:77" x14ac:dyDescent="0.3">
      <c r="A3277" s="34" t="s">
        <v>323</v>
      </c>
      <c r="B3277" s="1">
        <v>41448</v>
      </c>
      <c r="E3277" s="38" t="s">
        <v>138</v>
      </c>
      <c r="BK3277" s="22"/>
      <c r="BL3277" s="22"/>
      <c r="BM3277" s="22"/>
      <c r="BN3277" s="22"/>
      <c r="BO3277" s="22"/>
      <c r="BP3277" s="22"/>
      <c r="BQ3277" s="22">
        <v>906.12450000000001</v>
      </c>
      <c r="BR3277" s="22"/>
      <c r="BS3277" s="22"/>
      <c r="BT3277" s="22"/>
      <c r="BU3277" s="22"/>
      <c r="BV3277" s="22"/>
      <c r="BW3277" s="22"/>
      <c r="BX3277" s="22"/>
      <c r="BY3277" s="22"/>
    </row>
    <row r="3278" spans="1:77" x14ac:dyDescent="0.3">
      <c r="A3278" s="58" t="s">
        <v>323</v>
      </c>
      <c r="B3278" s="9">
        <v>41450</v>
      </c>
      <c r="C3278" s="9"/>
      <c r="D3278" s="9"/>
      <c r="E3278" s="10" t="s">
        <v>138</v>
      </c>
      <c r="G3278">
        <v>422.07499999999999</v>
      </c>
      <c r="H3278">
        <v>0.29962499999999997</v>
      </c>
      <c r="I3278">
        <v>0.29375000000000001</v>
      </c>
      <c r="J3278">
        <v>0.27550000000000002</v>
      </c>
      <c r="K3278">
        <v>0.26974999999999999</v>
      </c>
      <c r="L3278">
        <v>0.29549999999999998</v>
      </c>
      <c r="M3278">
        <v>0.25674999999999998</v>
      </c>
      <c r="N3278">
        <v>0.22475000000000001</v>
      </c>
      <c r="O3278">
        <v>0.19475000000000001</v>
      </c>
      <c r="AD3278">
        <v>8.5500000000000007</v>
      </c>
      <c r="AF3278">
        <v>0.94385341631775599</v>
      </c>
      <c r="AK3278">
        <v>7.1</v>
      </c>
    </row>
    <row r="3279" spans="1:77" x14ac:dyDescent="0.3">
      <c r="A3279" s="58" t="s">
        <v>323</v>
      </c>
      <c r="B3279" s="9">
        <v>41457</v>
      </c>
      <c r="C3279" s="9"/>
      <c r="D3279" s="9"/>
      <c r="E3279" s="10" t="s">
        <v>138</v>
      </c>
      <c r="AY3279">
        <v>27</v>
      </c>
    </row>
    <row r="3280" spans="1:77" x14ac:dyDescent="0.3">
      <c r="A3280" s="58" t="s">
        <v>323</v>
      </c>
      <c r="B3280" s="9">
        <v>41459</v>
      </c>
      <c r="C3280" s="9"/>
      <c r="D3280" s="9"/>
      <c r="E3280" s="10" t="s">
        <v>138</v>
      </c>
      <c r="T3280">
        <v>249.91249999999999</v>
      </c>
      <c r="U3280">
        <v>0</v>
      </c>
      <c r="AL3280">
        <v>2.6411303739170702</v>
      </c>
      <c r="AO3280">
        <v>149.643660688804</v>
      </c>
      <c r="AR3280">
        <f>AL3280*1000000/AO3280</f>
        <v>17649.463811297112</v>
      </c>
      <c r="AZ3280">
        <v>172.02380952381</v>
      </c>
      <c r="BC3280">
        <v>0</v>
      </c>
      <c r="BH3280">
        <v>96.235808744906095</v>
      </c>
      <c r="BI3280">
        <v>1391.36904761905</v>
      </c>
    </row>
    <row r="3281" spans="1:77" x14ac:dyDescent="0.3">
      <c r="A3281" s="58" t="s">
        <v>323</v>
      </c>
      <c r="B3281" s="9">
        <v>41465</v>
      </c>
      <c r="C3281" s="9"/>
      <c r="D3281" s="9"/>
      <c r="E3281" s="10" t="s">
        <v>138</v>
      </c>
      <c r="AD3281">
        <v>9</v>
      </c>
      <c r="AK3281">
        <v>7.9</v>
      </c>
      <c r="AY3281">
        <v>27.5</v>
      </c>
    </row>
    <row r="3282" spans="1:77" x14ac:dyDescent="0.3">
      <c r="A3282" s="58" t="s">
        <v>323</v>
      </c>
      <c r="B3282" s="9">
        <v>41466</v>
      </c>
      <c r="C3282" s="9"/>
      <c r="D3282" s="9"/>
      <c r="E3282" s="10" t="s">
        <v>138</v>
      </c>
      <c r="G3282">
        <v>417</v>
      </c>
      <c r="H3282">
        <v>0.25824999999999998</v>
      </c>
      <c r="I3282">
        <v>0.28575</v>
      </c>
      <c r="J3282">
        <v>0.27274999999999999</v>
      </c>
      <c r="K3282">
        <v>0.27200000000000002</v>
      </c>
      <c r="L3282">
        <v>0.29849999999999999</v>
      </c>
      <c r="M3282">
        <v>0.25700000000000001</v>
      </c>
      <c r="N3282">
        <v>0.23300000000000001</v>
      </c>
      <c r="O3282">
        <v>0.20774999999999999</v>
      </c>
      <c r="AF3282">
        <v>0.964076687328561</v>
      </c>
    </row>
    <row r="3283" spans="1:77" x14ac:dyDescent="0.3">
      <c r="A3283" s="34" t="s">
        <v>323</v>
      </c>
      <c r="B3283" s="1">
        <v>41471</v>
      </c>
      <c r="E3283" s="38" t="s">
        <v>138</v>
      </c>
      <c r="BK3283" s="22"/>
      <c r="BL3283" s="22"/>
      <c r="BM3283" s="22"/>
      <c r="BN3283" s="22"/>
      <c r="BO3283" s="22"/>
      <c r="BP3283" s="22"/>
      <c r="BQ3283" s="22"/>
      <c r="BR3283" s="22">
        <v>1029.1310000000001</v>
      </c>
      <c r="BS3283" s="22"/>
      <c r="BT3283" s="22"/>
      <c r="BU3283" s="22"/>
      <c r="BV3283" s="22"/>
      <c r="BW3283" s="22"/>
      <c r="BX3283" s="22"/>
      <c r="BY3283" s="22"/>
    </row>
    <row r="3284" spans="1:77" x14ac:dyDescent="0.3">
      <c r="A3284" s="58" t="s">
        <v>323</v>
      </c>
      <c r="B3284" s="9">
        <v>41481</v>
      </c>
      <c r="C3284" s="9"/>
      <c r="D3284" s="9"/>
      <c r="E3284" s="10" t="s">
        <v>138</v>
      </c>
      <c r="AY3284">
        <v>30</v>
      </c>
    </row>
    <row r="3285" spans="1:77" x14ac:dyDescent="0.3">
      <c r="A3285" s="58" t="s">
        <v>323</v>
      </c>
      <c r="B3285" s="9">
        <v>41484</v>
      </c>
      <c r="C3285" s="9"/>
      <c r="D3285" s="9"/>
      <c r="E3285" s="10" t="s">
        <v>138</v>
      </c>
      <c r="AD3285">
        <v>9.9</v>
      </c>
      <c r="AF3285">
        <v>0.97984586789362804</v>
      </c>
      <c r="AK3285">
        <v>8.8000000000000007</v>
      </c>
    </row>
    <row r="3286" spans="1:77" x14ac:dyDescent="0.3">
      <c r="A3286" s="58" t="s">
        <v>323</v>
      </c>
      <c r="B3286" s="9">
        <v>41485</v>
      </c>
      <c r="C3286" s="9"/>
      <c r="D3286" s="9"/>
      <c r="E3286" s="10" t="s">
        <v>138</v>
      </c>
      <c r="G3286">
        <v>411</v>
      </c>
      <c r="H3286">
        <v>0.24625</v>
      </c>
      <c r="I3286">
        <v>0.27750000000000002</v>
      </c>
      <c r="J3286">
        <v>0.26724999999999999</v>
      </c>
      <c r="K3286">
        <v>0.26774999999999999</v>
      </c>
      <c r="L3286">
        <v>0.29375000000000001</v>
      </c>
      <c r="M3286">
        <v>0.25224999999999997</v>
      </c>
      <c r="N3286">
        <v>0.23350000000000001</v>
      </c>
      <c r="O3286">
        <v>0.21675</v>
      </c>
    </row>
    <row r="3287" spans="1:77" x14ac:dyDescent="0.3">
      <c r="A3287" s="34" t="s">
        <v>323</v>
      </c>
      <c r="B3287" s="1">
        <v>41490</v>
      </c>
      <c r="E3287" s="38" t="s">
        <v>138</v>
      </c>
      <c r="BK3287" s="22"/>
      <c r="BL3287" s="22"/>
      <c r="BM3287" s="22"/>
      <c r="BN3287" s="22"/>
      <c r="BO3287" s="22"/>
      <c r="BP3287" s="22"/>
      <c r="BQ3287" s="22"/>
      <c r="BR3287" s="22"/>
      <c r="BS3287" s="22">
        <v>1306.5895</v>
      </c>
      <c r="BT3287" s="22"/>
      <c r="BU3287" s="22"/>
      <c r="BV3287" s="22"/>
      <c r="BW3287" s="22"/>
      <c r="BX3287" s="22"/>
      <c r="BY3287" s="22"/>
    </row>
    <row r="3288" spans="1:77" x14ac:dyDescent="0.3">
      <c r="A3288" s="58" t="s">
        <v>323</v>
      </c>
      <c r="B3288" s="9">
        <v>41495</v>
      </c>
      <c r="C3288" s="9"/>
      <c r="D3288" s="9"/>
      <c r="E3288" s="10" t="s">
        <v>138</v>
      </c>
      <c r="AY3288">
        <v>31</v>
      </c>
    </row>
    <row r="3289" spans="1:77" x14ac:dyDescent="0.3">
      <c r="A3289" s="58" t="s">
        <v>323</v>
      </c>
      <c r="B3289" s="9">
        <v>41500</v>
      </c>
      <c r="C3289" s="9"/>
      <c r="D3289" s="9"/>
      <c r="E3289" s="10" t="s">
        <v>138</v>
      </c>
      <c r="AD3289">
        <v>10.65</v>
      </c>
      <c r="AK3289">
        <v>9.35</v>
      </c>
    </row>
    <row r="3290" spans="1:77" x14ac:dyDescent="0.3">
      <c r="A3290" s="34" t="s">
        <v>323</v>
      </c>
      <c r="B3290" s="1">
        <v>41507</v>
      </c>
      <c r="E3290" s="38" t="s">
        <v>138</v>
      </c>
      <c r="BK3290" s="22"/>
      <c r="BL3290" s="22"/>
      <c r="BM3290" s="22"/>
      <c r="BN3290" s="22"/>
      <c r="BO3290" s="22"/>
      <c r="BP3290" s="22"/>
      <c r="BQ3290" s="22"/>
      <c r="BR3290" s="22"/>
      <c r="BS3290" s="22"/>
      <c r="BT3290" s="22">
        <v>2021.54</v>
      </c>
      <c r="BU3290" s="22"/>
      <c r="BV3290" s="22"/>
      <c r="BW3290" s="22"/>
      <c r="BX3290" s="22"/>
      <c r="BY3290" s="22"/>
    </row>
    <row r="3291" spans="1:77" x14ac:dyDescent="0.3">
      <c r="A3291" s="58" t="s">
        <v>323</v>
      </c>
      <c r="B3291" s="9">
        <v>41515</v>
      </c>
      <c r="C3291" s="9"/>
      <c r="D3291" s="9"/>
      <c r="E3291" s="10" t="s">
        <v>138</v>
      </c>
      <c r="G3291">
        <v>383.97500000000002</v>
      </c>
      <c r="H3291">
        <v>0.198125</v>
      </c>
      <c r="I3291">
        <v>0.2505</v>
      </c>
      <c r="J3291">
        <v>0.252</v>
      </c>
      <c r="K3291">
        <v>0.24725</v>
      </c>
      <c r="L3291">
        <v>0.28675</v>
      </c>
      <c r="M3291">
        <v>0.24049999999999999</v>
      </c>
      <c r="N3291">
        <v>0.22975000000000001</v>
      </c>
      <c r="O3291">
        <v>0.215</v>
      </c>
    </row>
    <row r="3292" spans="1:77" x14ac:dyDescent="0.3">
      <c r="A3292" s="58" t="s">
        <v>323</v>
      </c>
      <c r="B3292" s="9">
        <v>41516</v>
      </c>
      <c r="C3292" s="9"/>
      <c r="D3292" s="9"/>
      <c r="E3292" s="10" t="s">
        <v>138</v>
      </c>
      <c r="AD3292">
        <v>11.8</v>
      </c>
      <c r="AF3292">
        <v>0.94595099617835499</v>
      </c>
      <c r="AK3292">
        <v>10.4</v>
      </c>
    </row>
    <row r="3293" spans="1:77" x14ac:dyDescent="0.3">
      <c r="A3293" s="58" t="s">
        <v>323</v>
      </c>
      <c r="B3293" s="9">
        <v>41520</v>
      </c>
      <c r="C3293" s="9"/>
      <c r="D3293" s="9"/>
      <c r="E3293" s="10" t="s">
        <v>138</v>
      </c>
      <c r="T3293">
        <v>627.47023809523796</v>
      </c>
      <c r="U3293">
        <v>0</v>
      </c>
      <c r="AL3293">
        <v>6.2240336677711099</v>
      </c>
      <c r="AO3293">
        <v>279.77525061768</v>
      </c>
      <c r="AR3293">
        <f>AL3293*1000000/AO3293</f>
        <v>22246.548449263693</v>
      </c>
      <c r="AZ3293">
        <v>154.166666666667</v>
      </c>
      <c r="BC3293">
        <v>0</v>
      </c>
      <c r="BH3293">
        <v>233.92020932238299</v>
      </c>
      <c r="BI3293">
        <v>1076.7261904761899</v>
      </c>
    </row>
    <row r="3294" spans="1:77" x14ac:dyDescent="0.3">
      <c r="A3294" s="34" t="s">
        <v>323</v>
      </c>
      <c r="B3294" s="1">
        <v>41525</v>
      </c>
      <c r="E3294" s="38" t="s">
        <v>138</v>
      </c>
      <c r="BK3294" s="22"/>
      <c r="BL3294" s="22"/>
      <c r="BM3294" s="22"/>
      <c r="BN3294" s="22"/>
      <c r="BO3294" s="22"/>
      <c r="BP3294" s="22"/>
      <c r="BQ3294" s="22"/>
      <c r="BR3294" s="22"/>
      <c r="BS3294" s="22"/>
      <c r="BT3294" s="22"/>
      <c r="BU3294" s="22">
        <v>2356.4605000000001</v>
      </c>
      <c r="BV3294" s="22"/>
      <c r="BW3294" s="22"/>
      <c r="BX3294" s="22"/>
      <c r="BY3294" s="22"/>
    </row>
    <row r="3295" spans="1:77" x14ac:dyDescent="0.3">
      <c r="A3295" s="58" t="s">
        <v>323</v>
      </c>
      <c r="B3295" s="9">
        <v>41526</v>
      </c>
      <c r="C3295" s="9"/>
      <c r="D3295" s="9"/>
      <c r="E3295" s="10" t="s">
        <v>138</v>
      </c>
      <c r="AD3295">
        <v>12.15</v>
      </c>
      <c r="AK3295">
        <v>10.9</v>
      </c>
    </row>
    <row r="3296" spans="1:77" x14ac:dyDescent="0.3">
      <c r="A3296" s="58" t="s">
        <v>323</v>
      </c>
      <c r="B3296" s="9">
        <v>41527</v>
      </c>
      <c r="C3296" s="9"/>
      <c r="D3296" s="9"/>
      <c r="E3296" s="10" t="s">
        <v>138</v>
      </c>
      <c r="AF3296">
        <v>0.99021413656034096</v>
      </c>
    </row>
    <row r="3297" spans="1:77" x14ac:dyDescent="0.3">
      <c r="A3297" s="58" t="s">
        <v>323</v>
      </c>
      <c r="B3297" s="9">
        <v>41530</v>
      </c>
      <c r="C3297" s="9"/>
      <c r="D3297" s="9"/>
      <c r="E3297" s="10" t="s">
        <v>138</v>
      </c>
      <c r="AY3297">
        <v>32</v>
      </c>
    </row>
    <row r="3298" spans="1:77" x14ac:dyDescent="0.3">
      <c r="A3298" s="58" t="s">
        <v>323</v>
      </c>
      <c r="B3298" s="9">
        <v>41533</v>
      </c>
      <c r="C3298" s="9"/>
      <c r="D3298" s="9"/>
      <c r="E3298" s="10" t="s">
        <v>138</v>
      </c>
      <c r="G3298">
        <v>345.77499999999998</v>
      </c>
      <c r="H3298">
        <v>0.15437500000000001</v>
      </c>
      <c r="I3298">
        <v>0.21174999999999999</v>
      </c>
      <c r="J3298">
        <v>0.21775</v>
      </c>
      <c r="K3298">
        <v>0.21775</v>
      </c>
      <c r="L3298">
        <v>0.27274999999999999</v>
      </c>
      <c r="M3298">
        <v>0.22650000000000001</v>
      </c>
      <c r="N3298">
        <v>0.21975</v>
      </c>
      <c r="O3298">
        <v>0.20824999999999999</v>
      </c>
    </row>
    <row r="3299" spans="1:77" x14ac:dyDescent="0.3">
      <c r="A3299" s="34" t="s">
        <v>323</v>
      </c>
      <c r="B3299" s="1">
        <v>41540</v>
      </c>
      <c r="E3299" s="38" t="s">
        <v>138</v>
      </c>
      <c r="BK3299" s="22"/>
      <c r="BL3299" s="22"/>
      <c r="BM3299" s="22"/>
      <c r="BN3299" s="22"/>
      <c r="BO3299" s="22"/>
      <c r="BP3299" s="22"/>
      <c r="BQ3299" s="22"/>
      <c r="BR3299" s="22"/>
      <c r="BS3299" s="22"/>
      <c r="BT3299" s="22"/>
      <c r="BU3299" s="22"/>
      <c r="BV3299" s="22">
        <v>2301.1945000000001</v>
      </c>
      <c r="BW3299" s="22"/>
      <c r="BX3299" s="22"/>
      <c r="BY3299" s="22"/>
    </row>
    <row r="3300" spans="1:77" x14ac:dyDescent="0.3">
      <c r="A3300" s="58" t="s">
        <v>323</v>
      </c>
      <c r="B3300" s="9">
        <v>41542</v>
      </c>
      <c r="C3300" s="9"/>
      <c r="D3300" s="9"/>
      <c r="E3300" s="10" t="s">
        <v>138</v>
      </c>
      <c r="G3300">
        <v>343.52499999999998</v>
      </c>
      <c r="H3300">
        <v>0.19437499999999999</v>
      </c>
      <c r="I3300">
        <v>0.20474999999999999</v>
      </c>
      <c r="J3300">
        <v>0.20774999999999999</v>
      </c>
      <c r="K3300">
        <v>0.20649999999999999</v>
      </c>
      <c r="L3300">
        <v>0.26150000000000001</v>
      </c>
      <c r="M3300">
        <v>0.2185</v>
      </c>
      <c r="N3300">
        <v>0.2175</v>
      </c>
      <c r="O3300">
        <v>0.20674999999999999</v>
      </c>
    </row>
    <row r="3301" spans="1:77" x14ac:dyDescent="0.3">
      <c r="A3301" s="58" t="s">
        <v>323</v>
      </c>
      <c r="B3301" s="9">
        <v>41544</v>
      </c>
      <c r="C3301" s="9"/>
      <c r="D3301" s="9"/>
      <c r="E3301" s="10" t="s">
        <v>138</v>
      </c>
      <c r="AD3301">
        <v>13.3</v>
      </c>
      <c r="AK3301">
        <v>12.15</v>
      </c>
    </row>
    <row r="3302" spans="1:77" x14ac:dyDescent="0.3">
      <c r="A3302" s="58" t="s">
        <v>323</v>
      </c>
      <c r="B3302" s="9">
        <v>41548</v>
      </c>
      <c r="C3302" s="9"/>
      <c r="D3302" s="9"/>
      <c r="E3302" s="10" t="s">
        <v>138</v>
      </c>
      <c r="G3302">
        <v>326.64999999999998</v>
      </c>
      <c r="H3302">
        <v>0.12875</v>
      </c>
      <c r="I3302">
        <v>0.20349999999999999</v>
      </c>
      <c r="J3302">
        <v>0.20624999999999999</v>
      </c>
      <c r="K3302">
        <v>0.20200000000000001</v>
      </c>
      <c r="L3302">
        <v>0.25824999999999998</v>
      </c>
      <c r="M3302">
        <v>0.21425</v>
      </c>
      <c r="N3302">
        <v>0.21525</v>
      </c>
      <c r="O3302">
        <v>0.20499999999999999</v>
      </c>
    </row>
    <row r="3303" spans="1:77" x14ac:dyDescent="0.3">
      <c r="A3303" s="34" t="s">
        <v>323</v>
      </c>
      <c r="B3303" s="1">
        <v>41554</v>
      </c>
      <c r="E3303" s="38" t="s">
        <v>138</v>
      </c>
      <c r="BK3303" s="22"/>
      <c r="BL3303" s="22"/>
      <c r="BM3303" s="22"/>
      <c r="BN3303" s="22"/>
      <c r="BO3303" s="22"/>
      <c r="BP3303" s="22"/>
      <c r="BQ3303" s="22"/>
      <c r="BR3303" s="22"/>
      <c r="BS3303" s="22"/>
      <c r="BT3303" s="22"/>
      <c r="BU3303" s="22"/>
      <c r="BV3303" s="22"/>
      <c r="BW3303" s="22">
        <v>2478.491</v>
      </c>
      <c r="BX3303" s="22"/>
      <c r="BY3303" s="22"/>
    </row>
    <row r="3304" spans="1:77" x14ac:dyDescent="0.3">
      <c r="A3304" s="58" t="s">
        <v>323</v>
      </c>
      <c r="B3304" s="9">
        <v>41555</v>
      </c>
      <c r="C3304" s="9"/>
      <c r="D3304" s="9"/>
      <c r="E3304" s="10" t="s">
        <v>138</v>
      </c>
      <c r="G3304">
        <v>306.64999999999998</v>
      </c>
      <c r="H3304">
        <v>0.113</v>
      </c>
      <c r="I3304">
        <v>0.1905</v>
      </c>
      <c r="J3304">
        <v>0.18575</v>
      </c>
      <c r="K3304">
        <v>0.1845</v>
      </c>
      <c r="L3304">
        <v>0.24675</v>
      </c>
      <c r="M3304">
        <v>0.20275000000000001</v>
      </c>
      <c r="N3304">
        <v>0.20974999999999999</v>
      </c>
      <c r="O3304">
        <v>0.20025000000000001</v>
      </c>
    </row>
    <row r="3305" spans="1:77" x14ac:dyDescent="0.3">
      <c r="A3305" s="58" t="s">
        <v>323</v>
      </c>
      <c r="B3305" s="9">
        <v>41558</v>
      </c>
      <c r="C3305" s="9"/>
      <c r="D3305" s="9"/>
      <c r="E3305" s="10" t="s">
        <v>138</v>
      </c>
      <c r="AD3305">
        <v>14.25</v>
      </c>
      <c r="AK3305">
        <v>13.05</v>
      </c>
      <c r="AY3305">
        <v>37.75</v>
      </c>
    </row>
    <row r="3306" spans="1:77" x14ac:dyDescent="0.3">
      <c r="A3306" s="58" t="s">
        <v>323</v>
      </c>
      <c r="B3306" s="9">
        <v>41562</v>
      </c>
      <c r="C3306" s="9"/>
      <c r="D3306" s="9"/>
      <c r="E3306" s="10" t="s">
        <v>138</v>
      </c>
      <c r="G3306">
        <v>294.7</v>
      </c>
      <c r="H3306">
        <v>0.10125000000000001</v>
      </c>
      <c r="I3306">
        <v>0.18149999999999999</v>
      </c>
      <c r="J3306">
        <v>0.17574999999999999</v>
      </c>
      <c r="K3306">
        <v>0.17599999999999999</v>
      </c>
      <c r="L3306">
        <v>0.23824999999999999</v>
      </c>
      <c r="M3306">
        <v>0.19700000000000001</v>
      </c>
      <c r="N3306">
        <v>0.20424999999999999</v>
      </c>
      <c r="O3306">
        <v>0.19950000000000001</v>
      </c>
    </row>
    <row r="3307" spans="1:77" x14ac:dyDescent="0.3">
      <c r="A3307" s="58" t="s">
        <v>323</v>
      </c>
      <c r="B3307" s="9">
        <v>41563</v>
      </c>
      <c r="C3307" s="9"/>
      <c r="D3307" s="9"/>
      <c r="E3307" s="10" t="s">
        <v>138</v>
      </c>
      <c r="AF3307">
        <v>0.97848648001141603</v>
      </c>
    </row>
    <row r="3308" spans="1:77" x14ac:dyDescent="0.3">
      <c r="A3308" s="34" t="s">
        <v>323</v>
      </c>
      <c r="B3308" s="1">
        <v>41567</v>
      </c>
      <c r="E3308" s="38" t="s">
        <v>138</v>
      </c>
      <c r="BK3308" s="22"/>
      <c r="BL3308" s="22"/>
      <c r="BM3308" s="22"/>
      <c r="BN3308" s="22"/>
      <c r="BO3308" s="22"/>
      <c r="BP3308" s="22"/>
      <c r="BQ3308" s="22"/>
      <c r="BR3308" s="22"/>
      <c r="BS3308" s="22"/>
      <c r="BT3308" s="22"/>
      <c r="BU3308" s="22"/>
      <c r="BV3308" s="22"/>
      <c r="BW3308" s="22"/>
      <c r="BX3308" s="22">
        <v>2406.0839999999998</v>
      </c>
      <c r="BY3308" s="22"/>
    </row>
    <row r="3309" spans="1:77" x14ac:dyDescent="0.3">
      <c r="A3309" s="58" t="s">
        <v>323</v>
      </c>
      <c r="B3309" s="9">
        <v>41569</v>
      </c>
      <c r="C3309" s="9"/>
      <c r="D3309" s="9"/>
      <c r="E3309" s="10" t="s">
        <v>138</v>
      </c>
      <c r="G3309">
        <v>266.85000000000002</v>
      </c>
      <c r="H3309">
        <v>8.1500000000000003E-2</v>
      </c>
      <c r="I3309">
        <v>0.16450000000000001</v>
      </c>
      <c r="J3309">
        <v>0.1525</v>
      </c>
      <c r="K3309">
        <v>0.14849999999999999</v>
      </c>
      <c r="L3309">
        <v>0.21274999999999999</v>
      </c>
      <c r="M3309">
        <v>0.18375</v>
      </c>
      <c r="N3309">
        <v>0.19875000000000001</v>
      </c>
      <c r="O3309">
        <v>0.192</v>
      </c>
      <c r="T3309">
        <v>1264.4690685196199</v>
      </c>
      <c r="U3309">
        <v>0</v>
      </c>
      <c r="AL3309">
        <v>7.6460656976249304</v>
      </c>
      <c r="AO3309">
        <v>360.01356189730001</v>
      </c>
      <c r="AR3309">
        <f>AL3309*1000000/AO3309</f>
        <v>21238.27129547442</v>
      </c>
      <c r="AZ3309">
        <v>140.47619047619</v>
      </c>
      <c r="BC3309">
        <v>0</v>
      </c>
      <c r="BH3309">
        <v>740.75388452105904</v>
      </c>
      <c r="BI3309">
        <v>646.30952380952397</v>
      </c>
    </row>
    <row r="3310" spans="1:77" x14ac:dyDescent="0.3">
      <c r="A3310" s="58" t="s">
        <v>323</v>
      </c>
      <c r="B3310" s="9">
        <v>41570</v>
      </c>
      <c r="C3310" s="9"/>
      <c r="D3310" s="9"/>
      <c r="E3310" s="10" t="s">
        <v>138</v>
      </c>
      <c r="AD3310">
        <v>14.4</v>
      </c>
      <c r="AK3310">
        <v>13.75</v>
      </c>
    </row>
    <row r="3311" spans="1:77" x14ac:dyDescent="0.3">
      <c r="A3311" s="58" t="s">
        <v>323</v>
      </c>
      <c r="B3311" s="9">
        <v>41576</v>
      </c>
      <c r="C3311" s="9"/>
      <c r="D3311" s="9"/>
      <c r="E3311" s="10" t="s">
        <v>138</v>
      </c>
      <c r="G3311">
        <v>247.75</v>
      </c>
      <c r="H3311">
        <v>7.0999999999999994E-2</v>
      </c>
      <c r="I3311">
        <v>0.15375</v>
      </c>
      <c r="J3311">
        <v>0.13900000000000001</v>
      </c>
      <c r="K3311">
        <v>0.12775</v>
      </c>
      <c r="L3311">
        <v>0.19025</v>
      </c>
      <c r="M3311">
        <v>0.16775000000000001</v>
      </c>
      <c r="N3311">
        <v>0.19525000000000001</v>
      </c>
      <c r="O3311">
        <v>0.19400000000000001</v>
      </c>
      <c r="AD3311">
        <v>14.4</v>
      </c>
      <c r="AK3311">
        <v>14.4</v>
      </c>
      <c r="AY3311">
        <v>43.5</v>
      </c>
    </row>
    <row r="3312" spans="1:77" x14ac:dyDescent="0.3">
      <c r="A3312" s="34" t="s">
        <v>323</v>
      </c>
      <c r="B3312" s="1">
        <v>41577</v>
      </c>
      <c r="E3312" s="38" t="s">
        <v>138</v>
      </c>
      <c r="BK3312" s="22"/>
      <c r="BL3312" s="22"/>
      <c r="BM3312" s="22"/>
      <c r="BN3312" s="22"/>
      <c r="BO3312" s="22"/>
      <c r="BP3312" s="22"/>
      <c r="BQ3312" s="22"/>
      <c r="BR3312" s="22"/>
      <c r="BS3312" s="22"/>
      <c r="BT3312" s="22"/>
      <c r="BU3312" s="22"/>
      <c r="BV3312" s="22"/>
      <c r="BW3312" s="22"/>
      <c r="BX3312" s="22"/>
      <c r="BY3312" s="22">
        <v>2193.1025</v>
      </c>
    </row>
    <row r="3313" spans="1:61" x14ac:dyDescent="0.3">
      <c r="A3313" s="58" t="s">
        <v>323</v>
      </c>
      <c r="B3313" s="9">
        <v>41582</v>
      </c>
      <c r="C3313" s="9"/>
      <c r="D3313" s="9"/>
      <c r="E3313" s="10" t="s">
        <v>138</v>
      </c>
      <c r="T3313">
        <v>1697.77490338695</v>
      </c>
      <c r="U3313">
        <v>90.914567003961295</v>
      </c>
      <c r="AL3313">
        <v>6.49265726513367</v>
      </c>
      <c r="AO3313">
        <v>368.32647508461997</v>
      </c>
      <c r="AR3313">
        <f>AL3313*1000000/AO3313</f>
        <v>17627.45201425457</v>
      </c>
      <c r="AY3313">
        <v>55</v>
      </c>
      <c r="AZ3313">
        <v>152.97619047619</v>
      </c>
      <c r="BC3313">
        <v>90.914567003961295</v>
      </c>
      <c r="BH3313">
        <v>1006.0240635934</v>
      </c>
      <c r="BI3313">
        <v>768.86904761904805</v>
      </c>
    </row>
    <row r="3314" spans="1:61" x14ac:dyDescent="0.3">
      <c r="A3314" s="58" t="s">
        <v>323</v>
      </c>
      <c r="B3314" s="9">
        <v>41583</v>
      </c>
      <c r="C3314" s="9"/>
      <c r="D3314" s="9"/>
      <c r="E3314" s="10" t="s">
        <v>138</v>
      </c>
      <c r="G3314">
        <v>227.05</v>
      </c>
      <c r="H3314">
        <v>6.4500000000000002E-2</v>
      </c>
      <c r="I3314">
        <v>0.14449999999999999</v>
      </c>
      <c r="J3314">
        <v>0.12825</v>
      </c>
      <c r="K3314">
        <v>0.1115</v>
      </c>
      <c r="L3314">
        <v>0.16675000000000001</v>
      </c>
      <c r="M3314">
        <v>0.14974999999999999</v>
      </c>
      <c r="N3314">
        <v>0.18375</v>
      </c>
      <c r="O3314">
        <v>0.18625</v>
      </c>
    </row>
    <row r="3315" spans="1:61" x14ac:dyDescent="0.3">
      <c r="A3315" s="58" t="s">
        <v>323</v>
      </c>
      <c r="B3315" s="9">
        <v>41586</v>
      </c>
      <c r="C3315" s="9"/>
      <c r="D3315" s="9"/>
      <c r="E3315" s="10" t="s">
        <v>138</v>
      </c>
      <c r="AF3315">
        <v>0.96273598520689396</v>
      </c>
      <c r="AY3315">
        <v>59.75</v>
      </c>
    </row>
    <row r="3316" spans="1:61" x14ac:dyDescent="0.3">
      <c r="A3316" s="58" t="s">
        <v>323</v>
      </c>
      <c r="B3316" s="9">
        <v>41590</v>
      </c>
      <c r="C3316" s="9"/>
      <c r="D3316" s="9"/>
      <c r="E3316" s="10" t="s">
        <v>138</v>
      </c>
      <c r="G3316">
        <v>216.6</v>
      </c>
      <c r="H3316">
        <v>6.0749999999999998E-2</v>
      </c>
      <c r="I3316">
        <v>0.14199999999999999</v>
      </c>
      <c r="J3316">
        <v>0.12375</v>
      </c>
      <c r="K3316">
        <v>0.10475</v>
      </c>
      <c r="L3316">
        <v>0.15475</v>
      </c>
      <c r="M3316">
        <v>0.13675000000000001</v>
      </c>
      <c r="N3316">
        <v>0.17649999999999999</v>
      </c>
      <c r="O3316">
        <v>0.18375</v>
      </c>
    </row>
    <row r="3317" spans="1:61" x14ac:dyDescent="0.3">
      <c r="A3317" s="58" t="s">
        <v>323</v>
      </c>
      <c r="B3317" s="9">
        <v>41596</v>
      </c>
      <c r="C3317" s="9"/>
      <c r="D3317" s="9"/>
      <c r="E3317" s="10" t="s">
        <v>138</v>
      </c>
      <c r="T3317">
        <v>1996.7879625524299</v>
      </c>
      <c r="U3317">
        <v>280.92967238115</v>
      </c>
      <c r="AC3317">
        <v>11.1536805863099</v>
      </c>
      <c r="AL3317">
        <v>5.7135892885851502</v>
      </c>
      <c r="AO3317">
        <v>323.34682873755798</v>
      </c>
      <c r="AR3317">
        <f>AL3317*1000000/AO3317</f>
        <v>17670.157183519317</v>
      </c>
      <c r="AZ3317">
        <v>138.69047619047601</v>
      </c>
      <c r="BC3317">
        <v>269.77599179484002</v>
      </c>
      <c r="BH3317">
        <v>1102.3813742232601</v>
      </c>
      <c r="BI3317">
        <v>660.11904761904805</v>
      </c>
    </row>
    <row r="3318" spans="1:61" x14ac:dyDescent="0.3">
      <c r="A3318" s="58" t="s">
        <v>323</v>
      </c>
      <c r="B3318" s="9">
        <v>41596</v>
      </c>
      <c r="C3318" s="9"/>
      <c r="D3318" s="9"/>
      <c r="E3318" s="10" t="s">
        <v>138</v>
      </c>
      <c r="AF3318">
        <v>0.96327461063401798</v>
      </c>
    </row>
    <row r="3319" spans="1:61" x14ac:dyDescent="0.3">
      <c r="A3319" s="58" t="s">
        <v>323</v>
      </c>
      <c r="B3319" s="9">
        <v>41597</v>
      </c>
      <c r="C3319" s="9"/>
      <c r="D3319" s="9"/>
      <c r="E3319" s="10" t="s">
        <v>138</v>
      </c>
      <c r="G3319">
        <v>206.4</v>
      </c>
      <c r="H3319">
        <v>6.0249999999999998E-2</v>
      </c>
      <c r="I3319">
        <v>0.13950000000000001</v>
      </c>
      <c r="J3319">
        <v>0.12225</v>
      </c>
      <c r="K3319">
        <v>9.7250000000000003E-2</v>
      </c>
      <c r="L3319">
        <v>0.14074999999999999</v>
      </c>
      <c r="M3319">
        <v>0.1255</v>
      </c>
      <c r="N3319">
        <v>0.16875000000000001</v>
      </c>
      <c r="O3319">
        <v>0.17774999999999999</v>
      </c>
    </row>
    <row r="3320" spans="1:61" x14ac:dyDescent="0.3">
      <c r="A3320" s="58" t="s">
        <v>323</v>
      </c>
      <c r="B3320" s="9">
        <v>41599</v>
      </c>
      <c r="C3320" s="9"/>
      <c r="D3320" s="9"/>
      <c r="E3320" s="10" t="s">
        <v>138</v>
      </c>
      <c r="AY3320">
        <v>70.424999999999997</v>
      </c>
    </row>
    <row r="3321" spans="1:61" x14ac:dyDescent="0.3">
      <c r="A3321" s="58" t="s">
        <v>323</v>
      </c>
      <c r="B3321" s="9">
        <v>41604</v>
      </c>
      <c r="C3321" s="9"/>
      <c r="D3321" s="9"/>
      <c r="E3321" s="10" t="s">
        <v>138</v>
      </c>
      <c r="G3321">
        <v>232.65</v>
      </c>
      <c r="H3321">
        <v>0.12275</v>
      </c>
      <c r="I3321">
        <v>0.18575</v>
      </c>
      <c r="J3321">
        <v>0.13375000000000001</v>
      </c>
      <c r="K3321">
        <v>0.10174999999999999</v>
      </c>
      <c r="L3321">
        <v>0.14424999999999999</v>
      </c>
      <c r="M3321">
        <v>0.1285</v>
      </c>
      <c r="N3321">
        <v>0.17</v>
      </c>
      <c r="O3321">
        <v>0.17649999999999999</v>
      </c>
    </row>
    <row r="3322" spans="1:61" x14ac:dyDescent="0.3">
      <c r="A3322" s="58" t="s">
        <v>323</v>
      </c>
      <c r="B3322" s="9">
        <v>41607</v>
      </c>
      <c r="C3322" s="9"/>
      <c r="D3322" s="9"/>
      <c r="E3322" s="10" t="s">
        <v>138</v>
      </c>
      <c r="AY3322">
        <v>70.8</v>
      </c>
    </row>
    <row r="3323" spans="1:61" x14ac:dyDescent="0.3">
      <c r="A3323" s="58" t="s">
        <v>323</v>
      </c>
      <c r="B3323" s="9">
        <v>41610</v>
      </c>
      <c r="C3323" s="9"/>
      <c r="D3323" s="9"/>
      <c r="E3323" s="10" t="s">
        <v>138</v>
      </c>
      <c r="T3323">
        <v>2130.6560161990801</v>
      </c>
      <c r="U3323">
        <v>450.87699856339202</v>
      </c>
      <c r="AC3323">
        <v>168.78927445061501</v>
      </c>
      <c r="AL3323">
        <v>4.1477986688160398</v>
      </c>
      <c r="AO3323">
        <v>282.85263381032598</v>
      </c>
      <c r="AR3323">
        <f>AL3323*1000000/AO3323</f>
        <v>14664.168450336763</v>
      </c>
      <c r="AZ3323">
        <v>134.52380952381</v>
      </c>
      <c r="BC3323">
        <v>282.08772411277698</v>
      </c>
      <c r="BH3323">
        <v>1103.5933025454101</v>
      </c>
      <c r="BI3323">
        <v>752.32142857142901</v>
      </c>
    </row>
    <row r="3324" spans="1:61" x14ac:dyDescent="0.3">
      <c r="A3324" s="58" t="s">
        <v>323</v>
      </c>
      <c r="B3324" s="9">
        <v>41611</v>
      </c>
      <c r="C3324" s="9"/>
      <c r="D3324" s="9"/>
      <c r="E3324" s="10" t="s">
        <v>138</v>
      </c>
      <c r="G3324">
        <v>248</v>
      </c>
      <c r="H3324">
        <v>0.14549999999999999</v>
      </c>
      <c r="I3324">
        <v>0.21925</v>
      </c>
      <c r="J3324">
        <v>0.14774999999999999</v>
      </c>
      <c r="K3324">
        <v>0.10675</v>
      </c>
      <c r="L3324">
        <v>0.14974999999999999</v>
      </c>
      <c r="M3324">
        <v>0.12825</v>
      </c>
      <c r="N3324">
        <v>0.16900000000000001</v>
      </c>
      <c r="O3324">
        <v>0.17374999999999999</v>
      </c>
    </row>
    <row r="3325" spans="1:61" x14ac:dyDescent="0.3">
      <c r="A3325" s="58" t="s">
        <v>323</v>
      </c>
      <c r="B3325" s="9">
        <v>41613</v>
      </c>
      <c r="C3325" s="9"/>
      <c r="D3325" s="9"/>
      <c r="E3325" s="10" t="s">
        <v>138</v>
      </c>
      <c r="AF3325">
        <v>0.97775058173032803</v>
      </c>
    </row>
    <row r="3326" spans="1:61" x14ac:dyDescent="0.3">
      <c r="A3326" s="58" t="s">
        <v>323</v>
      </c>
      <c r="B3326" s="9">
        <v>41618</v>
      </c>
      <c r="C3326" s="9"/>
      <c r="D3326" s="9"/>
      <c r="E3326" s="10" t="s">
        <v>138</v>
      </c>
      <c r="G3326">
        <v>254.05</v>
      </c>
      <c r="H3326">
        <v>0.13100000000000001</v>
      </c>
      <c r="I3326">
        <v>0.23599999999999999</v>
      </c>
      <c r="J3326">
        <v>0.16500000000000001</v>
      </c>
      <c r="K3326">
        <v>0.11425</v>
      </c>
      <c r="L3326">
        <v>0.15275</v>
      </c>
      <c r="M3326">
        <v>0.13175000000000001</v>
      </c>
      <c r="N3326">
        <v>0.16800000000000001</v>
      </c>
      <c r="O3326">
        <v>0.17150000000000001</v>
      </c>
    </row>
    <row r="3327" spans="1:61" x14ac:dyDescent="0.3">
      <c r="A3327" s="58" t="s">
        <v>323</v>
      </c>
      <c r="B3327" s="9">
        <v>41620</v>
      </c>
      <c r="C3327" s="9"/>
      <c r="D3327" s="9"/>
      <c r="E3327" s="10" t="s">
        <v>138</v>
      </c>
      <c r="AY3327">
        <v>81</v>
      </c>
    </row>
    <row r="3328" spans="1:61" x14ac:dyDescent="0.3">
      <c r="A3328" s="58" t="s">
        <v>323</v>
      </c>
      <c r="B3328" s="9">
        <v>41625</v>
      </c>
      <c r="C3328" s="9"/>
      <c r="D3328" s="9"/>
      <c r="E3328" s="10" t="s">
        <v>138</v>
      </c>
      <c r="G3328">
        <v>278.35000000000002</v>
      </c>
      <c r="H3328">
        <v>0.17374999999999999</v>
      </c>
      <c r="I3328">
        <v>0.26924999999999999</v>
      </c>
      <c r="J3328">
        <v>0.20250000000000001</v>
      </c>
      <c r="K3328">
        <v>0.125</v>
      </c>
      <c r="L3328">
        <v>0.15725</v>
      </c>
      <c r="M3328">
        <v>0.13175000000000001</v>
      </c>
      <c r="N3328">
        <v>0.16550000000000001</v>
      </c>
      <c r="O3328">
        <v>0.16675000000000001</v>
      </c>
      <c r="T3328">
        <v>2922.36627486731</v>
      </c>
      <c r="U3328">
        <v>1071.16734325886</v>
      </c>
      <c r="AC3328">
        <v>789.07961914608097</v>
      </c>
      <c r="AL3328">
        <v>4.95389238058047</v>
      </c>
      <c r="AO3328">
        <v>314.36554102984002</v>
      </c>
      <c r="AR3328">
        <f>AL3328*1000000/AO3328</f>
        <v>15758.382309816328</v>
      </c>
      <c r="AZ3328">
        <v>172.61904761904799</v>
      </c>
      <c r="BC3328">
        <v>282.08772411277698</v>
      </c>
      <c r="BH3328">
        <v>1131.7014462442501</v>
      </c>
      <c r="BI3328">
        <v>813.92857142857099</v>
      </c>
    </row>
    <row r="3329" spans="1:81" x14ac:dyDescent="0.3">
      <c r="A3329" s="58" t="s">
        <v>323</v>
      </c>
      <c r="B3329" s="9">
        <v>41627</v>
      </c>
      <c r="C3329" s="9"/>
      <c r="D3329" s="9"/>
      <c r="E3329" s="10" t="s">
        <v>138</v>
      </c>
      <c r="AY3329">
        <v>83</v>
      </c>
    </row>
    <row r="3330" spans="1:81" x14ac:dyDescent="0.3">
      <c r="A3330" s="58" t="s">
        <v>323</v>
      </c>
      <c r="B3330" s="9">
        <v>41628</v>
      </c>
      <c r="C3330" s="9"/>
      <c r="D3330" s="9"/>
      <c r="E3330" s="10" t="s">
        <v>138</v>
      </c>
      <c r="AF3330">
        <v>0.98882777807271205</v>
      </c>
    </row>
    <row r="3331" spans="1:81" x14ac:dyDescent="0.3">
      <c r="A3331" s="58" t="s">
        <v>323</v>
      </c>
      <c r="B3331" s="9">
        <v>41632</v>
      </c>
      <c r="C3331" s="9"/>
      <c r="D3331" s="9"/>
      <c r="E3331" s="10" t="s">
        <v>138</v>
      </c>
      <c r="G3331">
        <v>300.55</v>
      </c>
      <c r="H3331">
        <v>0.20399999999999999</v>
      </c>
      <c r="I3331">
        <v>0.28225</v>
      </c>
      <c r="J3331">
        <v>0.24099999999999999</v>
      </c>
      <c r="K3331">
        <v>0.151</v>
      </c>
      <c r="L3331">
        <v>0.16400000000000001</v>
      </c>
      <c r="M3331">
        <v>0.13125000000000001</v>
      </c>
      <c r="N3331">
        <v>0.16375000000000001</v>
      </c>
      <c r="O3331">
        <v>0.16550000000000001</v>
      </c>
    </row>
    <row r="3332" spans="1:81" x14ac:dyDescent="0.3">
      <c r="A3332" s="58" t="s">
        <v>323</v>
      </c>
      <c r="B3332" s="9">
        <v>41638</v>
      </c>
      <c r="C3332" s="9"/>
      <c r="D3332" s="9"/>
      <c r="E3332" s="10" t="s">
        <v>138</v>
      </c>
      <c r="AY3332">
        <v>87</v>
      </c>
    </row>
    <row r="3333" spans="1:81" x14ac:dyDescent="0.3">
      <c r="A3333" s="58" t="s">
        <v>323</v>
      </c>
      <c r="B3333" s="9">
        <v>41639</v>
      </c>
      <c r="C3333" s="9"/>
      <c r="D3333" s="9"/>
      <c r="E3333" s="10" t="s">
        <v>138</v>
      </c>
      <c r="G3333">
        <v>286.25</v>
      </c>
      <c r="H3333">
        <v>0.16475000000000001</v>
      </c>
      <c r="I3333">
        <v>0.26100000000000001</v>
      </c>
      <c r="J3333">
        <v>0.22650000000000001</v>
      </c>
      <c r="K3333">
        <v>0.15325</v>
      </c>
      <c r="L3333">
        <v>0.17100000000000001</v>
      </c>
      <c r="M3333">
        <v>0.13425000000000001</v>
      </c>
      <c r="N3333">
        <v>0.1605</v>
      </c>
      <c r="O3333">
        <v>0.16</v>
      </c>
    </row>
    <row r="3334" spans="1:81" x14ac:dyDescent="0.3">
      <c r="A3334" s="58" t="s">
        <v>323</v>
      </c>
      <c r="B3334" s="9">
        <v>41645</v>
      </c>
      <c r="C3334" s="9"/>
      <c r="D3334" s="9"/>
      <c r="E3334" s="10" t="s">
        <v>138</v>
      </c>
      <c r="AF3334">
        <v>0.78291666610608701</v>
      </c>
      <c r="AY3334">
        <v>87.5</v>
      </c>
    </row>
    <row r="3335" spans="1:81" x14ac:dyDescent="0.3">
      <c r="A3335" s="58" t="s">
        <v>323</v>
      </c>
      <c r="B3335" s="9">
        <v>41646</v>
      </c>
      <c r="C3335" s="9"/>
      <c r="D3335" s="9"/>
      <c r="E3335" s="10" t="s">
        <v>138</v>
      </c>
      <c r="G3335">
        <v>243.8</v>
      </c>
      <c r="H3335">
        <v>7.5749999999999998E-2</v>
      </c>
      <c r="I3335">
        <v>0.20574999999999999</v>
      </c>
      <c r="J3335">
        <v>0.1915</v>
      </c>
      <c r="K3335">
        <v>0.13875000000000001</v>
      </c>
      <c r="L3335">
        <v>0.16425000000000001</v>
      </c>
      <c r="M3335">
        <v>0.129</v>
      </c>
      <c r="N3335">
        <v>0.157</v>
      </c>
      <c r="O3335">
        <v>0.157</v>
      </c>
    </row>
    <row r="3336" spans="1:81" x14ac:dyDescent="0.3">
      <c r="A3336" s="58" t="s">
        <v>323</v>
      </c>
      <c r="B3336" s="9">
        <v>41652</v>
      </c>
      <c r="C3336" s="9"/>
      <c r="D3336" s="9"/>
      <c r="E3336" s="10" t="s">
        <v>138</v>
      </c>
      <c r="AY3336">
        <v>89.75</v>
      </c>
    </row>
    <row r="3337" spans="1:81" x14ac:dyDescent="0.3">
      <c r="A3337" s="58" t="s">
        <v>323</v>
      </c>
      <c r="B3337" s="9">
        <v>41653</v>
      </c>
      <c r="C3337" s="9"/>
      <c r="D3337" s="9"/>
      <c r="E3337" s="10" t="s">
        <v>138</v>
      </c>
      <c r="G3337">
        <v>226.2</v>
      </c>
      <c r="H3337">
        <v>6.5750000000000003E-2</v>
      </c>
      <c r="I3337">
        <v>0.18</v>
      </c>
      <c r="J3337">
        <v>0.16500000000000001</v>
      </c>
      <c r="K3337">
        <v>0.1265</v>
      </c>
      <c r="L3337">
        <v>0.15775</v>
      </c>
      <c r="M3337">
        <v>0.126</v>
      </c>
      <c r="N3337">
        <v>0.15475</v>
      </c>
      <c r="O3337">
        <v>0.15525</v>
      </c>
      <c r="AF3337">
        <v>0.30249058887758001</v>
      </c>
    </row>
    <row r="3338" spans="1:81" x14ac:dyDescent="0.3">
      <c r="A3338" s="58" t="s">
        <v>323</v>
      </c>
      <c r="B3338" s="9">
        <v>41660</v>
      </c>
      <c r="C3338" s="9"/>
      <c r="D3338" s="9"/>
      <c r="E3338" s="10" t="s">
        <v>138</v>
      </c>
      <c r="G3338">
        <v>216.4</v>
      </c>
      <c r="H3338">
        <v>0.06</v>
      </c>
      <c r="I3338">
        <v>0.16900000000000001</v>
      </c>
      <c r="J3338">
        <v>0.152</v>
      </c>
      <c r="K3338">
        <v>0.1195</v>
      </c>
      <c r="L3338">
        <v>0.154</v>
      </c>
      <c r="M3338">
        <v>0.12425</v>
      </c>
      <c r="N3338">
        <v>0.1525</v>
      </c>
      <c r="O3338">
        <v>0.15075</v>
      </c>
    </row>
    <row r="3339" spans="1:81" x14ac:dyDescent="0.3">
      <c r="A3339" s="58" t="s">
        <v>323</v>
      </c>
      <c r="B3339" s="9">
        <v>41662</v>
      </c>
      <c r="C3339" s="9"/>
      <c r="D3339" s="9"/>
      <c r="E3339" s="10" t="s">
        <v>138</v>
      </c>
      <c r="AY3339">
        <v>93</v>
      </c>
    </row>
    <row r="3340" spans="1:81" x14ac:dyDescent="0.3">
      <c r="A3340" s="58" t="s">
        <v>323</v>
      </c>
      <c r="B3340" s="9">
        <v>41664</v>
      </c>
      <c r="C3340" s="9"/>
      <c r="D3340" s="9"/>
      <c r="E3340" s="10" t="s">
        <v>138</v>
      </c>
      <c r="T3340">
        <v>2408.9480068087701</v>
      </c>
      <c r="U3340">
        <v>1221.2595441127801</v>
      </c>
      <c r="Y3340">
        <v>4.3304984999999997E-2</v>
      </c>
      <c r="AA3340">
        <v>21687.383565656499</v>
      </c>
      <c r="AC3340">
        <v>939.17182000000003</v>
      </c>
      <c r="AL3340">
        <v>0</v>
      </c>
      <c r="AS3340" t="s">
        <v>69</v>
      </c>
      <c r="BC3340">
        <v>282.08772411277698</v>
      </c>
      <c r="BH3340">
        <v>780.86968134003996</v>
      </c>
    </row>
    <row r="3341" spans="1:81" x14ac:dyDescent="0.3">
      <c r="A3341" s="58" t="s">
        <v>323</v>
      </c>
      <c r="B3341" s="9">
        <v>41667</v>
      </c>
      <c r="C3341" s="9"/>
      <c r="D3341" s="9"/>
      <c r="E3341" s="10" t="s">
        <v>138</v>
      </c>
      <c r="G3341">
        <v>214.8</v>
      </c>
      <c r="H3341">
        <v>5.7500000000000002E-2</v>
      </c>
      <c r="I3341">
        <v>0.16500000000000001</v>
      </c>
      <c r="J3341">
        <v>0.152</v>
      </c>
      <c r="K3341">
        <v>0.11975</v>
      </c>
      <c r="L3341">
        <v>0.157</v>
      </c>
      <c r="M3341">
        <v>0.1245</v>
      </c>
      <c r="N3341">
        <v>0.15049999999999999</v>
      </c>
      <c r="O3341">
        <v>0.14774999999999999</v>
      </c>
      <c r="AS3341" t="s">
        <v>69</v>
      </c>
    </row>
    <row r="3342" spans="1:81" x14ac:dyDescent="0.3">
      <c r="A3342" s="34" t="s">
        <v>323</v>
      </c>
      <c r="E3342" s="10" t="s">
        <v>138</v>
      </c>
      <c r="BK3342">
        <v>226.61500000000001</v>
      </c>
      <c r="BL3342">
        <v>413.06150000000002</v>
      </c>
      <c r="BM3342">
        <v>490.745</v>
      </c>
      <c r="BN3342">
        <v>621.46799999999996</v>
      </c>
      <c r="BO3342">
        <v>762.01199999999994</v>
      </c>
      <c r="BP3342">
        <v>807.51800000000003</v>
      </c>
      <c r="BQ3342">
        <v>906.12450000000001</v>
      </c>
      <c r="BR3342">
        <v>1029.1310000000001</v>
      </c>
      <c r="BS3342">
        <v>1306.5895</v>
      </c>
      <c r="BT3342">
        <v>2021.54</v>
      </c>
      <c r="BU3342">
        <v>2356.4605000000001</v>
      </c>
      <c r="BV3342">
        <v>2301.1945000000001</v>
      </c>
      <c r="BW3342">
        <v>2478.491</v>
      </c>
      <c r="BX3342">
        <v>2406.0839999999998</v>
      </c>
      <c r="BY3342">
        <v>2193.1025</v>
      </c>
    </row>
    <row r="3343" spans="1:81" x14ac:dyDescent="0.3">
      <c r="A3343" s="57" t="s">
        <v>560</v>
      </c>
      <c r="B3343" s="48">
        <v>42284</v>
      </c>
      <c r="C3343" s="48"/>
      <c r="D3343" s="48"/>
      <c r="E3343" s="49" t="s">
        <v>558</v>
      </c>
      <c r="F3343" s="49"/>
      <c r="G3343" s="49"/>
      <c r="H3343" s="49"/>
      <c r="I3343" s="49"/>
      <c r="J3343" s="49"/>
      <c r="K3343" s="49"/>
      <c r="L3343" s="49"/>
      <c r="M3343" s="49"/>
      <c r="N3343" s="49"/>
      <c r="O3343" s="49"/>
      <c r="P3343" s="49"/>
      <c r="Q3343" s="49"/>
      <c r="R3343" s="49"/>
      <c r="S3343" s="49"/>
      <c r="T3343" s="49"/>
      <c r="U3343" s="49"/>
      <c r="V3343" s="49"/>
      <c r="W3343" s="49"/>
      <c r="X3343" s="49"/>
      <c r="Y3343" s="49"/>
      <c r="Z3343" s="49"/>
      <c r="AA3343" s="49"/>
      <c r="AB3343" s="49"/>
      <c r="AC3343" s="49"/>
      <c r="AD3343" s="49">
        <v>2</v>
      </c>
      <c r="AE3343" s="49"/>
      <c r="AF3343" s="49"/>
      <c r="AG3343" s="49"/>
      <c r="AH3343" s="49"/>
      <c r="AI3343" s="49"/>
      <c r="AJ3343" s="49">
        <v>0</v>
      </c>
      <c r="AK3343" s="49">
        <v>1</v>
      </c>
      <c r="AL3343" s="49"/>
      <c r="AM3343" s="49"/>
      <c r="AN3343" s="49"/>
      <c r="AO3343" s="49"/>
      <c r="AP3343" s="49"/>
      <c r="AQ3343" s="49"/>
      <c r="AR3343" s="49"/>
      <c r="AS3343" s="49"/>
      <c r="AT3343" s="49"/>
      <c r="AX3343" s="49"/>
      <c r="AY3343" s="49"/>
      <c r="AZ3343" s="49"/>
      <c r="BA3343" s="49"/>
      <c r="BB3343" s="49"/>
      <c r="BC3343" s="49"/>
      <c r="BD3343" s="49"/>
      <c r="BE3343" s="49"/>
      <c r="BF3343" s="49"/>
      <c r="BG3343" s="49"/>
      <c r="BH3343" s="49"/>
      <c r="BI3343" s="49"/>
      <c r="BJ3343" s="49"/>
      <c r="BK3343" s="49"/>
      <c r="BL3343" s="49"/>
      <c r="BM3343" s="49"/>
      <c r="BN3343" s="49"/>
      <c r="BO3343" s="49"/>
      <c r="BP3343" s="49"/>
      <c r="BQ3343" s="49"/>
      <c r="BR3343" s="49"/>
      <c r="BS3343" s="49"/>
      <c r="BT3343" s="49"/>
      <c r="BU3343" s="49"/>
      <c r="BV3343" s="49"/>
      <c r="BW3343" s="49"/>
      <c r="BX3343" s="49"/>
      <c r="BY3343" s="49"/>
      <c r="BZ3343" s="49"/>
      <c r="CA3343" s="49"/>
      <c r="CB3343" s="49"/>
      <c r="CC3343" s="49"/>
    </row>
    <row r="3344" spans="1:81" x14ac:dyDescent="0.3">
      <c r="A3344" s="57" t="s">
        <v>560</v>
      </c>
      <c r="B3344" s="48">
        <v>42286</v>
      </c>
      <c r="C3344" s="48"/>
      <c r="D3344" s="48"/>
      <c r="E3344" s="49" t="s">
        <v>558</v>
      </c>
      <c r="F3344" s="49"/>
      <c r="G3344" s="49"/>
      <c r="H3344" s="49"/>
      <c r="I3344" s="49"/>
      <c r="J3344" s="49"/>
      <c r="K3344" s="49"/>
      <c r="L3344" s="49"/>
      <c r="M3344" s="49"/>
      <c r="N3344" s="49"/>
      <c r="O3344" s="49"/>
      <c r="P3344" s="49"/>
      <c r="Q3344" s="49"/>
      <c r="R3344" s="49"/>
      <c r="S3344" s="49"/>
      <c r="T3344" s="49"/>
      <c r="U3344" s="49"/>
      <c r="V3344" s="49"/>
      <c r="W3344" s="49"/>
      <c r="X3344" s="49"/>
      <c r="Y3344" s="49"/>
      <c r="Z3344" s="49"/>
      <c r="AA3344" s="49"/>
      <c r="AB3344" s="49"/>
      <c r="AC3344" s="49"/>
      <c r="AD3344" s="49"/>
      <c r="AE3344" s="49"/>
      <c r="AF3344" s="49"/>
      <c r="AG3344" s="49"/>
      <c r="AH3344" s="49"/>
      <c r="AI3344" s="49"/>
      <c r="AJ3344" s="49"/>
      <c r="AK3344" s="49"/>
      <c r="AL3344" s="49"/>
      <c r="AM3344" s="49"/>
      <c r="AN3344" s="49"/>
      <c r="AO3344" s="49"/>
      <c r="AP3344" s="49"/>
      <c r="AQ3344" s="49"/>
      <c r="AR3344" s="49"/>
      <c r="AS3344" s="49"/>
      <c r="AT3344" s="49"/>
      <c r="AX3344" s="49"/>
      <c r="AY3344" s="49"/>
      <c r="AZ3344" s="49"/>
      <c r="BA3344" s="49"/>
      <c r="BB3344" s="49"/>
      <c r="BC3344" s="49"/>
      <c r="BD3344" s="49"/>
      <c r="BE3344" s="49"/>
      <c r="BF3344" s="49"/>
      <c r="BG3344" s="49"/>
      <c r="BH3344" s="49"/>
      <c r="BI3344" s="49"/>
      <c r="BJ3344" s="49"/>
      <c r="BK3344" s="49"/>
      <c r="BL3344" s="49"/>
      <c r="BM3344" s="49"/>
      <c r="BN3344" s="49"/>
      <c r="BO3344" s="49"/>
      <c r="BP3344" s="49"/>
      <c r="BQ3344" s="49"/>
      <c r="BR3344" s="49"/>
      <c r="BS3344" s="49"/>
      <c r="BT3344" s="49"/>
      <c r="BU3344" s="49"/>
      <c r="BV3344" s="49"/>
      <c r="BW3344" s="49"/>
      <c r="BX3344" s="49"/>
      <c r="BY3344" s="49"/>
      <c r="BZ3344" s="49"/>
      <c r="CA3344" s="49"/>
      <c r="CB3344" s="49"/>
      <c r="CC3344" s="49"/>
    </row>
    <row r="3345" spans="1:81" x14ac:dyDescent="0.3">
      <c r="A3345" s="57" t="s">
        <v>560</v>
      </c>
      <c r="B3345" s="48">
        <v>42289</v>
      </c>
      <c r="C3345" s="48"/>
      <c r="D3345" s="48"/>
      <c r="E3345" s="49" t="s">
        <v>558</v>
      </c>
      <c r="F3345" s="49"/>
      <c r="G3345" s="49"/>
      <c r="H3345" s="49"/>
      <c r="I3345" s="49"/>
      <c r="J3345" s="49"/>
      <c r="K3345" s="49"/>
      <c r="L3345" s="49"/>
      <c r="M3345" s="49"/>
      <c r="N3345" s="49"/>
      <c r="O3345" s="49"/>
      <c r="P3345" s="49"/>
      <c r="Q3345" s="49"/>
      <c r="R3345" s="49"/>
      <c r="S3345" s="49"/>
      <c r="T3345" s="49"/>
      <c r="U3345" s="49"/>
      <c r="V3345" s="49"/>
      <c r="W3345" s="49"/>
      <c r="X3345" s="49"/>
      <c r="Y3345" s="49"/>
      <c r="Z3345" s="49"/>
      <c r="AA3345" s="49"/>
      <c r="AB3345" s="49"/>
      <c r="AC3345" s="49"/>
      <c r="AD3345" s="49">
        <v>3.25</v>
      </c>
      <c r="AE3345" s="49"/>
      <c r="AF3345" s="49">
        <v>1.24619978368159E-2</v>
      </c>
      <c r="AG3345" s="49"/>
      <c r="AH3345" s="49"/>
      <c r="AI3345" s="49"/>
      <c r="AJ3345" s="49">
        <v>0</v>
      </c>
      <c r="AK3345" s="49">
        <v>2</v>
      </c>
      <c r="AL3345" s="49"/>
      <c r="AM3345" s="49"/>
      <c r="AN3345" s="49"/>
      <c r="AO3345" s="49"/>
      <c r="AP3345" s="49"/>
      <c r="AQ3345" s="49"/>
      <c r="AR3345" s="49"/>
      <c r="AS3345" s="49"/>
      <c r="AT3345" s="49"/>
      <c r="AX3345" s="49"/>
      <c r="AY3345" s="49"/>
      <c r="AZ3345" s="49"/>
      <c r="BA3345" s="49"/>
      <c r="BB3345" s="49"/>
      <c r="BC3345" s="49"/>
      <c r="BD3345" s="49"/>
      <c r="BE3345" s="49"/>
      <c r="BF3345" s="49"/>
      <c r="BG3345" s="49"/>
      <c r="BH3345" s="49"/>
      <c r="BI3345" s="49"/>
      <c r="BJ3345" s="49"/>
      <c r="BK3345" s="49"/>
      <c r="BL3345" s="49"/>
      <c r="BM3345" s="49"/>
      <c r="BN3345" s="49"/>
      <c r="BO3345" s="49"/>
      <c r="BP3345" s="49"/>
      <c r="BQ3345" s="49"/>
      <c r="BR3345" s="49"/>
      <c r="BS3345" s="49"/>
      <c r="BT3345" s="49"/>
      <c r="BU3345" s="49"/>
      <c r="BV3345" s="49"/>
      <c r="BW3345" s="49"/>
      <c r="BX3345" s="49"/>
      <c r="BY3345" s="49"/>
      <c r="BZ3345" s="49"/>
      <c r="CA3345" s="49"/>
      <c r="CB3345" s="49"/>
      <c r="CC3345" s="49"/>
    </row>
    <row r="3346" spans="1:81" x14ac:dyDescent="0.3">
      <c r="A3346" s="57" t="s">
        <v>560</v>
      </c>
      <c r="B3346" s="48">
        <v>42291</v>
      </c>
      <c r="C3346" s="48"/>
      <c r="D3346" s="48"/>
      <c r="E3346" s="49" t="s">
        <v>558</v>
      </c>
      <c r="F3346" s="49"/>
      <c r="G3346" s="49">
        <v>465.12796874999998</v>
      </c>
      <c r="H3346" s="49">
        <v>0.16646562500000001</v>
      </c>
      <c r="I3346" s="49">
        <v>0.24362500000000001</v>
      </c>
      <c r="J3346" s="49">
        <v>0.26466875000000001</v>
      </c>
      <c r="K3346" s="49">
        <v>0.200875</v>
      </c>
      <c r="L3346" s="49">
        <v>0.30121874999999998</v>
      </c>
      <c r="M3346" s="49">
        <v>0.32555624999999999</v>
      </c>
      <c r="N3346" s="49">
        <v>0.25306250000000002</v>
      </c>
      <c r="O3346" s="49"/>
      <c r="P3346" s="49"/>
      <c r="Q3346" s="49"/>
      <c r="R3346" s="49"/>
      <c r="S3346" s="49"/>
      <c r="T3346" s="49"/>
      <c r="U3346" s="49"/>
      <c r="V3346" s="49"/>
      <c r="W3346" s="49"/>
      <c r="X3346" s="49"/>
      <c r="Y3346" s="49"/>
      <c r="Z3346" s="49"/>
      <c r="AA3346" s="49"/>
      <c r="AB3346" s="49"/>
      <c r="AC3346" s="49"/>
      <c r="AD3346" s="49"/>
      <c r="AE3346" s="49"/>
      <c r="AF3346" s="49"/>
      <c r="AG3346" s="49"/>
      <c r="AH3346" s="49"/>
      <c r="AI3346" s="49"/>
      <c r="AJ3346" s="49"/>
      <c r="AK3346" s="49"/>
      <c r="AL3346" s="49"/>
      <c r="AM3346" s="49"/>
      <c r="AN3346" s="49"/>
      <c r="AO3346" s="49"/>
      <c r="AP3346" s="49"/>
      <c r="AQ3346" s="49"/>
      <c r="AR3346" s="49"/>
      <c r="AS3346" s="49"/>
      <c r="AT3346" s="49"/>
      <c r="AX3346" s="49"/>
      <c r="AY3346" s="49"/>
      <c r="AZ3346" s="49"/>
      <c r="BA3346" s="49"/>
      <c r="BB3346" s="49"/>
      <c r="BC3346" s="49"/>
      <c r="BD3346" s="49"/>
      <c r="BE3346" s="49"/>
      <c r="BF3346" s="49"/>
      <c r="BG3346" s="49"/>
      <c r="BH3346" s="49"/>
      <c r="BI3346" s="49"/>
      <c r="BJ3346" s="49"/>
      <c r="BK3346" s="49"/>
      <c r="BL3346" s="49"/>
      <c r="BM3346" s="49"/>
      <c r="BN3346" s="49"/>
      <c r="BO3346" s="49"/>
      <c r="BP3346" s="49"/>
      <c r="BQ3346" s="49"/>
      <c r="BR3346" s="49"/>
      <c r="BS3346" s="49"/>
      <c r="BT3346" s="49"/>
      <c r="BU3346" s="49"/>
      <c r="BV3346" s="49"/>
      <c r="BW3346" s="49"/>
      <c r="BX3346" s="49"/>
      <c r="BY3346" s="49"/>
      <c r="BZ3346" s="49"/>
      <c r="CA3346" s="49"/>
      <c r="CB3346" s="49"/>
      <c r="CC3346" s="49"/>
    </row>
    <row r="3347" spans="1:81" x14ac:dyDescent="0.3">
      <c r="A3347" s="57" t="s">
        <v>560</v>
      </c>
      <c r="B3347" s="48">
        <v>42292</v>
      </c>
      <c r="C3347" s="48"/>
      <c r="D3347" s="48"/>
      <c r="E3347" s="49" t="s">
        <v>558</v>
      </c>
      <c r="F3347" s="49"/>
      <c r="G3347" s="49">
        <v>464.4975</v>
      </c>
      <c r="H3347" s="49">
        <v>0.16268125</v>
      </c>
      <c r="I3347" s="49">
        <v>0.24174375000000001</v>
      </c>
      <c r="J3347" s="49">
        <v>0.26451875000000002</v>
      </c>
      <c r="K3347" s="49">
        <v>0.2013625</v>
      </c>
      <c r="L3347" s="49">
        <v>0.30146875000000001</v>
      </c>
      <c r="M3347" s="49">
        <v>0.32566875000000001</v>
      </c>
      <c r="N3347" s="49">
        <v>0.25309375000000001</v>
      </c>
      <c r="O3347" s="49"/>
      <c r="P3347" s="49"/>
      <c r="Q3347" s="49"/>
      <c r="R3347" s="49"/>
      <c r="S3347" s="49"/>
      <c r="T3347" s="49"/>
      <c r="U3347" s="49"/>
      <c r="V3347" s="49"/>
      <c r="W3347" s="49"/>
      <c r="X3347" s="49"/>
      <c r="Y3347" s="49"/>
      <c r="Z3347" s="49"/>
      <c r="AA3347" s="49"/>
      <c r="AB3347" s="49"/>
      <c r="AC3347" s="49"/>
      <c r="AD3347" s="49"/>
      <c r="AE3347" s="49">
        <v>0.14459693421308001</v>
      </c>
      <c r="AF3347" s="49">
        <v>3.8185784465120998E-2</v>
      </c>
      <c r="AG3347" s="49"/>
      <c r="AH3347" s="49"/>
      <c r="AI3347" s="49"/>
      <c r="AJ3347" s="49"/>
      <c r="AK3347" s="49"/>
      <c r="AL3347" s="49"/>
      <c r="AM3347" s="49"/>
      <c r="AN3347" s="49"/>
      <c r="AO3347" s="49"/>
      <c r="AP3347" s="49"/>
      <c r="AQ3347" s="49"/>
      <c r="AR3347" s="49"/>
      <c r="AS3347" s="49"/>
      <c r="AT3347" s="49"/>
      <c r="AX3347" s="49"/>
      <c r="AY3347" s="49"/>
      <c r="AZ3347" s="49"/>
      <c r="BA3347" s="49"/>
      <c r="BB3347" s="49"/>
      <c r="BC3347" s="49"/>
      <c r="BD3347" s="49"/>
      <c r="BE3347" s="49"/>
      <c r="BF3347" s="49"/>
      <c r="BG3347" s="49"/>
      <c r="BH3347" s="49"/>
      <c r="BI3347" s="49"/>
      <c r="BJ3347" s="49"/>
      <c r="BK3347" s="49"/>
      <c r="BL3347" s="49"/>
      <c r="BM3347" s="49"/>
      <c r="BN3347" s="49"/>
      <c r="BO3347" s="49"/>
      <c r="BP3347" s="49"/>
      <c r="BQ3347" s="49"/>
      <c r="BR3347" s="49"/>
      <c r="BS3347" s="49"/>
      <c r="BT3347" s="49"/>
      <c r="BU3347" s="49"/>
      <c r="BV3347" s="49"/>
      <c r="BW3347" s="49"/>
      <c r="BX3347" s="49"/>
      <c r="BY3347" s="49"/>
      <c r="BZ3347" s="49"/>
      <c r="CA3347" s="49"/>
      <c r="CB3347" s="49"/>
      <c r="CC3347" s="49"/>
    </row>
    <row r="3348" spans="1:81" x14ac:dyDescent="0.3">
      <c r="A3348" s="57" t="s">
        <v>560</v>
      </c>
      <c r="B3348" s="48">
        <v>42293</v>
      </c>
      <c r="C3348" s="48"/>
      <c r="D3348" s="48"/>
      <c r="E3348" s="49" t="s">
        <v>558</v>
      </c>
      <c r="F3348" s="49"/>
      <c r="G3348" s="49">
        <v>476.46281249999998</v>
      </c>
      <c r="H3348" s="49">
        <v>0.23513125000000001</v>
      </c>
      <c r="I3348" s="49">
        <v>0.24665000000000001</v>
      </c>
      <c r="J3348" s="49">
        <v>0.26501249999999998</v>
      </c>
      <c r="K3348" s="49">
        <v>0.20174375</v>
      </c>
      <c r="L3348" s="49">
        <v>0.30171874999999998</v>
      </c>
      <c r="M3348" s="49">
        <v>0.32570624999999997</v>
      </c>
      <c r="N3348" s="49">
        <v>0.25313750000000002</v>
      </c>
      <c r="O3348" s="49"/>
      <c r="P3348" s="49"/>
      <c r="Q3348" s="49"/>
      <c r="R3348" s="49"/>
      <c r="S3348" s="49"/>
      <c r="T3348" s="49"/>
      <c r="U3348" s="49"/>
      <c r="V3348" s="49"/>
      <c r="W3348" s="49"/>
      <c r="X3348" s="49"/>
      <c r="Y3348" s="49"/>
      <c r="Z3348" s="49"/>
      <c r="AA3348" s="49"/>
      <c r="AB3348" s="49"/>
      <c r="AC3348" s="49"/>
      <c r="AD3348" s="49"/>
      <c r="AE3348" s="49"/>
      <c r="AF3348" s="49"/>
      <c r="AG3348" s="49"/>
      <c r="AH3348" s="49"/>
      <c r="AI3348" s="49"/>
      <c r="AJ3348" s="49"/>
      <c r="AK3348" s="49"/>
      <c r="AL3348" s="49"/>
      <c r="AM3348" s="49"/>
      <c r="AN3348" s="49"/>
      <c r="AO3348" s="49"/>
      <c r="AP3348" s="49"/>
      <c r="AQ3348" s="49"/>
      <c r="AR3348" s="49"/>
      <c r="AS3348" s="49"/>
      <c r="AT3348" s="49"/>
      <c r="AX3348" s="49"/>
      <c r="AY3348" s="49"/>
      <c r="AZ3348" s="49"/>
      <c r="BA3348" s="49"/>
      <c r="BB3348" s="49"/>
      <c r="BC3348" s="49"/>
      <c r="BD3348" s="49"/>
      <c r="BE3348" s="49"/>
      <c r="BF3348" s="49"/>
      <c r="BG3348" s="49"/>
      <c r="BH3348" s="49"/>
      <c r="BI3348" s="49"/>
      <c r="BJ3348" s="49"/>
      <c r="BK3348" s="49"/>
      <c r="BL3348" s="49"/>
      <c r="BM3348" s="49"/>
      <c r="BN3348" s="49"/>
      <c r="BO3348" s="49"/>
      <c r="BP3348" s="49"/>
      <c r="BQ3348" s="49"/>
      <c r="BR3348" s="49"/>
      <c r="BS3348" s="49"/>
      <c r="BT3348" s="49"/>
      <c r="BU3348" s="49"/>
      <c r="BV3348" s="49"/>
      <c r="BW3348" s="49"/>
      <c r="BX3348" s="49"/>
      <c r="BY3348" s="49"/>
      <c r="BZ3348" s="49"/>
      <c r="CA3348" s="49"/>
      <c r="CB3348" s="49"/>
      <c r="CC3348" s="49"/>
    </row>
    <row r="3349" spans="1:81" x14ac:dyDescent="0.3">
      <c r="A3349" s="57" t="s">
        <v>560</v>
      </c>
      <c r="B3349" s="48">
        <v>42294</v>
      </c>
      <c r="C3349" s="48"/>
      <c r="D3349" s="48"/>
      <c r="E3349" s="49" t="s">
        <v>558</v>
      </c>
      <c r="F3349" s="49"/>
      <c r="G3349" s="49">
        <v>474.92109375000001</v>
      </c>
      <c r="H3349" s="49">
        <v>0.22037812500000001</v>
      </c>
      <c r="I3349" s="49">
        <v>0.24917500000000001</v>
      </c>
      <c r="J3349" s="49">
        <v>0.26490000000000002</v>
      </c>
      <c r="K3349" s="49">
        <v>0.20228750000000001</v>
      </c>
      <c r="L3349" s="49">
        <v>0.30191875000000001</v>
      </c>
      <c r="M3349" s="49">
        <v>0.32587500000000003</v>
      </c>
      <c r="N3349" s="49">
        <v>0.2533125</v>
      </c>
      <c r="O3349" s="49"/>
      <c r="P3349" s="49"/>
      <c r="Q3349" s="49"/>
      <c r="R3349" s="49"/>
      <c r="S3349" s="49"/>
      <c r="T3349" s="49"/>
      <c r="U3349" s="49"/>
      <c r="V3349" s="49"/>
      <c r="W3349" s="49"/>
      <c r="X3349" s="49"/>
      <c r="Y3349" s="49"/>
      <c r="Z3349" s="49"/>
      <c r="AA3349" s="49"/>
      <c r="AB3349" s="49"/>
      <c r="AC3349" s="49"/>
      <c r="AD3349" s="49"/>
      <c r="AE3349" s="49"/>
      <c r="AF3349" s="49"/>
      <c r="AG3349" s="49"/>
      <c r="AH3349" s="49"/>
      <c r="AI3349" s="49"/>
      <c r="AJ3349" s="49"/>
      <c r="AK3349" s="49"/>
      <c r="AL3349" s="49"/>
      <c r="AM3349" s="49"/>
      <c r="AN3349" s="49"/>
      <c r="AO3349" s="49"/>
      <c r="AP3349" s="49"/>
      <c r="AQ3349" s="49"/>
      <c r="AR3349" s="49"/>
      <c r="AS3349" s="49"/>
      <c r="AT3349" s="49"/>
      <c r="AX3349" s="49"/>
      <c r="AY3349" s="49"/>
      <c r="AZ3349" s="49"/>
      <c r="BA3349" s="49"/>
      <c r="BB3349" s="49"/>
      <c r="BC3349" s="49"/>
      <c r="BD3349" s="49"/>
      <c r="BE3349" s="49"/>
      <c r="BF3349" s="49"/>
      <c r="BG3349" s="49"/>
      <c r="BH3349" s="49"/>
      <c r="BI3349" s="49"/>
      <c r="BJ3349" s="49"/>
      <c r="BK3349" s="49"/>
      <c r="BL3349" s="49"/>
      <c r="BM3349" s="49"/>
      <c r="BN3349" s="49"/>
      <c r="BO3349" s="49"/>
      <c r="BP3349" s="49"/>
      <c r="BQ3349" s="49"/>
      <c r="BR3349" s="49"/>
      <c r="BS3349" s="49"/>
      <c r="BT3349" s="49"/>
      <c r="BU3349" s="49"/>
      <c r="BV3349" s="49"/>
      <c r="BW3349" s="49"/>
      <c r="BX3349" s="49"/>
      <c r="BY3349" s="49"/>
      <c r="BZ3349" s="49"/>
      <c r="CA3349" s="49"/>
      <c r="CB3349" s="49"/>
      <c r="CC3349" s="49"/>
    </row>
    <row r="3350" spans="1:81" x14ac:dyDescent="0.3">
      <c r="A3350" s="57" t="s">
        <v>560</v>
      </c>
      <c r="B3350" s="48">
        <v>42295</v>
      </c>
      <c r="C3350" s="48"/>
      <c r="D3350" s="48"/>
      <c r="E3350" s="49" t="s">
        <v>558</v>
      </c>
      <c r="F3350" s="49"/>
      <c r="G3350" s="49">
        <v>472.61250000000001</v>
      </c>
      <c r="H3350" s="49">
        <v>0.20382500000000001</v>
      </c>
      <c r="I3350" s="49">
        <v>0.2492</v>
      </c>
      <c r="J3350" s="49">
        <v>0.26493749999999999</v>
      </c>
      <c r="K3350" s="49">
        <v>0.20255624999999999</v>
      </c>
      <c r="L3350" s="49">
        <v>0.30203750000000001</v>
      </c>
      <c r="M3350" s="49">
        <v>0.32595625</v>
      </c>
      <c r="N3350" s="49">
        <v>0.25337500000000002</v>
      </c>
      <c r="O3350" s="49"/>
      <c r="P3350" s="49"/>
      <c r="Q3350" s="49"/>
      <c r="R3350" s="49"/>
      <c r="S3350" s="49"/>
      <c r="T3350" s="49"/>
      <c r="U3350" s="49"/>
      <c r="V3350" s="49"/>
      <c r="W3350" s="49"/>
      <c r="X3350" s="49"/>
      <c r="Y3350" s="49"/>
      <c r="Z3350" s="49"/>
      <c r="AA3350" s="49"/>
      <c r="AB3350" s="49"/>
      <c r="AC3350" s="49"/>
      <c r="AD3350" s="49"/>
      <c r="AE3350" s="49"/>
      <c r="AF3350" s="49"/>
      <c r="AG3350" s="49"/>
      <c r="AH3350" s="49"/>
      <c r="AI3350" s="49"/>
      <c r="AJ3350" s="49"/>
      <c r="AK3350" s="49"/>
      <c r="AL3350" s="49"/>
      <c r="AM3350" s="49"/>
      <c r="AN3350" s="49"/>
      <c r="AO3350" s="49"/>
      <c r="AP3350" s="49"/>
      <c r="AQ3350" s="49"/>
      <c r="AR3350" s="49"/>
      <c r="AS3350" s="49"/>
      <c r="AT3350" s="49"/>
      <c r="AX3350" s="49"/>
      <c r="AY3350" s="49"/>
      <c r="AZ3350" s="49"/>
      <c r="BA3350" s="49"/>
      <c r="BB3350" s="49"/>
      <c r="BC3350" s="49"/>
      <c r="BD3350" s="49"/>
      <c r="BE3350" s="49"/>
      <c r="BF3350" s="49"/>
      <c r="BG3350" s="49"/>
      <c r="BH3350" s="49"/>
      <c r="BI3350" s="49"/>
      <c r="BJ3350" s="49"/>
      <c r="BK3350" s="49"/>
      <c r="BL3350" s="49"/>
      <c r="BM3350" s="49"/>
      <c r="BN3350" s="49"/>
      <c r="BO3350" s="49"/>
      <c r="BP3350" s="49"/>
      <c r="BQ3350" s="49"/>
      <c r="BR3350" s="49"/>
      <c r="BS3350" s="49"/>
      <c r="BT3350" s="49"/>
      <c r="BU3350" s="49"/>
      <c r="BV3350" s="49"/>
      <c r="BW3350" s="49"/>
      <c r="BX3350" s="49"/>
      <c r="BY3350" s="49"/>
      <c r="BZ3350" s="49"/>
      <c r="CA3350" s="49"/>
      <c r="CB3350" s="49"/>
      <c r="CC3350" s="49"/>
    </row>
    <row r="3351" spans="1:81" x14ac:dyDescent="0.3">
      <c r="A3351" s="57" t="s">
        <v>560</v>
      </c>
      <c r="B3351" s="48">
        <v>42296</v>
      </c>
      <c r="C3351" s="48"/>
      <c r="D3351" s="48"/>
      <c r="E3351" s="49" t="s">
        <v>558</v>
      </c>
      <c r="F3351" s="49"/>
      <c r="G3351" s="49">
        <v>471.08109374999998</v>
      </c>
      <c r="H3351" s="49">
        <v>0.19293437499999999</v>
      </c>
      <c r="I3351" s="49">
        <v>0.24828125000000001</v>
      </c>
      <c r="J3351" s="49">
        <v>0.26499374999999997</v>
      </c>
      <c r="K3351" s="49">
        <v>0.20293125000000001</v>
      </c>
      <c r="L3351" s="49">
        <v>0.30227500000000002</v>
      </c>
      <c r="M3351" s="49">
        <v>0.326075</v>
      </c>
      <c r="N3351" s="49">
        <v>0.25338749999999999</v>
      </c>
      <c r="O3351" s="49"/>
      <c r="P3351" s="49"/>
      <c r="Q3351" s="49"/>
      <c r="R3351" s="49"/>
      <c r="S3351" s="49"/>
      <c r="T3351" s="49"/>
      <c r="U3351" s="49"/>
      <c r="V3351" s="49"/>
      <c r="W3351" s="49"/>
      <c r="X3351" s="49"/>
      <c r="Y3351" s="49"/>
      <c r="Z3351" s="49"/>
      <c r="AA3351" s="49"/>
      <c r="AB3351" s="49"/>
      <c r="AC3351" s="49"/>
      <c r="AD3351" s="49"/>
      <c r="AE3351" s="49"/>
      <c r="AF3351" s="49"/>
      <c r="AG3351" s="49"/>
      <c r="AH3351" s="49"/>
      <c r="AI3351" s="49"/>
      <c r="AJ3351" s="49"/>
      <c r="AK3351" s="49"/>
      <c r="AL3351" s="49"/>
      <c r="AM3351" s="49"/>
      <c r="AN3351" s="49"/>
      <c r="AO3351" s="49"/>
      <c r="AP3351" s="49"/>
      <c r="AQ3351" s="49"/>
      <c r="AR3351" s="49"/>
      <c r="AS3351" s="49"/>
      <c r="AT3351" s="49"/>
      <c r="AX3351" s="49"/>
      <c r="AY3351" s="49"/>
      <c r="AZ3351" s="49"/>
      <c r="BA3351" s="49"/>
      <c r="BB3351" s="49"/>
      <c r="BC3351" s="49"/>
      <c r="BD3351" s="49"/>
      <c r="BE3351" s="49"/>
      <c r="BF3351" s="49"/>
      <c r="BG3351" s="49"/>
      <c r="BH3351" s="49"/>
      <c r="BI3351" s="49"/>
      <c r="BJ3351" s="49"/>
      <c r="BK3351" s="49"/>
      <c r="BL3351" s="49"/>
      <c r="BM3351" s="49"/>
      <c r="BN3351" s="49"/>
      <c r="BO3351" s="49"/>
      <c r="BP3351" s="49"/>
      <c r="BQ3351" s="49"/>
      <c r="BR3351" s="49"/>
      <c r="BS3351" s="49"/>
      <c r="BT3351" s="49"/>
      <c r="BU3351" s="49"/>
      <c r="BV3351" s="49"/>
      <c r="BW3351" s="49"/>
      <c r="BX3351" s="49"/>
      <c r="BY3351" s="49"/>
      <c r="BZ3351" s="49"/>
      <c r="CA3351" s="49"/>
      <c r="CB3351" s="49"/>
      <c r="CC3351" s="49"/>
    </row>
    <row r="3352" spans="1:81" x14ac:dyDescent="0.3">
      <c r="A3352" s="57" t="s">
        <v>560</v>
      </c>
      <c r="B3352" s="48">
        <v>42297</v>
      </c>
      <c r="C3352" s="48"/>
      <c r="D3352" s="48"/>
      <c r="E3352" s="49" t="s">
        <v>558</v>
      </c>
      <c r="F3352" s="49"/>
      <c r="G3352" s="49">
        <v>469.53515625</v>
      </c>
      <c r="H3352" s="49">
        <v>0.183234375</v>
      </c>
      <c r="I3352" s="49">
        <v>0.2464875</v>
      </c>
      <c r="J3352" s="49">
        <v>0.26495000000000002</v>
      </c>
      <c r="K3352" s="49">
        <v>0.20325625</v>
      </c>
      <c r="L3352" s="49">
        <v>0.3024</v>
      </c>
      <c r="M3352" s="49">
        <v>0.32617499999999999</v>
      </c>
      <c r="N3352" s="49">
        <v>0.25347500000000001</v>
      </c>
      <c r="O3352" s="49"/>
      <c r="P3352" s="49"/>
      <c r="Q3352" s="49"/>
      <c r="R3352" s="49"/>
      <c r="S3352" s="49"/>
      <c r="T3352" s="49"/>
      <c r="U3352" s="49"/>
      <c r="V3352" s="49"/>
      <c r="W3352" s="49"/>
      <c r="X3352" s="49"/>
      <c r="Y3352" s="49"/>
      <c r="Z3352" s="49"/>
      <c r="AA3352" s="49"/>
      <c r="AB3352" s="49"/>
      <c r="AC3352" s="49"/>
      <c r="AD3352" s="49">
        <v>4.55</v>
      </c>
      <c r="AE3352" s="49">
        <v>0.19494896910184001</v>
      </c>
      <c r="AF3352" s="49">
        <v>6.3401972931314707E-2</v>
      </c>
      <c r="AG3352" s="49"/>
      <c r="AH3352" s="49"/>
      <c r="AI3352" s="49"/>
      <c r="AJ3352" s="49">
        <v>0</v>
      </c>
      <c r="AK3352" s="49">
        <v>3</v>
      </c>
      <c r="AL3352" s="49"/>
      <c r="AM3352" s="49"/>
      <c r="AN3352" s="49"/>
      <c r="AO3352" s="49"/>
      <c r="AP3352" s="49"/>
      <c r="AQ3352" s="49"/>
      <c r="AR3352" s="49"/>
      <c r="AS3352" s="49"/>
      <c r="AT3352" s="49"/>
      <c r="AX3352" s="49"/>
      <c r="AY3352" s="49"/>
      <c r="AZ3352" s="49"/>
      <c r="BA3352" s="49"/>
      <c r="BB3352" s="49"/>
      <c r="BC3352" s="49"/>
      <c r="BD3352" s="49"/>
      <c r="BE3352" s="49"/>
      <c r="BF3352" s="49"/>
      <c r="BG3352" s="49"/>
      <c r="BH3352" s="49"/>
      <c r="BI3352" s="49"/>
      <c r="BJ3352" s="49"/>
      <c r="BK3352" s="49"/>
      <c r="BL3352" s="49"/>
      <c r="BM3352" s="49"/>
      <c r="BN3352" s="49"/>
      <c r="BO3352" s="49"/>
      <c r="BP3352" s="49"/>
      <c r="BQ3352" s="49"/>
      <c r="BR3352" s="49"/>
      <c r="BS3352" s="49"/>
      <c r="BT3352" s="49"/>
      <c r="BU3352" s="49"/>
      <c r="BV3352" s="49"/>
      <c r="BW3352" s="49"/>
      <c r="BX3352" s="49"/>
      <c r="BY3352" s="49"/>
      <c r="BZ3352" s="49"/>
      <c r="CA3352" s="49"/>
      <c r="CB3352" s="49"/>
      <c r="CC3352" s="49"/>
    </row>
    <row r="3353" spans="1:81" x14ac:dyDescent="0.3">
      <c r="A3353" s="57" t="s">
        <v>560</v>
      </c>
      <c r="B3353" s="48">
        <v>42298</v>
      </c>
      <c r="C3353" s="48"/>
      <c r="D3353" s="48"/>
      <c r="E3353" s="49" t="s">
        <v>558</v>
      </c>
      <c r="F3353" s="49"/>
      <c r="G3353" s="49">
        <v>467.86312500000003</v>
      </c>
      <c r="H3353" s="49">
        <v>0.17361874999999999</v>
      </c>
      <c r="I3353" s="49">
        <v>0.24363124999999999</v>
      </c>
      <c r="J3353" s="49">
        <v>0.26483125000000002</v>
      </c>
      <c r="K3353" s="49">
        <v>0.20360624999999999</v>
      </c>
      <c r="L3353" s="49">
        <v>0.30259999999999998</v>
      </c>
      <c r="M3353" s="49">
        <v>0.32628750000000001</v>
      </c>
      <c r="N3353" s="49">
        <v>0.25359375000000001</v>
      </c>
      <c r="O3353" s="49"/>
      <c r="P3353" s="49"/>
      <c r="Q3353" s="49"/>
      <c r="R3353" s="49"/>
      <c r="S3353" s="49"/>
      <c r="T3353" s="49"/>
      <c r="U3353" s="49"/>
      <c r="V3353" s="49"/>
      <c r="W3353" s="49"/>
      <c r="X3353" s="49"/>
      <c r="Y3353" s="49"/>
      <c r="Z3353" s="49"/>
      <c r="AA3353" s="49"/>
      <c r="AB3353" s="49"/>
      <c r="AC3353" s="49"/>
      <c r="AD3353" s="49"/>
      <c r="AE3353" s="49"/>
      <c r="AF3353" s="49"/>
      <c r="AG3353" s="49"/>
      <c r="AH3353" s="49"/>
      <c r="AI3353" s="49"/>
      <c r="AJ3353" s="49"/>
      <c r="AK3353" s="49"/>
      <c r="AL3353" s="49"/>
      <c r="AM3353" s="49"/>
      <c r="AN3353" s="49"/>
      <c r="AO3353" s="49"/>
      <c r="AP3353" s="49"/>
      <c r="AQ3353" s="49"/>
      <c r="AR3353" s="49"/>
      <c r="AS3353" s="49"/>
      <c r="AT3353" s="49"/>
      <c r="AX3353" s="49"/>
      <c r="AY3353" s="49"/>
      <c r="AZ3353" s="49"/>
      <c r="BA3353" s="49"/>
      <c r="BB3353" s="49"/>
      <c r="BC3353" s="49"/>
      <c r="BD3353" s="49"/>
      <c r="BE3353" s="49"/>
      <c r="BF3353" s="49"/>
      <c r="BG3353" s="49"/>
      <c r="BH3353" s="49"/>
      <c r="BI3353" s="49"/>
      <c r="BJ3353" s="49"/>
      <c r="BK3353" s="49"/>
      <c r="BL3353" s="49"/>
      <c r="BM3353" s="49"/>
      <c r="BN3353" s="49"/>
      <c r="BO3353" s="49"/>
      <c r="BP3353" s="49"/>
      <c r="BQ3353" s="49"/>
      <c r="BR3353" s="49"/>
      <c r="BS3353" s="49"/>
      <c r="BT3353" s="49"/>
      <c r="BU3353" s="49"/>
      <c r="BV3353" s="49"/>
      <c r="BW3353" s="49"/>
      <c r="BX3353" s="49"/>
      <c r="BY3353" s="49"/>
      <c r="BZ3353" s="49"/>
      <c r="CA3353" s="49"/>
      <c r="CB3353" s="49"/>
      <c r="CC3353" s="49"/>
    </row>
    <row r="3354" spans="1:81" x14ac:dyDescent="0.3">
      <c r="A3354" s="57" t="s">
        <v>560</v>
      </c>
      <c r="B3354" s="48">
        <v>42299</v>
      </c>
      <c r="C3354" s="48"/>
      <c r="D3354" s="48"/>
      <c r="E3354" s="49" t="s">
        <v>558</v>
      </c>
      <c r="F3354" s="49"/>
      <c r="G3354" s="49">
        <v>476.71171874999999</v>
      </c>
      <c r="H3354" s="49">
        <v>0.229278125</v>
      </c>
      <c r="I3354" s="49">
        <v>0.24477499999999999</v>
      </c>
      <c r="J3354" s="49">
        <v>0.26519999999999999</v>
      </c>
      <c r="K3354" s="49">
        <v>0.20410624999999999</v>
      </c>
      <c r="L3354" s="49">
        <v>0.30264999999999997</v>
      </c>
      <c r="M3354" s="49">
        <v>0.3263375</v>
      </c>
      <c r="N3354" s="49">
        <v>0.25371874999999999</v>
      </c>
      <c r="O3354" s="49"/>
      <c r="P3354" s="49"/>
      <c r="Q3354" s="49"/>
      <c r="R3354" s="49"/>
      <c r="S3354" s="49"/>
      <c r="T3354" s="49"/>
      <c r="U3354" s="49"/>
      <c r="V3354" s="49"/>
      <c r="W3354" s="49"/>
      <c r="X3354" s="49"/>
      <c r="Y3354" s="49"/>
      <c r="Z3354" s="49"/>
      <c r="AA3354" s="49"/>
      <c r="AB3354" s="49"/>
      <c r="AC3354" s="49"/>
      <c r="AD3354" s="49"/>
      <c r="AE3354" s="49"/>
      <c r="AF3354" s="49">
        <v>0.24459361951903799</v>
      </c>
      <c r="AG3354" s="49"/>
      <c r="AH3354" s="49"/>
      <c r="AI3354" s="49"/>
      <c r="AJ3354" s="49"/>
      <c r="AK3354" s="49"/>
      <c r="AL3354" s="49"/>
      <c r="AM3354" s="49"/>
      <c r="AN3354" s="49"/>
      <c r="AO3354" s="49"/>
      <c r="AP3354" s="49"/>
      <c r="AQ3354" s="49"/>
      <c r="AR3354" s="49"/>
      <c r="AS3354" s="49"/>
      <c r="AT3354" s="49"/>
      <c r="AX3354" s="49"/>
      <c r="AY3354" s="49"/>
      <c r="AZ3354" s="49"/>
      <c r="BA3354" s="49"/>
      <c r="BB3354" s="49"/>
      <c r="BC3354" s="49"/>
      <c r="BD3354" s="49"/>
      <c r="BE3354" s="49"/>
      <c r="BF3354" s="49"/>
      <c r="BG3354" s="49"/>
      <c r="BH3354" s="49"/>
      <c r="BI3354" s="49"/>
      <c r="BJ3354" s="49"/>
      <c r="BK3354" s="49"/>
      <c r="BL3354" s="49"/>
      <c r="BM3354" s="49"/>
      <c r="BN3354" s="49"/>
      <c r="BO3354" s="49"/>
      <c r="BP3354" s="49"/>
      <c r="BQ3354" s="49"/>
      <c r="BR3354" s="49"/>
      <c r="BS3354" s="49"/>
      <c r="BT3354" s="49"/>
      <c r="BU3354" s="49"/>
      <c r="BV3354" s="49"/>
      <c r="BW3354" s="49"/>
      <c r="BX3354" s="49"/>
      <c r="BY3354" s="49"/>
      <c r="BZ3354" s="49"/>
      <c r="CA3354" s="49"/>
      <c r="CB3354" s="49"/>
      <c r="CC3354" s="49"/>
    </row>
    <row r="3355" spans="1:81" x14ac:dyDescent="0.3">
      <c r="A3355" s="57" t="s">
        <v>560</v>
      </c>
      <c r="B3355" s="48">
        <v>42300</v>
      </c>
      <c r="C3355" s="48"/>
      <c r="D3355" s="48"/>
      <c r="E3355" s="49" t="s">
        <v>558</v>
      </c>
      <c r="F3355" s="49"/>
      <c r="G3355" s="49">
        <v>475.25671875</v>
      </c>
      <c r="H3355" s="49">
        <v>0.21726562499999999</v>
      </c>
      <c r="I3355" s="49">
        <v>0.24713750000000001</v>
      </c>
      <c r="J3355" s="49">
        <v>0.26469999999999999</v>
      </c>
      <c r="K3355" s="49">
        <v>0.20435</v>
      </c>
      <c r="L3355" s="49">
        <v>0.30279374999999997</v>
      </c>
      <c r="M3355" s="49">
        <v>0.32644374999999998</v>
      </c>
      <c r="N3355" s="49">
        <v>0.25369999999999998</v>
      </c>
      <c r="O3355" s="49"/>
      <c r="P3355" s="49"/>
      <c r="Q3355" s="49"/>
      <c r="R3355" s="49"/>
      <c r="S3355" s="49"/>
      <c r="T3355" s="49"/>
      <c r="U3355" s="49"/>
      <c r="V3355" s="49"/>
      <c r="W3355" s="49"/>
      <c r="X3355" s="49"/>
      <c r="Y3355" s="49"/>
      <c r="Z3355" s="49"/>
      <c r="AA3355" s="49"/>
      <c r="AB3355" s="49"/>
      <c r="AC3355" s="49"/>
      <c r="AD3355" s="49"/>
      <c r="AE3355" s="49"/>
      <c r="AF3355" s="49"/>
      <c r="AG3355" s="49"/>
      <c r="AH3355" s="49"/>
      <c r="AI3355" s="49"/>
      <c r="AJ3355" s="49"/>
      <c r="AK3355" s="49"/>
      <c r="AL3355" s="49"/>
      <c r="AM3355" s="49"/>
      <c r="AN3355" s="49"/>
      <c r="AO3355" s="49"/>
      <c r="AP3355" s="49"/>
      <c r="AQ3355" s="49"/>
      <c r="AR3355" s="49"/>
      <c r="AS3355" s="49"/>
      <c r="AT3355" s="49"/>
      <c r="AX3355" s="49"/>
      <c r="AY3355" s="49"/>
      <c r="AZ3355" s="49"/>
      <c r="BA3355" s="49"/>
      <c r="BB3355" s="49"/>
      <c r="BC3355" s="49"/>
      <c r="BD3355" s="49"/>
      <c r="BE3355" s="49"/>
      <c r="BF3355" s="49"/>
      <c r="BG3355" s="49"/>
      <c r="BH3355" s="49"/>
      <c r="BI3355" s="49"/>
      <c r="BJ3355" s="49"/>
      <c r="BK3355" s="49"/>
      <c r="BL3355" s="49"/>
      <c r="BM3355" s="49"/>
      <c r="BN3355" s="49"/>
      <c r="BO3355" s="49"/>
      <c r="BP3355" s="49"/>
      <c r="BQ3355" s="49"/>
      <c r="BR3355" s="49"/>
      <c r="BS3355" s="49"/>
      <c r="BT3355" s="49"/>
      <c r="BU3355" s="49"/>
      <c r="BV3355" s="49"/>
      <c r="BW3355" s="49"/>
      <c r="BX3355" s="49"/>
      <c r="BY3355" s="49"/>
      <c r="BZ3355" s="49"/>
      <c r="CA3355" s="49"/>
      <c r="CB3355" s="49"/>
      <c r="CC3355" s="49"/>
    </row>
    <row r="3356" spans="1:81" x14ac:dyDescent="0.3">
      <c r="A3356" s="57" t="s">
        <v>560</v>
      </c>
      <c r="B3356" s="48">
        <v>42301</v>
      </c>
      <c r="C3356" s="48"/>
      <c r="D3356" s="48"/>
      <c r="E3356" s="49" t="s">
        <v>558</v>
      </c>
      <c r="F3356" s="49"/>
      <c r="G3356" s="49">
        <v>473.34140624999998</v>
      </c>
      <c r="H3356" s="49">
        <v>0.203840625</v>
      </c>
      <c r="I3356" s="49">
        <v>0.24698125000000001</v>
      </c>
      <c r="J3356" s="49">
        <v>0.26443125000000001</v>
      </c>
      <c r="K3356" s="49">
        <v>0.20456250000000001</v>
      </c>
      <c r="L3356" s="49">
        <v>0.30298124999999998</v>
      </c>
      <c r="M3356" s="49">
        <v>0.32661875000000001</v>
      </c>
      <c r="N3356" s="49">
        <v>0.25380000000000003</v>
      </c>
      <c r="O3356" s="49"/>
      <c r="P3356" s="49"/>
      <c r="Q3356" s="49"/>
      <c r="R3356" s="49"/>
      <c r="S3356" s="49"/>
      <c r="T3356" s="49"/>
      <c r="U3356" s="49"/>
      <c r="V3356" s="49"/>
      <c r="W3356" s="49"/>
      <c r="X3356" s="49"/>
      <c r="Y3356" s="49"/>
      <c r="Z3356" s="49"/>
      <c r="AA3356" s="49"/>
      <c r="AB3356" s="49"/>
      <c r="AC3356" s="49"/>
      <c r="AD3356" s="49"/>
      <c r="AE3356" s="49"/>
      <c r="AF3356" s="49"/>
      <c r="AG3356" s="49"/>
      <c r="AH3356" s="49"/>
      <c r="AI3356" s="49"/>
      <c r="AJ3356" s="49"/>
      <c r="AK3356" s="49"/>
      <c r="AL3356" s="49"/>
      <c r="AM3356" s="49"/>
      <c r="AN3356" s="49"/>
      <c r="AO3356" s="49"/>
      <c r="AP3356" s="49"/>
      <c r="AQ3356" s="49"/>
      <c r="AR3356" s="49"/>
      <c r="AS3356" s="49"/>
      <c r="AT3356" s="49"/>
      <c r="AX3356" s="49"/>
      <c r="AY3356" s="49"/>
      <c r="AZ3356" s="49"/>
      <c r="BA3356" s="49"/>
      <c r="BB3356" s="49"/>
      <c r="BC3356" s="49"/>
      <c r="BD3356" s="49"/>
      <c r="BE3356" s="49"/>
      <c r="BF3356" s="49"/>
      <c r="BG3356" s="49"/>
      <c r="BH3356" s="49"/>
      <c r="BI3356" s="49"/>
      <c r="BJ3356" s="49"/>
      <c r="BK3356" s="49"/>
      <c r="BL3356" s="49"/>
      <c r="BM3356" s="49"/>
      <c r="BN3356" s="49"/>
      <c r="BO3356" s="49"/>
      <c r="BP3356" s="49"/>
      <c r="BQ3356" s="49"/>
      <c r="BR3356" s="49"/>
      <c r="BS3356" s="49"/>
      <c r="BT3356" s="49"/>
      <c r="BU3356" s="49"/>
      <c r="BV3356" s="49"/>
      <c r="BW3356" s="49"/>
      <c r="BX3356" s="49"/>
      <c r="BY3356" s="49"/>
      <c r="BZ3356" s="49"/>
      <c r="CA3356" s="49"/>
      <c r="CB3356" s="49"/>
      <c r="CC3356" s="49"/>
    </row>
    <row r="3357" spans="1:81" x14ac:dyDescent="0.3">
      <c r="A3357" s="57" t="s">
        <v>560</v>
      </c>
      <c r="B3357" s="48">
        <v>42302</v>
      </c>
      <c r="C3357" s="48"/>
      <c r="D3357" s="48"/>
      <c r="E3357" s="49" t="s">
        <v>558</v>
      </c>
      <c r="F3357" s="49"/>
      <c r="G3357" s="49">
        <v>471.74531250000001</v>
      </c>
      <c r="H3357" s="49">
        <v>0.19384999999999999</v>
      </c>
      <c r="I3357" s="49">
        <v>0.24583125</v>
      </c>
      <c r="J3357" s="49">
        <v>0.26438125000000001</v>
      </c>
      <c r="K3357" s="49">
        <v>0.20456874999999999</v>
      </c>
      <c r="L3357" s="49">
        <v>0.30303124999999997</v>
      </c>
      <c r="M3357" s="49">
        <v>0.32673750000000001</v>
      </c>
      <c r="N3357" s="49">
        <v>0.25392500000000001</v>
      </c>
      <c r="O3357" s="49"/>
      <c r="P3357" s="49"/>
      <c r="Q3357" s="49"/>
      <c r="R3357" s="49"/>
      <c r="S3357" s="49"/>
      <c r="T3357" s="49"/>
      <c r="U3357" s="49"/>
      <c r="V3357" s="49"/>
      <c r="W3357" s="49"/>
      <c r="X3357" s="49"/>
      <c r="Y3357" s="49"/>
      <c r="Z3357" s="49"/>
      <c r="AA3357" s="49"/>
      <c r="AB3357" s="49"/>
      <c r="AC3357" s="49"/>
      <c r="AD3357" s="49"/>
      <c r="AE3357" s="49"/>
      <c r="AF3357" s="49"/>
      <c r="AG3357" s="49"/>
      <c r="AH3357" s="49"/>
      <c r="AI3357" s="49"/>
      <c r="AJ3357" s="49"/>
      <c r="AK3357" s="49"/>
      <c r="AL3357" s="49"/>
      <c r="AM3357" s="49"/>
      <c r="AN3357" s="49"/>
      <c r="AO3357" s="49"/>
      <c r="AP3357" s="49"/>
      <c r="AQ3357" s="49"/>
      <c r="AR3357" s="49"/>
      <c r="AS3357" s="49"/>
      <c r="AT3357" s="49"/>
      <c r="AX3357" s="49"/>
      <c r="AY3357" s="49"/>
      <c r="AZ3357" s="49"/>
      <c r="BA3357" s="49"/>
      <c r="BB3357" s="49"/>
      <c r="BC3357" s="49"/>
      <c r="BD3357" s="49"/>
      <c r="BE3357" s="49"/>
      <c r="BF3357" s="49"/>
      <c r="BG3357" s="49"/>
      <c r="BH3357" s="49"/>
      <c r="BI3357" s="49"/>
      <c r="BJ3357" s="49"/>
      <c r="BK3357" s="49"/>
      <c r="BL3357" s="49"/>
      <c r="BM3357" s="49"/>
      <c r="BN3357" s="49"/>
      <c r="BO3357" s="49"/>
      <c r="BP3357" s="49"/>
      <c r="BQ3357" s="49"/>
      <c r="BR3357" s="49"/>
      <c r="BS3357" s="49"/>
      <c r="BT3357" s="49"/>
      <c r="BU3357" s="49"/>
      <c r="BV3357" s="49"/>
      <c r="BW3357" s="49"/>
      <c r="BX3357" s="49"/>
      <c r="BY3357" s="49"/>
      <c r="BZ3357" s="49"/>
      <c r="CA3357" s="49"/>
      <c r="CB3357" s="49"/>
      <c r="CC3357" s="49"/>
    </row>
    <row r="3358" spans="1:81" x14ac:dyDescent="0.3">
      <c r="A3358" s="57" t="s">
        <v>560</v>
      </c>
      <c r="B3358" s="48">
        <v>42303</v>
      </c>
      <c r="C3358" s="48"/>
      <c r="D3358" s="48"/>
      <c r="E3358" s="49" t="s">
        <v>558</v>
      </c>
      <c r="F3358" s="49"/>
      <c r="G3358" s="49">
        <v>469.79484374999998</v>
      </c>
      <c r="H3358" s="49">
        <v>0.18325312499999999</v>
      </c>
      <c r="I3358" s="49">
        <v>0.24326249999999999</v>
      </c>
      <c r="J3358" s="49">
        <v>0.26416875000000001</v>
      </c>
      <c r="K3358" s="49">
        <v>0.20480625</v>
      </c>
      <c r="L3358" s="49">
        <v>0.30311250000000001</v>
      </c>
      <c r="M3358" s="49">
        <v>0.32671250000000002</v>
      </c>
      <c r="N3358" s="49">
        <v>0.25392500000000001</v>
      </c>
      <c r="O3358" s="49"/>
      <c r="P3358" s="49"/>
      <c r="Q3358" s="49"/>
      <c r="R3358" s="49"/>
      <c r="S3358" s="49"/>
      <c r="T3358" s="49"/>
      <c r="U3358" s="49"/>
      <c r="V3358" s="49"/>
      <c r="W3358" s="49"/>
      <c r="X3358" s="49"/>
      <c r="Y3358" s="49"/>
      <c r="Z3358" s="49"/>
      <c r="AA3358" s="49"/>
      <c r="AB3358" s="49"/>
      <c r="AC3358" s="49"/>
      <c r="AD3358" s="49"/>
      <c r="AE3358" s="49"/>
      <c r="AF3358" s="49"/>
      <c r="AG3358" s="49"/>
      <c r="AH3358" s="49"/>
      <c r="AI3358" s="49"/>
      <c r="AJ3358" s="49"/>
      <c r="AK3358" s="49"/>
      <c r="AL3358" s="49"/>
      <c r="AM3358" s="49"/>
      <c r="AN3358" s="49"/>
      <c r="AO3358" s="49"/>
      <c r="AP3358" s="49"/>
      <c r="AQ3358" s="49"/>
      <c r="AR3358" s="49"/>
      <c r="AS3358" s="49"/>
      <c r="AT3358" s="49"/>
      <c r="AX3358" s="49"/>
      <c r="AY3358" s="49"/>
      <c r="AZ3358" s="49"/>
      <c r="BA3358" s="49"/>
      <c r="BB3358" s="49"/>
      <c r="BC3358" s="49"/>
      <c r="BD3358" s="49"/>
      <c r="BE3358" s="49"/>
      <c r="BF3358" s="49"/>
      <c r="BG3358" s="49"/>
      <c r="BH3358" s="49"/>
      <c r="BI3358" s="49"/>
      <c r="BJ3358" s="49"/>
      <c r="BK3358" s="49"/>
      <c r="BL3358" s="49"/>
      <c r="BM3358" s="49"/>
      <c r="BN3358" s="49"/>
      <c r="BO3358" s="49"/>
      <c r="BP3358" s="49"/>
      <c r="BQ3358" s="49"/>
      <c r="BR3358" s="49"/>
      <c r="BS3358" s="49"/>
      <c r="BT3358" s="49"/>
      <c r="BU3358" s="49"/>
      <c r="BV3358" s="49"/>
      <c r="BW3358" s="49"/>
      <c r="BX3358" s="49"/>
      <c r="BY3358" s="49"/>
      <c r="BZ3358" s="49"/>
      <c r="CA3358" s="49"/>
      <c r="CB3358" s="49"/>
      <c r="CC3358" s="49"/>
    </row>
    <row r="3359" spans="1:81" x14ac:dyDescent="0.3">
      <c r="A3359" s="57" t="s">
        <v>560</v>
      </c>
      <c r="B3359" s="48">
        <v>42304</v>
      </c>
      <c r="C3359" s="48"/>
      <c r="D3359" s="48"/>
      <c r="E3359" s="49" t="s">
        <v>558</v>
      </c>
      <c r="F3359" s="49"/>
      <c r="G3359" s="49">
        <v>468.74015624999998</v>
      </c>
      <c r="H3359" s="49">
        <v>0.17727812500000001</v>
      </c>
      <c r="I3359" s="49">
        <v>0.24125625000000001</v>
      </c>
      <c r="J3359" s="49">
        <v>0.26401875000000002</v>
      </c>
      <c r="K3359" s="49">
        <v>0.20508750000000001</v>
      </c>
      <c r="L3359" s="49">
        <v>0.30324374999999998</v>
      </c>
      <c r="M3359" s="49">
        <v>0.32681874999999999</v>
      </c>
      <c r="N3359" s="49">
        <v>0.25403124999999999</v>
      </c>
      <c r="O3359" s="49"/>
      <c r="P3359" s="49"/>
      <c r="Q3359" s="49"/>
      <c r="R3359" s="49"/>
      <c r="S3359" s="49"/>
      <c r="T3359" s="49"/>
      <c r="U3359" s="49"/>
      <c r="V3359" s="49"/>
      <c r="W3359" s="49"/>
      <c r="X3359" s="49"/>
      <c r="Y3359" s="49"/>
      <c r="Z3359" s="49"/>
      <c r="AA3359" s="49"/>
      <c r="AB3359" s="49"/>
      <c r="AC3359" s="49"/>
      <c r="AD3359" s="49"/>
      <c r="AE3359" s="49"/>
      <c r="AF3359" s="49">
        <v>0.18739612919586601</v>
      </c>
      <c r="AG3359" s="49"/>
      <c r="AH3359" s="49"/>
      <c r="AI3359" s="49"/>
      <c r="AJ3359" s="49"/>
      <c r="AK3359" s="49"/>
      <c r="AL3359" s="49"/>
      <c r="AM3359" s="49"/>
      <c r="AN3359" s="49"/>
      <c r="AO3359" s="49"/>
      <c r="AP3359" s="49"/>
      <c r="AQ3359" s="49"/>
      <c r="AR3359" s="49"/>
      <c r="AS3359" s="49"/>
      <c r="AT3359" s="49"/>
      <c r="AX3359" s="49"/>
      <c r="AY3359" s="49"/>
      <c r="AZ3359" s="49"/>
      <c r="BA3359" s="49"/>
      <c r="BB3359" s="49"/>
      <c r="BC3359" s="49"/>
      <c r="BD3359" s="49"/>
      <c r="BE3359" s="49"/>
      <c r="BF3359" s="49"/>
      <c r="BG3359" s="49"/>
      <c r="BH3359" s="49"/>
      <c r="BI3359" s="49"/>
      <c r="BJ3359" s="49"/>
      <c r="BK3359" s="49"/>
      <c r="BL3359" s="49"/>
      <c r="BM3359" s="49"/>
      <c r="BN3359" s="49"/>
      <c r="BO3359" s="49"/>
      <c r="BP3359" s="49"/>
      <c r="BQ3359" s="49"/>
      <c r="BR3359" s="49"/>
      <c r="BS3359" s="49"/>
      <c r="BT3359" s="49"/>
      <c r="BU3359" s="49"/>
      <c r="BV3359" s="49"/>
      <c r="BW3359" s="49"/>
      <c r="BX3359" s="49"/>
      <c r="BY3359" s="49"/>
      <c r="BZ3359" s="49"/>
      <c r="CA3359" s="49"/>
      <c r="CB3359" s="49"/>
      <c r="CC3359" s="49"/>
    </row>
    <row r="3360" spans="1:81" x14ac:dyDescent="0.3">
      <c r="A3360" s="57" t="s">
        <v>560</v>
      </c>
      <c r="B3360" s="48">
        <v>42305</v>
      </c>
      <c r="C3360" s="48"/>
      <c r="D3360" s="48"/>
      <c r="E3360" s="49" t="s">
        <v>558</v>
      </c>
      <c r="F3360" s="49"/>
      <c r="G3360" s="49">
        <v>467.95171875</v>
      </c>
      <c r="H3360" s="49">
        <v>0.174565625</v>
      </c>
      <c r="I3360" s="49">
        <v>0.239675</v>
      </c>
      <c r="J3360" s="49">
        <v>0.26343125000000001</v>
      </c>
      <c r="K3360" s="49">
        <v>0.2051625</v>
      </c>
      <c r="L3360" s="49">
        <v>0.30328125</v>
      </c>
      <c r="M3360" s="49">
        <v>0.32681250000000001</v>
      </c>
      <c r="N3360" s="49">
        <v>0.25403124999999999</v>
      </c>
      <c r="O3360" s="49"/>
      <c r="P3360" s="49"/>
      <c r="Q3360" s="49"/>
      <c r="R3360" s="49"/>
      <c r="S3360" s="49"/>
      <c r="T3360" s="49"/>
      <c r="U3360" s="49"/>
      <c r="V3360" s="49"/>
      <c r="W3360" s="49"/>
      <c r="X3360" s="49"/>
      <c r="Y3360" s="49"/>
      <c r="Z3360" s="49"/>
      <c r="AA3360" s="49"/>
      <c r="AB3360" s="49"/>
      <c r="AC3360" s="49"/>
      <c r="AD3360" s="49"/>
      <c r="AE3360" s="49"/>
      <c r="AF3360" s="49"/>
      <c r="AG3360" s="49"/>
      <c r="AH3360" s="49"/>
      <c r="AI3360" s="49"/>
      <c r="AJ3360" s="49"/>
      <c r="AK3360" s="49"/>
      <c r="AL3360" s="49"/>
      <c r="AM3360" s="49"/>
      <c r="AN3360" s="49"/>
      <c r="AO3360" s="49"/>
      <c r="AP3360" s="49"/>
      <c r="AQ3360" s="49"/>
      <c r="AR3360" s="49"/>
      <c r="AS3360" s="49"/>
      <c r="AT3360" s="49"/>
      <c r="AX3360" s="49"/>
      <c r="AY3360" s="49"/>
      <c r="AZ3360" s="49"/>
      <c r="BA3360" s="49"/>
      <c r="BB3360" s="49"/>
      <c r="BC3360" s="49"/>
      <c r="BD3360" s="49"/>
      <c r="BE3360" s="49"/>
      <c r="BF3360" s="49"/>
      <c r="BG3360" s="49"/>
      <c r="BH3360" s="49"/>
      <c r="BI3360" s="49"/>
      <c r="BJ3360" s="49"/>
      <c r="BK3360" s="49"/>
      <c r="BL3360" s="49"/>
      <c r="BM3360" s="49"/>
      <c r="BN3360" s="49"/>
      <c r="BO3360" s="49"/>
      <c r="BP3360" s="49"/>
      <c r="BQ3360" s="49"/>
      <c r="BR3360" s="49"/>
      <c r="BS3360" s="49"/>
      <c r="BT3360" s="49"/>
      <c r="BU3360" s="49"/>
      <c r="BV3360" s="49"/>
      <c r="BW3360" s="49"/>
      <c r="BX3360" s="49"/>
      <c r="BY3360" s="49"/>
      <c r="BZ3360" s="49"/>
      <c r="CA3360" s="49"/>
      <c r="CB3360" s="49"/>
      <c r="CC3360" s="49"/>
    </row>
    <row r="3361" spans="1:81" x14ac:dyDescent="0.3">
      <c r="A3361" s="57" t="s">
        <v>560</v>
      </c>
      <c r="B3361" s="48">
        <v>42306</v>
      </c>
      <c r="C3361" s="48"/>
      <c r="D3361" s="48"/>
      <c r="E3361" s="49" t="s">
        <v>558</v>
      </c>
      <c r="F3361" s="49"/>
      <c r="G3361" s="49">
        <v>504.10828125</v>
      </c>
      <c r="H3361" s="49">
        <v>0.31792812500000001</v>
      </c>
      <c r="I3361" s="49">
        <v>0.30675625000000001</v>
      </c>
      <c r="J3361" s="49">
        <v>0.27806874999999998</v>
      </c>
      <c r="K3361" s="49">
        <v>0.20554375</v>
      </c>
      <c r="L3361" s="49">
        <v>0.30328125</v>
      </c>
      <c r="M3361" s="49">
        <v>0.32690625000000001</v>
      </c>
      <c r="N3361" s="49">
        <v>0.25421874999999999</v>
      </c>
      <c r="O3361" s="49"/>
      <c r="P3361" s="49"/>
      <c r="Q3361" s="49"/>
      <c r="R3361" s="49"/>
      <c r="S3361" s="49">
        <v>2.6088548999999999</v>
      </c>
      <c r="T3361" s="49">
        <v>65.852000000000004</v>
      </c>
      <c r="U3361" s="49">
        <v>0</v>
      </c>
      <c r="V3361" s="49"/>
      <c r="W3361" s="49"/>
      <c r="X3361" s="49"/>
      <c r="Y3361" s="49"/>
      <c r="Z3361" s="49"/>
      <c r="AA3361" s="49"/>
      <c r="AB3361" s="49"/>
      <c r="AC3361" s="49"/>
      <c r="AD3361" s="49">
        <v>5.9</v>
      </c>
      <c r="AE3361" s="49"/>
      <c r="AF3361" s="49"/>
      <c r="AG3361" s="49"/>
      <c r="AH3361" s="49"/>
      <c r="AI3361" s="49"/>
      <c r="AJ3361" s="49">
        <v>0.05</v>
      </c>
      <c r="AK3361" s="49">
        <v>4.6500000000000004</v>
      </c>
      <c r="AL3361" s="49">
        <v>1.0075000000000001</v>
      </c>
      <c r="AM3361" s="49">
        <v>4.3983467857519998E-2</v>
      </c>
      <c r="AN3361" s="49">
        <v>2.1865171499999998</v>
      </c>
      <c r="AO3361" s="49">
        <v>49.712249999999997</v>
      </c>
      <c r="AP3361" s="49"/>
      <c r="AQ3361" s="49"/>
      <c r="AR3361" s="49"/>
      <c r="AS3361" s="49"/>
      <c r="AT3361" s="49"/>
      <c r="AX3361" s="49"/>
      <c r="AY3361" s="49"/>
      <c r="AZ3361" s="49"/>
      <c r="BA3361" s="49"/>
      <c r="BB3361" s="49"/>
      <c r="BC3361" s="49">
        <v>0</v>
      </c>
      <c r="BD3361" s="49"/>
      <c r="BE3361" s="49">
        <v>2.61675521615886E-2</v>
      </c>
      <c r="BF3361" s="49">
        <v>0.42233775000000001</v>
      </c>
      <c r="BG3361" s="49"/>
      <c r="BH3361" s="49">
        <v>16.139749999999999</v>
      </c>
      <c r="BI3361" s="49"/>
      <c r="BJ3361" s="49"/>
      <c r="BK3361" s="49"/>
      <c r="BL3361" s="49"/>
      <c r="BM3361" s="49"/>
      <c r="BN3361" s="49"/>
      <c r="BO3361" s="49"/>
      <c r="BP3361" s="49"/>
      <c r="BQ3361" s="49"/>
      <c r="BR3361" s="49"/>
      <c r="BS3361" s="49"/>
      <c r="BT3361" s="49"/>
      <c r="BU3361" s="49"/>
      <c r="BV3361" s="49"/>
      <c r="BW3361" s="49"/>
      <c r="BX3361" s="49"/>
      <c r="BY3361" s="49"/>
      <c r="BZ3361" s="49"/>
      <c r="CA3361" s="49"/>
      <c r="CB3361" s="49"/>
      <c r="CC3361" s="49"/>
    </row>
    <row r="3362" spans="1:81" x14ac:dyDescent="0.3">
      <c r="A3362" s="57" t="s">
        <v>560</v>
      </c>
      <c r="B3362" s="48">
        <v>42307</v>
      </c>
      <c r="C3362" s="48"/>
      <c r="D3362" s="48"/>
      <c r="E3362" s="49" t="s">
        <v>558</v>
      </c>
      <c r="F3362" s="49"/>
      <c r="G3362" s="49">
        <v>501.70687500000003</v>
      </c>
      <c r="H3362" s="49">
        <v>0.29273125</v>
      </c>
      <c r="I3362" s="49">
        <v>0.30541875000000002</v>
      </c>
      <c r="J3362" s="49">
        <v>0.28294374999999999</v>
      </c>
      <c r="K3362" s="49">
        <v>0.20576875</v>
      </c>
      <c r="L3362" s="49">
        <v>0.30336875000000002</v>
      </c>
      <c r="M3362" s="49">
        <v>0.32700625</v>
      </c>
      <c r="N3362" s="49">
        <v>0.25419375</v>
      </c>
      <c r="O3362" s="49"/>
      <c r="P3362" s="49"/>
      <c r="Q3362" s="49"/>
      <c r="R3362" s="49"/>
      <c r="S3362" s="49"/>
      <c r="T3362" s="49"/>
      <c r="U3362" s="49"/>
      <c r="V3362" s="49"/>
      <c r="W3362" s="49"/>
      <c r="X3362" s="49"/>
      <c r="Y3362" s="49"/>
      <c r="Z3362" s="49"/>
      <c r="AA3362" s="49"/>
      <c r="AB3362" s="49"/>
      <c r="AC3362" s="49"/>
      <c r="AD3362" s="49"/>
      <c r="AE3362" s="49">
        <v>0.26068293596227099</v>
      </c>
      <c r="AF3362" s="49">
        <v>0.38966258141753601</v>
      </c>
      <c r="AG3362" s="49"/>
      <c r="AH3362" s="49"/>
      <c r="AI3362" s="49"/>
      <c r="AJ3362" s="49"/>
      <c r="AK3362" s="49"/>
      <c r="AL3362" s="49"/>
      <c r="AM3362" s="49"/>
      <c r="AN3362" s="49"/>
      <c r="AO3362" s="49"/>
      <c r="AP3362" s="49"/>
      <c r="AQ3362" s="49"/>
      <c r="AR3362" s="49"/>
      <c r="AS3362" s="49"/>
      <c r="AT3362" s="49"/>
      <c r="AX3362" s="49"/>
      <c r="AY3362" s="49"/>
      <c r="AZ3362" s="49"/>
      <c r="BA3362" s="49"/>
      <c r="BB3362" s="49"/>
      <c r="BC3362" s="49"/>
      <c r="BD3362" s="49"/>
      <c r="BE3362" s="49"/>
      <c r="BF3362" s="49"/>
      <c r="BG3362" s="49"/>
      <c r="BH3362" s="49"/>
      <c r="BI3362" s="49"/>
      <c r="BJ3362" s="49"/>
      <c r="BK3362" s="49"/>
      <c r="BL3362" s="49"/>
      <c r="BM3362" s="49"/>
      <c r="BN3362" s="49"/>
      <c r="BO3362" s="49"/>
      <c r="BP3362" s="49"/>
      <c r="BQ3362" s="49"/>
      <c r="BR3362" s="49"/>
      <c r="BS3362" s="49"/>
      <c r="BT3362" s="49"/>
      <c r="BU3362" s="49"/>
      <c r="BV3362" s="49"/>
      <c r="BW3362" s="49"/>
      <c r="BX3362" s="49"/>
      <c r="BY3362" s="49"/>
      <c r="BZ3362" s="49"/>
      <c r="CA3362" s="49"/>
      <c r="CB3362" s="49"/>
      <c r="CC3362" s="49"/>
    </row>
    <row r="3363" spans="1:81" x14ac:dyDescent="0.3">
      <c r="A3363" s="57" t="s">
        <v>560</v>
      </c>
      <c r="B3363" s="48">
        <v>42308</v>
      </c>
      <c r="C3363" s="48"/>
      <c r="D3363" s="48"/>
      <c r="E3363" s="49" t="s">
        <v>558</v>
      </c>
      <c r="F3363" s="49"/>
      <c r="G3363" s="49">
        <v>498.05296874999999</v>
      </c>
      <c r="H3363" s="49">
        <v>0.27054687500000002</v>
      </c>
      <c r="I3363" s="49">
        <v>0.30005625000000002</v>
      </c>
      <c r="J3363" s="49">
        <v>0.28423749999999998</v>
      </c>
      <c r="K3363" s="49">
        <v>0.20605000000000001</v>
      </c>
      <c r="L3363" s="49">
        <v>0.30339375000000002</v>
      </c>
      <c r="M3363" s="49">
        <v>0.32700625</v>
      </c>
      <c r="N3363" s="49">
        <v>0.25418750000000001</v>
      </c>
      <c r="O3363" s="49"/>
      <c r="P3363" s="49"/>
      <c r="Q3363" s="49"/>
      <c r="R3363" s="49"/>
      <c r="S3363" s="49"/>
      <c r="T3363" s="49"/>
      <c r="U3363" s="49"/>
      <c r="V3363" s="49"/>
      <c r="W3363" s="49"/>
      <c r="X3363" s="49"/>
      <c r="Y3363" s="49"/>
      <c r="Z3363" s="49"/>
      <c r="AA3363" s="49"/>
      <c r="AB3363" s="49"/>
      <c r="AC3363" s="49"/>
      <c r="AD3363" s="49"/>
      <c r="AE3363" s="49"/>
      <c r="AF3363" s="49"/>
      <c r="AG3363" s="49"/>
      <c r="AH3363" s="49"/>
      <c r="AI3363" s="49"/>
      <c r="AJ3363" s="49"/>
      <c r="AK3363" s="49"/>
      <c r="AL3363" s="49"/>
      <c r="AM3363" s="49"/>
      <c r="AN3363" s="49"/>
      <c r="AO3363" s="49"/>
      <c r="AP3363" s="49"/>
      <c r="AQ3363" s="49"/>
      <c r="AR3363" s="49"/>
      <c r="AS3363" s="49"/>
      <c r="AT3363" s="49"/>
      <c r="AX3363" s="49"/>
      <c r="AY3363" s="49"/>
      <c r="AZ3363" s="49"/>
      <c r="BA3363" s="49"/>
      <c r="BB3363" s="49"/>
      <c r="BC3363" s="49"/>
      <c r="BD3363" s="49"/>
      <c r="BE3363" s="49"/>
      <c r="BF3363" s="49"/>
      <c r="BG3363" s="49"/>
      <c r="BH3363" s="49"/>
      <c r="BI3363" s="49"/>
      <c r="BJ3363" s="49"/>
      <c r="BK3363" s="49"/>
      <c r="BL3363" s="49"/>
      <c r="BM3363" s="49"/>
      <c r="BN3363" s="49"/>
      <c r="BO3363" s="49"/>
      <c r="BP3363" s="49"/>
      <c r="BQ3363" s="49"/>
      <c r="BR3363" s="49"/>
      <c r="BS3363" s="49"/>
      <c r="BT3363" s="49"/>
      <c r="BU3363" s="49"/>
      <c r="BV3363" s="49"/>
      <c r="BW3363" s="49"/>
      <c r="BX3363" s="49"/>
      <c r="BY3363" s="49"/>
      <c r="BZ3363" s="49"/>
      <c r="CA3363" s="49"/>
      <c r="CB3363" s="49"/>
      <c r="CC3363" s="49"/>
    </row>
    <row r="3364" spans="1:81" x14ac:dyDescent="0.3">
      <c r="A3364" s="57" t="s">
        <v>560</v>
      </c>
      <c r="B3364" s="48">
        <v>42309</v>
      </c>
      <c r="C3364" s="48"/>
      <c r="D3364" s="48"/>
      <c r="E3364" s="49" t="s">
        <v>558</v>
      </c>
      <c r="F3364" s="49"/>
      <c r="G3364" s="49">
        <v>494.26781249999999</v>
      </c>
      <c r="H3364" s="49">
        <v>0.25030000000000002</v>
      </c>
      <c r="I3364" s="49">
        <v>0.29348125000000003</v>
      </c>
      <c r="J3364" s="49">
        <v>0.28458125000000001</v>
      </c>
      <c r="K3364" s="49">
        <v>0.20641875000000001</v>
      </c>
      <c r="L3364" s="49">
        <v>0.30336875000000002</v>
      </c>
      <c r="M3364" s="49">
        <v>0.32701249999999998</v>
      </c>
      <c r="N3364" s="49">
        <v>0.2542875</v>
      </c>
      <c r="O3364" s="49"/>
      <c r="P3364" s="49"/>
      <c r="Q3364" s="49"/>
      <c r="R3364" s="49"/>
      <c r="S3364" s="49"/>
      <c r="T3364" s="49"/>
      <c r="U3364" s="49"/>
      <c r="V3364" s="49"/>
      <c r="W3364" s="49"/>
      <c r="X3364" s="49"/>
      <c r="Y3364" s="49"/>
      <c r="Z3364" s="49"/>
      <c r="AA3364" s="49"/>
      <c r="AB3364" s="49"/>
      <c r="AC3364" s="49"/>
      <c r="AD3364" s="49"/>
      <c r="AE3364" s="49"/>
      <c r="AF3364" s="49"/>
      <c r="AG3364" s="49"/>
      <c r="AH3364" s="49"/>
      <c r="AI3364" s="49"/>
      <c r="AJ3364" s="49"/>
      <c r="AK3364" s="49"/>
      <c r="AL3364" s="49"/>
      <c r="AM3364" s="49"/>
      <c r="AN3364" s="49"/>
      <c r="AO3364" s="49"/>
      <c r="AP3364" s="49"/>
      <c r="AQ3364" s="49"/>
      <c r="AR3364" s="49"/>
      <c r="AS3364" s="49"/>
      <c r="AT3364" s="49"/>
      <c r="AX3364" s="49"/>
      <c r="AY3364" s="49"/>
      <c r="AZ3364" s="49"/>
      <c r="BA3364" s="49"/>
      <c r="BB3364" s="49"/>
      <c r="BC3364" s="49"/>
      <c r="BD3364" s="49"/>
      <c r="BE3364" s="49"/>
      <c r="BF3364" s="49"/>
      <c r="BG3364" s="49"/>
      <c r="BH3364" s="49"/>
      <c r="BI3364" s="49"/>
      <c r="BJ3364" s="49"/>
      <c r="BK3364" s="49"/>
      <c r="BL3364" s="49"/>
      <c r="BM3364" s="49"/>
      <c r="BN3364" s="49"/>
      <c r="BO3364" s="49"/>
      <c r="BP3364" s="49"/>
      <c r="BQ3364" s="49"/>
      <c r="BR3364" s="49"/>
      <c r="BS3364" s="49"/>
      <c r="BT3364" s="49"/>
      <c r="BU3364" s="49"/>
      <c r="BV3364" s="49"/>
      <c r="BW3364" s="49"/>
      <c r="BX3364" s="49"/>
      <c r="BY3364" s="49"/>
      <c r="BZ3364" s="49"/>
      <c r="CA3364" s="49"/>
      <c r="CB3364" s="49"/>
      <c r="CC3364" s="49"/>
    </row>
    <row r="3365" spans="1:81" x14ac:dyDescent="0.3">
      <c r="A3365" s="57" t="s">
        <v>560</v>
      </c>
      <c r="B3365" s="48">
        <v>42310</v>
      </c>
      <c r="C3365" s="48"/>
      <c r="D3365" s="48"/>
      <c r="E3365" s="49" t="s">
        <v>558</v>
      </c>
      <c r="F3365" s="49"/>
      <c r="G3365" s="49">
        <v>506.72296875000001</v>
      </c>
      <c r="H3365" s="49">
        <v>0.30596562500000002</v>
      </c>
      <c r="I3365" s="49">
        <v>0.30904999999999999</v>
      </c>
      <c r="J3365" s="49">
        <v>0.28964374999999998</v>
      </c>
      <c r="K3365" s="49">
        <v>0.20709374999999999</v>
      </c>
      <c r="L3365" s="49">
        <v>0.30349999999999999</v>
      </c>
      <c r="M3365" s="49">
        <v>0.32700625</v>
      </c>
      <c r="N3365" s="49">
        <v>0.25432500000000002</v>
      </c>
      <c r="O3365" s="49"/>
      <c r="P3365" s="49"/>
      <c r="Q3365" s="49"/>
      <c r="R3365" s="49"/>
      <c r="S3365" s="49"/>
      <c r="T3365" s="49"/>
      <c r="U3365" s="49"/>
      <c r="V3365" s="49"/>
      <c r="W3365" s="49"/>
      <c r="X3365" s="49"/>
      <c r="Y3365" s="49"/>
      <c r="Z3365" s="49"/>
      <c r="AA3365" s="49"/>
      <c r="AB3365" s="49"/>
      <c r="AC3365" s="49"/>
      <c r="AD3365" s="49"/>
      <c r="AE3365" s="49">
        <v>0.334364626960508</v>
      </c>
      <c r="AF3365" s="49">
        <v>0.442925498831367</v>
      </c>
      <c r="AG3365" s="49"/>
      <c r="AH3365" s="49"/>
      <c r="AI3365" s="49"/>
      <c r="AJ3365" s="49"/>
      <c r="AK3365" s="49"/>
      <c r="AL3365" s="49"/>
      <c r="AM3365" s="49"/>
      <c r="AN3365" s="49"/>
      <c r="AO3365" s="49"/>
      <c r="AP3365" s="49"/>
      <c r="AQ3365" s="49"/>
      <c r="AR3365" s="49"/>
      <c r="AS3365" s="49"/>
      <c r="AT3365" s="49"/>
      <c r="AX3365" s="49"/>
      <c r="AY3365" s="49"/>
      <c r="AZ3365" s="49"/>
      <c r="BA3365" s="49"/>
      <c r="BB3365" s="49"/>
      <c r="BC3365" s="49"/>
      <c r="BD3365" s="49"/>
      <c r="BE3365" s="49"/>
      <c r="BF3365" s="49"/>
      <c r="BG3365" s="49"/>
      <c r="BH3365" s="49"/>
      <c r="BI3365" s="49"/>
      <c r="BJ3365" s="49"/>
      <c r="BK3365" s="49"/>
      <c r="BL3365" s="49"/>
      <c r="BM3365" s="49"/>
      <c r="BN3365" s="49"/>
      <c r="BO3365" s="49"/>
      <c r="BP3365" s="49"/>
      <c r="BQ3365" s="49"/>
      <c r="BR3365" s="49"/>
      <c r="BS3365" s="49"/>
      <c r="BT3365" s="49"/>
      <c r="BU3365" s="49"/>
      <c r="BV3365" s="49"/>
      <c r="BW3365" s="49"/>
      <c r="BX3365" s="49"/>
      <c r="BY3365" s="49"/>
      <c r="BZ3365" s="49"/>
      <c r="CA3365" s="49"/>
      <c r="CB3365" s="49"/>
      <c r="CC3365" s="49"/>
    </row>
    <row r="3366" spans="1:81" x14ac:dyDescent="0.3">
      <c r="A3366" s="57" t="s">
        <v>560</v>
      </c>
      <c r="B3366" s="48">
        <v>42311</v>
      </c>
      <c r="C3366" s="48"/>
      <c r="D3366" s="48"/>
      <c r="E3366" s="49" t="s">
        <v>558</v>
      </c>
      <c r="F3366" s="49"/>
      <c r="G3366" s="49">
        <v>504.12937499999998</v>
      </c>
      <c r="H3366" s="49">
        <v>0.28623124999999999</v>
      </c>
      <c r="I3366" s="49">
        <v>0.30656875</v>
      </c>
      <c r="J3366" s="49">
        <v>0.29134375000000001</v>
      </c>
      <c r="K3366" s="49">
        <v>0.20765</v>
      </c>
      <c r="L3366" s="49">
        <v>0.30359999999999998</v>
      </c>
      <c r="M3366" s="49">
        <v>0.32706249999999998</v>
      </c>
      <c r="N3366" s="49">
        <v>0.25437500000000002</v>
      </c>
      <c r="O3366" s="49"/>
      <c r="P3366" s="49"/>
      <c r="Q3366" s="49"/>
      <c r="R3366" s="49"/>
      <c r="S3366" s="49"/>
      <c r="T3366" s="49"/>
      <c r="U3366" s="49"/>
      <c r="V3366" s="49"/>
      <c r="W3366" s="49"/>
      <c r="X3366" s="49"/>
      <c r="Y3366" s="49"/>
      <c r="Z3366" s="49"/>
      <c r="AA3366" s="49"/>
      <c r="AB3366" s="49"/>
      <c r="AC3366" s="49"/>
      <c r="AD3366" s="49"/>
      <c r="AE3366" s="49"/>
      <c r="AF3366" s="49"/>
      <c r="AG3366" s="49"/>
      <c r="AH3366" s="49"/>
      <c r="AI3366" s="49"/>
      <c r="AJ3366" s="49"/>
      <c r="AK3366" s="49"/>
      <c r="AL3366" s="49"/>
      <c r="AM3366" s="49"/>
      <c r="AN3366" s="49"/>
      <c r="AO3366" s="49"/>
      <c r="AP3366" s="49"/>
      <c r="AQ3366" s="49"/>
      <c r="AR3366" s="49"/>
      <c r="AS3366" s="49"/>
      <c r="AT3366" s="49"/>
      <c r="AX3366" s="49"/>
      <c r="AY3366" s="49"/>
      <c r="AZ3366" s="49"/>
      <c r="BA3366" s="49"/>
      <c r="BB3366" s="49"/>
      <c r="BC3366" s="49"/>
      <c r="BD3366" s="49"/>
      <c r="BE3366" s="49"/>
      <c r="BF3366" s="49"/>
      <c r="BG3366" s="49"/>
      <c r="BH3366" s="49"/>
      <c r="BI3366" s="49"/>
      <c r="BJ3366" s="49"/>
      <c r="BK3366" s="49"/>
      <c r="BL3366" s="49"/>
      <c r="BM3366" s="49"/>
      <c r="BN3366" s="49"/>
      <c r="BO3366" s="49"/>
      <c r="BP3366" s="49"/>
      <c r="BQ3366" s="49"/>
      <c r="BR3366" s="49"/>
      <c r="BS3366" s="49"/>
      <c r="BT3366" s="49"/>
      <c r="BU3366" s="49"/>
      <c r="BV3366" s="49"/>
      <c r="BW3366" s="49"/>
      <c r="BX3366" s="49"/>
      <c r="BY3366" s="49"/>
      <c r="BZ3366" s="49"/>
      <c r="CA3366" s="49"/>
      <c r="CB3366" s="49"/>
      <c r="CC3366" s="49"/>
    </row>
    <row r="3367" spans="1:81" x14ac:dyDescent="0.3">
      <c r="A3367" s="57" t="s">
        <v>560</v>
      </c>
      <c r="B3367" s="48">
        <v>42312</v>
      </c>
      <c r="C3367" s="48"/>
      <c r="D3367" s="48"/>
      <c r="E3367" s="49" t="s">
        <v>558</v>
      </c>
      <c r="F3367" s="49"/>
      <c r="G3367" s="49">
        <v>501.71437500000002</v>
      </c>
      <c r="H3367" s="49">
        <v>0.27177499999999999</v>
      </c>
      <c r="I3367" s="49">
        <v>0.30328749999999999</v>
      </c>
      <c r="J3367" s="49">
        <v>0.29153125000000002</v>
      </c>
      <c r="K3367" s="49">
        <v>0.20810000000000001</v>
      </c>
      <c r="L3367" s="49">
        <v>0.30367499999999997</v>
      </c>
      <c r="M3367" s="49">
        <v>0.32716875000000001</v>
      </c>
      <c r="N3367" s="49">
        <v>0.25437500000000002</v>
      </c>
      <c r="O3367" s="49"/>
      <c r="P3367" s="49"/>
      <c r="Q3367" s="49"/>
      <c r="R3367" s="49"/>
      <c r="S3367" s="49"/>
      <c r="T3367" s="49"/>
      <c r="U3367" s="49"/>
      <c r="V3367" s="49"/>
      <c r="W3367" s="49"/>
      <c r="X3367" s="49"/>
      <c r="Y3367" s="49"/>
      <c r="Z3367" s="49"/>
      <c r="AA3367" s="49"/>
      <c r="AB3367" s="49"/>
      <c r="AC3367" s="49"/>
      <c r="AD3367" s="49"/>
      <c r="AE3367" s="49"/>
      <c r="AF3367" s="49"/>
      <c r="AG3367" s="49"/>
      <c r="AH3367" s="49"/>
      <c r="AI3367" s="49"/>
      <c r="AJ3367" s="49"/>
      <c r="AK3367" s="49"/>
      <c r="AL3367" s="49"/>
      <c r="AM3367" s="49"/>
      <c r="AN3367" s="49"/>
      <c r="AO3367" s="49"/>
      <c r="AP3367" s="49"/>
      <c r="AQ3367" s="49"/>
      <c r="AR3367" s="49"/>
      <c r="AS3367" s="49"/>
      <c r="AT3367" s="49"/>
      <c r="AX3367" s="49"/>
      <c r="AY3367" s="49"/>
      <c r="AZ3367" s="49"/>
      <c r="BA3367" s="49"/>
      <c r="BB3367" s="49"/>
      <c r="BC3367" s="49"/>
      <c r="BD3367" s="49"/>
      <c r="BE3367" s="49"/>
      <c r="BF3367" s="49"/>
      <c r="BG3367" s="49"/>
      <c r="BH3367" s="49"/>
      <c r="BI3367" s="49"/>
      <c r="BJ3367" s="49"/>
      <c r="BK3367" s="49"/>
      <c r="BL3367" s="49"/>
      <c r="BM3367" s="49"/>
      <c r="BN3367" s="49"/>
      <c r="BO3367" s="49"/>
      <c r="BP3367" s="49"/>
      <c r="BQ3367" s="49"/>
      <c r="BR3367" s="49"/>
      <c r="BS3367" s="49"/>
      <c r="BT3367" s="49"/>
      <c r="BU3367" s="49"/>
      <c r="BV3367" s="49"/>
      <c r="BW3367" s="49"/>
      <c r="BX3367" s="49"/>
      <c r="BY3367" s="49"/>
      <c r="BZ3367" s="49"/>
      <c r="CA3367" s="49"/>
      <c r="CB3367" s="49"/>
      <c r="CC3367" s="49"/>
    </row>
    <row r="3368" spans="1:81" x14ac:dyDescent="0.3">
      <c r="A3368" s="57" t="s">
        <v>560</v>
      </c>
      <c r="B3368" s="48">
        <v>42313</v>
      </c>
      <c r="C3368" s="48"/>
      <c r="D3368" s="48"/>
      <c r="E3368" s="49" t="s">
        <v>558</v>
      </c>
      <c r="F3368" s="49"/>
      <c r="G3368" s="49">
        <v>498.38671875</v>
      </c>
      <c r="H3368" s="49">
        <v>0.25589687500000002</v>
      </c>
      <c r="I3368" s="49">
        <v>0.29769374999999998</v>
      </c>
      <c r="J3368" s="49">
        <v>0.29042499999999999</v>
      </c>
      <c r="K3368" s="49">
        <v>0.20874375000000001</v>
      </c>
      <c r="L3368" s="49">
        <v>0.30373125000000001</v>
      </c>
      <c r="M3368" s="49">
        <v>0.32715</v>
      </c>
      <c r="N3368" s="49">
        <v>0.25444375000000002</v>
      </c>
      <c r="O3368" s="49"/>
      <c r="P3368" s="49"/>
      <c r="Q3368" s="49"/>
      <c r="R3368" s="49"/>
      <c r="S3368" s="49"/>
      <c r="T3368" s="49"/>
      <c r="U3368" s="49"/>
      <c r="V3368" s="49"/>
      <c r="W3368" s="49"/>
      <c r="X3368" s="49"/>
      <c r="Y3368" s="49"/>
      <c r="Z3368" s="49"/>
      <c r="AA3368" s="49"/>
      <c r="AB3368" s="49"/>
      <c r="AC3368" s="49"/>
      <c r="AD3368" s="49"/>
      <c r="AE3368" s="49"/>
      <c r="AF3368" s="49">
        <v>0.341899953606431</v>
      </c>
      <c r="AG3368" s="49"/>
      <c r="AH3368" s="49"/>
      <c r="AI3368" s="49"/>
      <c r="AJ3368" s="49"/>
      <c r="AK3368" s="49"/>
      <c r="AL3368" s="49"/>
      <c r="AM3368" s="49"/>
      <c r="AN3368" s="49"/>
      <c r="AO3368" s="49"/>
      <c r="AP3368" s="49"/>
      <c r="AQ3368" s="49"/>
      <c r="AR3368" s="49"/>
      <c r="AS3368" s="49"/>
      <c r="AT3368" s="49"/>
      <c r="AX3368" s="49"/>
      <c r="AY3368" s="49"/>
      <c r="AZ3368" s="49"/>
      <c r="BA3368" s="49"/>
      <c r="BB3368" s="49"/>
      <c r="BC3368" s="49"/>
      <c r="BD3368" s="49"/>
      <c r="BE3368" s="49"/>
      <c r="BF3368" s="49"/>
      <c r="BG3368" s="49"/>
      <c r="BH3368" s="49"/>
      <c r="BI3368" s="49"/>
      <c r="BJ3368" s="49"/>
      <c r="BK3368" s="49"/>
      <c r="BL3368" s="49"/>
      <c r="BM3368" s="49"/>
      <c r="BN3368" s="49"/>
      <c r="BO3368" s="49"/>
      <c r="BP3368" s="49"/>
      <c r="BQ3368" s="49"/>
      <c r="BR3368" s="49"/>
      <c r="BS3368" s="49"/>
      <c r="BT3368" s="49"/>
      <c r="BU3368" s="49"/>
      <c r="BV3368" s="49"/>
      <c r="BW3368" s="49"/>
      <c r="BX3368" s="49"/>
      <c r="BY3368" s="49"/>
      <c r="BZ3368" s="49"/>
      <c r="CA3368" s="49"/>
      <c r="CB3368" s="49"/>
      <c r="CC3368" s="49"/>
    </row>
    <row r="3369" spans="1:81" x14ac:dyDescent="0.3">
      <c r="A3369" s="57" t="s">
        <v>560</v>
      </c>
      <c r="B3369" s="48">
        <v>42314</v>
      </c>
      <c r="C3369" s="48"/>
      <c r="D3369" s="48"/>
      <c r="E3369" s="49" t="s">
        <v>558</v>
      </c>
      <c r="F3369" s="49"/>
      <c r="G3369" s="49">
        <v>505.96734375</v>
      </c>
      <c r="H3369" s="49">
        <v>0.29752187499999999</v>
      </c>
      <c r="I3369" s="49">
        <v>0.30514374999999999</v>
      </c>
      <c r="J3369" s="49">
        <v>0.29068749999999999</v>
      </c>
      <c r="K3369" s="49">
        <v>0.20915</v>
      </c>
      <c r="L3369" s="49">
        <v>0.30376249999999999</v>
      </c>
      <c r="M3369" s="49">
        <v>0.32714375000000001</v>
      </c>
      <c r="N3369" s="49">
        <v>0.25448124999999999</v>
      </c>
      <c r="O3369" s="49"/>
      <c r="P3369" s="49"/>
      <c r="Q3369" s="49"/>
      <c r="R3369" s="49"/>
      <c r="S3369" s="49"/>
      <c r="T3369" s="49"/>
      <c r="U3369" s="49"/>
      <c r="V3369" s="49"/>
      <c r="W3369" s="49"/>
      <c r="X3369" s="49"/>
      <c r="Y3369" s="49"/>
      <c r="Z3369" s="49"/>
      <c r="AA3369" s="49"/>
      <c r="AB3369" s="49"/>
      <c r="AC3369" s="49"/>
      <c r="AD3369" s="49"/>
      <c r="AE3369" s="49"/>
      <c r="AF3369" s="49"/>
      <c r="AG3369" s="49"/>
      <c r="AH3369" s="49"/>
      <c r="AI3369" s="49"/>
      <c r="AJ3369" s="49"/>
      <c r="AK3369" s="49"/>
      <c r="AL3369" s="49"/>
      <c r="AM3369" s="49"/>
      <c r="AN3369" s="49"/>
      <c r="AO3369" s="49"/>
      <c r="AP3369" s="49"/>
      <c r="AQ3369" s="49"/>
      <c r="AR3369" s="49"/>
      <c r="AS3369" s="49"/>
      <c r="AT3369" s="49"/>
      <c r="AX3369" s="49"/>
      <c r="AY3369" s="49"/>
      <c r="AZ3369" s="49"/>
      <c r="BA3369" s="49"/>
      <c r="BB3369" s="49"/>
      <c r="BC3369" s="49"/>
      <c r="BD3369" s="49"/>
      <c r="BE3369" s="49"/>
      <c r="BF3369" s="49"/>
      <c r="BG3369" s="49"/>
      <c r="BH3369" s="49"/>
      <c r="BI3369" s="49"/>
      <c r="BJ3369" s="49"/>
      <c r="BK3369" s="49"/>
      <c r="BL3369" s="49"/>
      <c r="BM3369" s="49"/>
      <c r="BN3369" s="49"/>
      <c r="BO3369" s="49"/>
      <c r="BP3369" s="49"/>
      <c r="BQ3369" s="49"/>
      <c r="BR3369" s="49"/>
      <c r="BS3369" s="49"/>
      <c r="BT3369" s="49"/>
      <c r="BU3369" s="49"/>
      <c r="BV3369" s="49"/>
      <c r="BW3369" s="49"/>
      <c r="BX3369" s="49"/>
      <c r="BY3369" s="49"/>
      <c r="BZ3369" s="49"/>
      <c r="CA3369" s="49"/>
      <c r="CB3369" s="49"/>
      <c r="CC3369" s="49"/>
    </row>
    <row r="3370" spans="1:81" x14ac:dyDescent="0.3">
      <c r="A3370" s="57" t="s">
        <v>560</v>
      </c>
      <c r="B3370" s="48">
        <v>42315</v>
      </c>
      <c r="C3370" s="48"/>
      <c r="D3370" s="48"/>
      <c r="E3370" s="49" t="s">
        <v>558</v>
      </c>
      <c r="F3370" s="49"/>
      <c r="G3370" s="49">
        <v>503.21296875000002</v>
      </c>
      <c r="H3370" s="49">
        <v>0.27898437500000001</v>
      </c>
      <c r="I3370" s="49">
        <v>0.30298124999999998</v>
      </c>
      <c r="J3370" s="49">
        <v>0.29138750000000002</v>
      </c>
      <c r="K3370" s="49">
        <v>0.20960000000000001</v>
      </c>
      <c r="L3370" s="49">
        <v>0.30373125000000001</v>
      </c>
      <c r="M3370" s="49">
        <v>0.32713750000000003</v>
      </c>
      <c r="N3370" s="49">
        <v>0.25453750000000003</v>
      </c>
      <c r="O3370" s="49"/>
      <c r="P3370" s="49"/>
      <c r="Q3370" s="49"/>
      <c r="R3370" s="49"/>
      <c r="S3370" s="49"/>
      <c r="T3370" s="49"/>
      <c r="U3370" s="49"/>
      <c r="V3370" s="49"/>
      <c r="W3370" s="49"/>
      <c r="X3370" s="49"/>
      <c r="Y3370" s="49"/>
      <c r="Z3370" s="49"/>
      <c r="AA3370" s="49"/>
      <c r="AB3370" s="49"/>
      <c r="AC3370" s="49"/>
      <c r="AD3370" s="49"/>
      <c r="AE3370" s="49"/>
      <c r="AF3370" s="49"/>
      <c r="AG3370" s="49"/>
      <c r="AH3370" s="49"/>
      <c r="AI3370" s="49"/>
      <c r="AJ3370" s="49"/>
      <c r="AK3370" s="49"/>
      <c r="AL3370" s="49"/>
      <c r="AM3370" s="49"/>
      <c r="AN3370" s="49"/>
      <c r="AO3370" s="49"/>
      <c r="AP3370" s="49"/>
      <c r="AQ3370" s="49"/>
      <c r="AR3370" s="49"/>
      <c r="AS3370" s="49"/>
      <c r="AT3370" s="49"/>
      <c r="AX3370" s="49"/>
      <c r="AY3370" s="49"/>
      <c r="AZ3370" s="49"/>
      <c r="BA3370" s="49"/>
      <c r="BB3370" s="49"/>
      <c r="BC3370" s="49"/>
      <c r="BD3370" s="49"/>
      <c r="BE3370" s="49"/>
      <c r="BF3370" s="49"/>
      <c r="BG3370" s="49"/>
      <c r="BH3370" s="49"/>
      <c r="BI3370" s="49"/>
      <c r="BJ3370" s="49"/>
      <c r="BK3370" s="49"/>
      <c r="BL3370" s="49"/>
      <c r="BM3370" s="49"/>
      <c r="BN3370" s="49"/>
      <c r="BO3370" s="49"/>
      <c r="BP3370" s="49"/>
      <c r="BQ3370" s="49"/>
      <c r="BR3370" s="49"/>
      <c r="BS3370" s="49"/>
      <c r="BT3370" s="49"/>
      <c r="BU3370" s="49"/>
      <c r="BV3370" s="49"/>
      <c r="BW3370" s="49"/>
      <c r="BX3370" s="49"/>
      <c r="BY3370" s="49"/>
      <c r="BZ3370" s="49"/>
      <c r="CA3370" s="49"/>
      <c r="CB3370" s="49"/>
      <c r="CC3370" s="49"/>
    </row>
    <row r="3371" spans="1:81" x14ac:dyDescent="0.3">
      <c r="A3371" s="57" t="s">
        <v>560</v>
      </c>
      <c r="B3371" s="48">
        <v>42316</v>
      </c>
      <c r="C3371" s="48"/>
      <c r="D3371" s="48"/>
      <c r="E3371" s="49" t="s">
        <v>558</v>
      </c>
      <c r="F3371" s="49"/>
      <c r="G3371" s="49">
        <v>501.09703124999999</v>
      </c>
      <c r="H3371" s="49">
        <v>0.26594062499999999</v>
      </c>
      <c r="I3371" s="49">
        <v>0.29973125</v>
      </c>
      <c r="J3371" s="49">
        <v>0.29163125000000001</v>
      </c>
      <c r="K3371" s="49">
        <v>0.21039374999999999</v>
      </c>
      <c r="L3371" s="49">
        <v>0.30377500000000002</v>
      </c>
      <c r="M3371" s="49">
        <v>0.32716250000000002</v>
      </c>
      <c r="N3371" s="49">
        <v>0.254525</v>
      </c>
      <c r="O3371" s="49"/>
      <c r="P3371" s="49"/>
      <c r="Q3371" s="49"/>
      <c r="R3371" s="49"/>
      <c r="S3371" s="49"/>
      <c r="T3371" s="49"/>
      <c r="U3371" s="49"/>
      <c r="V3371" s="49"/>
      <c r="W3371" s="49"/>
      <c r="X3371" s="49"/>
      <c r="Y3371" s="49"/>
      <c r="Z3371" s="49"/>
      <c r="AA3371" s="49"/>
      <c r="AB3371" s="49"/>
      <c r="AC3371" s="49"/>
      <c r="AD3371" s="49"/>
      <c r="AE3371" s="49"/>
      <c r="AF3371" s="49"/>
      <c r="AG3371" s="49"/>
      <c r="AH3371" s="49"/>
      <c r="AI3371" s="49"/>
      <c r="AJ3371" s="49"/>
      <c r="AK3371" s="49"/>
      <c r="AL3371" s="49"/>
      <c r="AM3371" s="49"/>
      <c r="AN3371" s="49"/>
      <c r="AO3371" s="49"/>
      <c r="AP3371" s="49"/>
      <c r="AQ3371" s="49"/>
      <c r="AR3371" s="49"/>
      <c r="AS3371" s="49"/>
      <c r="AT3371" s="49"/>
      <c r="AX3371" s="49"/>
      <c r="AY3371" s="49"/>
      <c r="AZ3371" s="49"/>
      <c r="BA3371" s="49"/>
      <c r="BB3371" s="49"/>
      <c r="BC3371" s="49"/>
      <c r="BD3371" s="49"/>
      <c r="BE3371" s="49"/>
      <c r="BF3371" s="49"/>
      <c r="BG3371" s="49"/>
      <c r="BH3371" s="49"/>
      <c r="BI3371" s="49"/>
      <c r="BJ3371" s="49"/>
      <c r="BK3371" s="49"/>
      <c r="BL3371" s="49"/>
      <c r="BM3371" s="49"/>
      <c r="BN3371" s="49"/>
      <c r="BO3371" s="49"/>
      <c r="BP3371" s="49"/>
      <c r="BQ3371" s="49"/>
      <c r="BR3371" s="49"/>
      <c r="BS3371" s="49"/>
      <c r="BT3371" s="49"/>
      <c r="BU3371" s="49"/>
      <c r="BV3371" s="49"/>
      <c r="BW3371" s="49"/>
      <c r="BX3371" s="49"/>
      <c r="BY3371" s="49"/>
      <c r="BZ3371" s="49"/>
      <c r="CA3371" s="49"/>
      <c r="CB3371" s="49"/>
      <c r="CC3371" s="49"/>
    </row>
    <row r="3372" spans="1:81" x14ac:dyDescent="0.3">
      <c r="A3372" s="57" t="s">
        <v>560</v>
      </c>
      <c r="B3372" s="48">
        <v>42317</v>
      </c>
      <c r="C3372" s="48"/>
      <c r="D3372" s="48"/>
      <c r="E3372" s="49" t="s">
        <v>558</v>
      </c>
      <c r="F3372" s="49"/>
      <c r="G3372" s="49">
        <v>497.83828125000002</v>
      </c>
      <c r="H3372" s="49">
        <v>0.25008437500000003</v>
      </c>
      <c r="I3372" s="49">
        <v>0.29383749999999997</v>
      </c>
      <c r="J3372" s="49">
        <v>0.29044999999999999</v>
      </c>
      <c r="K3372" s="49">
        <v>0.21131875</v>
      </c>
      <c r="L3372" s="49">
        <v>0.30396250000000002</v>
      </c>
      <c r="M3372" s="49">
        <v>0.32724999999999999</v>
      </c>
      <c r="N3372" s="49">
        <v>0.25451875000000002</v>
      </c>
      <c r="O3372" s="49"/>
      <c r="P3372" s="49"/>
      <c r="Q3372" s="49"/>
      <c r="R3372" s="49"/>
      <c r="S3372" s="49"/>
      <c r="T3372" s="49"/>
      <c r="U3372" s="49"/>
      <c r="V3372" s="49"/>
      <c r="W3372" s="49"/>
      <c r="X3372" s="49"/>
      <c r="Y3372" s="49"/>
      <c r="Z3372" s="49"/>
      <c r="AA3372" s="49"/>
      <c r="AB3372" s="49"/>
      <c r="AC3372" s="49"/>
      <c r="AD3372" s="49"/>
      <c r="AE3372" s="49"/>
      <c r="AF3372" s="49"/>
      <c r="AG3372" s="49"/>
      <c r="AH3372" s="49"/>
      <c r="AI3372" s="49"/>
      <c r="AJ3372" s="49"/>
      <c r="AK3372" s="49"/>
      <c r="AL3372" s="49"/>
      <c r="AM3372" s="49"/>
      <c r="AN3372" s="49"/>
      <c r="AO3372" s="49"/>
      <c r="AP3372" s="49"/>
      <c r="AQ3372" s="49"/>
      <c r="AR3372" s="49"/>
      <c r="AS3372" s="49"/>
      <c r="AT3372" s="49"/>
      <c r="AX3372" s="49"/>
      <c r="AY3372" s="49"/>
      <c r="AZ3372" s="49"/>
      <c r="BA3372" s="49"/>
      <c r="BB3372" s="49"/>
      <c r="BC3372" s="49"/>
      <c r="BD3372" s="49"/>
      <c r="BE3372" s="49"/>
      <c r="BF3372" s="49"/>
      <c r="BG3372" s="49"/>
      <c r="BH3372" s="49"/>
      <c r="BI3372" s="49"/>
      <c r="BJ3372" s="49"/>
      <c r="BK3372" s="49"/>
      <c r="BL3372" s="49"/>
      <c r="BM3372" s="49"/>
      <c r="BN3372" s="49"/>
      <c r="BO3372" s="49"/>
      <c r="BP3372" s="49"/>
      <c r="BQ3372" s="49"/>
      <c r="BR3372" s="49"/>
      <c r="BS3372" s="49"/>
      <c r="BT3372" s="49"/>
      <c r="BU3372" s="49"/>
      <c r="BV3372" s="49"/>
      <c r="BW3372" s="49"/>
      <c r="BX3372" s="49"/>
      <c r="BY3372" s="49"/>
      <c r="BZ3372" s="49"/>
      <c r="CA3372" s="49"/>
      <c r="CB3372" s="49"/>
      <c r="CC3372" s="49"/>
    </row>
    <row r="3373" spans="1:81" x14ac:dyDescent="0.3">
      <c r="A3373" s="57" t="s">
        <v>560</v>
      </c>
      <c r="B3373" s="48">
        <v>42318</v>
      </c>
      <c r="C3373" s="48"/>
      <c r="D3373" s="48"/>
      <c r="E3373" s="49" t="s">
        <v>558</v>
      </c>
      <c r="F3373" s="49"/>
      <c r="G3373" s="49">
        <v>494.11406249999999</v>
      </c>
      <c r="H3373" s="49">
        <v>0.2346</v>
      </c>
      <c r="I3373" s="49">
        <v>0.28663125</v>
      </c>
      <c r="J3373" s="49">
        <v>0.28851250000000001</v>
      </c>
      <c r="K3373" s="49">
        <v>0.21193124999999999</v>
      </c>
      <c r="L3373" s="49">
        <v>0.30411874999999999</v>
      </c>
      <c r="M3373" s="49">
        <v>0.32728125000000002</v>
      </c>
      <c r="N3373" s="49">
        <v>0.25458750000000002</v>
      </c>
      <c r="O3373" s="49"/>
      <c r="P3373" s="49"/>
      <c r="Q3373" s="49"/>
      <c r="R3373" s="49"/>
      <c r="S3373" s="49"/>
      <c r="T3373" s="49"/>
      <c r="U3373" s="49"/>
      <c r="V3373" s="49"/>
      <c r="W3373" s="49"/>
      <c r="X3373" s="49"/>
      <c r="Y3373" s="49"/>
      <c r="Z3373" s="49"/>
      <c r="AA3373" s="49"/>
      <c r="AB3373" s="49"/>
      <c r="AC3373" s="49"/>
      <c r="AD3373" s="49">
        <v>7.65</v>
      </c>
      <c r="AE3373" s="49">
        <v>0.38237463966509799</v>
      </c>
      <c r="AF3373" s="49">
        <v>0.34694203407297097</v>
      </c>
      <c r="AG3373" s="49"/>
      <c r="AH3373" s="49"/>
      <c r="AI3373" s="49"/>
      <c r="AJ3373" s="49">
        <v>0.5</v>
      </c>
      <c r="AK3373" s="49">
        <v>6.6</v>
      </c>
      <c r="AL3373" s="49"/>
      <c r="AM3373" s="49"/>
      <c r="AN3373" s="49"/>
      <c r="AO3373" s="49"/>
      <c r="AP3373" s="49"/>
      <c r="AQ3373" s="49"/>
      <c r="AR3373" s="49"/>
      <c r="AS3373" s="49"/>
      <c r="AT3373" s="49"/>
      <c r="AX3373" s="49"/>
      <c r="AY3373" s="49"/>
      <c r="AZ3373" s="49"/>
      <c r="BA3373" s="49"/>
      <c r="BB3373" s="49"/>
      <c r="BC3373" s="49"/>
      <c r="BD3373" s="49"/>
      <c r="BE3373" s="49"/>
      <c r="BF3373" s="49"/>
      <c r="BG3373" s="49"/>
      <c r="BH3373" s="49"/>
      <c r="BI3373" s="49"/>
      <c r="BJ3373" s="49"/>
      <c r="BK3373" s="49"/>
      <c r="BL3373" s="49"/>
      <c r="BM3373" s="49"/>
      <c r="BN3373" s="49"/>
      <c r="BO3373" s="49"/>
      <c r="BP3373" s="49"/>
      <c r="BQ3373" s="49"/>
      <c r="BR3373" s="49"/>
      <c r="BS3373" s="49"/>
      <c r="BT3373" s="49"/>
      <c r="BU3373" s="49"/>
      <c r="BV3373" s="49"/>
      <c r="BW3373" s="49"/>
      <c r="BX3373" s="49"/>
      <c r="BY3373" s="49"/>
      <c r="BZ3373" s="49"/>
      <c r="CA3373" s="49"/>
      <c r="CB3373" s="49"/>
      <c r="CC3373" s="49"/>
    </row>
    <row r="3374" spans="1:81" x14ac:dyDescent="0.3">
      <c r="A3374" s="57" t="s">
        <v>560</v>
      </c>
      <c r="B3374" s="48">
        <v>42319</v>
      </c>
      <c r="C3374" s="48"/>
      <c r="D3374" s="48"/>
      <c r="E3374" s="49" t="s">
        <v>558</v>
      </c>
      <c r="F3374" s="49"/>
      <c r="G3374" s="49">
        <v>491.92359375000001</v>
      </c>
      <c r="H3374" s="49">
        <v>0.224728125</v>
      </c>
      <c r="I3374" s="49">
        <v>0.28232499999999999</v>
      </c>
      <c r="J3374" s="49">
        <v>0.28741250000000002</v>
      </c>
      <c r="K3374" s="49">
        <v>0.2124875</v>
      </c>
      <c r="L3374" s="49">
        <v>0.30430000000000001</v>
      </c>
      <c r="M3374" s="49">
        <v>0.32740000000000002</v>
      </c>
      <c r="N3374" s="49">
        <v>0.25461875</v>
      </c>
      <c r="O3374" s="49"/>
      <c r="P3374" s="49"/>
      <c r="Q3374" s="49"/>
      <c r="R3374" s="49"/>
      <c r="S3374" s="49"/>
      <c r="T3374" s="49"/>
      <c r="U3374" s="49"/>
      <c r="V3374" s="49"/>
      <c r="W3374" s="49"/>
      <c r="X3374" s="49"/>
      <c r="Y3374" s="49"/>
      <c r="Z3374" s="49"/>
      <c r="AA3374" s="49"/>
      <c r="AB3374" s="49"/>
      <c r="AC3374" s="49"/>
      <c r="AD3374" s="49"/>
      <c r="AE3374" s="49"/>
      <c r="AF3374" s="49"/>
      <c r="AG3374" s="49"/>
      <c r="AH3374" s="49"/>
      <c r="AI3374" s="49"/>
      <c r="AJ3374" s="49"/>
      <c r="AK3374" s="49"/>
      <c r="AL3374" s="49"/>
      <c r="AM3374" s="49"/>
      <c r="AN3374" s="49"/>
      <c r="AO3374" s="49"/>
      <c r="AP3374" s="49"/>
      <c r="AQ3374" s="49"/>
      <c r="AR3374" s="49"/>
      <c r="AS3374" s="49"/>
      <c r="AT3374" s="49"/>
      <c r="AX3374" s="49"/>
      <c r="AY3374" s="49"/>
      <c r="AZ3374" s="49"/>
      <c r="BA3374" s="49"/>
      <c r="BB3374" s="49"/>
      <c r="BC3374" s="49"/>
      <c r="BD3374" s="49"/>
      <c r="BE3374" s="49"/>
      <c r="BF3374" s="49"/>
      <c r="BG3374" s="49"/>
      <c r="BH3374" s="49"/>
      <c r="BI3374" s="49"/>
      <c r="BJ3374" s="49"/>
      <c r="BK3374" s="49"/>
      <c r="BL3374" s="49"/>
      <c r="BM3374" s="49"/>
      <c r="BN3374" s="49"/>
      <c r="BO3374" s="49"/>
      <c r="BP3374" s="49"/>
      <c r="BQ3374" s="49"/>
      <c r="BR3374" s="49"/>
      <c r="BS3374" s="49"/>
      <c r="BT3374" s="49"/>
      <c r="BU3374" s="49"/>
      <c r="BV3374" s="49"/>
      <c r="BW3374" s="49"/>
      <c r="BX3374" s="49"/>
      <c r="BY3374" s="49"/>
      <c r="BZ3374" s="49"/>
      <c r="CA3374" s="49"/>
      <c r="CB3374" s="49"/>
      <c r="CC3374" s="49"/>
    </row>
    <row r="3375" spans="1:81" x14ac:dyDescent="0.3">
      <c r="A3375" s="57" t="s">
        <v>560</v>
      </c>
      <c r="B3375" s="48">
        <v>42320</v>
      </c>
      <c r="C3375" s="48"/>
      <c r="D3375" s="48"/>
      <c r="E3375" s="49" t="s">
        <v>558</v>
      </c>
      <c r="F3375" s="49"/>
      <c r="G3375" s="49">
        <v>500.45015625000002</v>
      </c>
      <c r="H3375" s="49">
        <v>0.27665937499999999</v>
      </c>
      <c r="I3375" s="49">
        <v>0.2883</v>
      </c>
      <c r="J3375" s="49">
        <v>0.28638124999999998</v>
      </c>
      <c r="K3375" s="49">
        <v>0.21274375000000001</v>
      </c>
      <c r="L3375" s="49">
        <v>0.30446875000000001</v>
      </c>
      <c r="M3375" s="49">
        <v>0.32747500000000002</v>
      </c>
      <c r="N3375" s="49">
        <v>0.25461875</v>
      </c>
      <c r="O3375" s="49"/>
      <c r="P3375" s="49"/>
      <c r="Q3375" s="49"/>
      <c r="R3375" s="49"/>
      <c r="S3375" s="49"/>
      <c r="T3375" s="49"/>
      <c r="U3375" s="49"/>
      <c r="V3375" s="49"/>
      <c r="W3375" s="49"/>
      <c r="X3375" s="49"/>
      <c r="Y3375" s="49"/>
      <c r="Z3375" s="49"/>
      <c r="AA3375" s="49"/>
      <c r="AB3375" s="49"/>
      <c r="AC3375" s="49"/>
      <c r="AD3375" s="49"/>
      <c r="AE3375" s="49">
        <v>0.39134966584667602</v>
      </c>
      <c r="AF3375" s="49">
        <v>0.50847822242653395</v>
      </c>
      <c r="AG3375" s="49"/>
      <c r="AH3375" s="49"/>
      <c r="AI3375" s="49"/>
      <c r="AJ3375" s="49"/>
      <c r="AK3375" s="49"/>
      <c r="AL3375" s="49"/>
      <c r="AM3375" s="49"/>
      <c r="AN3375" s="49"/>
      <c r="AO3375" s="49"/>
      <c r="AP3375" s="49"/>
      <c r="AQ3375" s="49"/>
      <c r="AR3375" s="49"/>
      <c r="AS3375" s="49"/>
      <c r="AT3375" s="49"/>
      <c r="AX3375" s="49"/>
      <c r="AY3375" s="49"/>
      <c r="AZ3375" s="49"/>
      <c r="BA3375" s="49"/>
      <c r="BB3375" s="49"/>
      <c r="BC3375" s="49"/>
      <c r="BD3375" s="49"/>
      <c r="BE3375" s="49"/>
      <c r="BF3375" s="49"/>
      <c r="BG3375" s="49"/>
      <c r="BH3375" s="49"/>
      <c r="BI3375" s="49"/>
      <c r="BJ3375" s="49"/>
      <c r="BK3375" s="49"/>
      <c r="BL3375" s="49"/>
      <c r="BM3375" s="49"/>
      <c r="BN3375" s="49"/>
      <c r="BO3375" s="49"/>
      <c r="BP3375" s="49"/>
      <c r="BQ3375" s="49"/>
      <c r="BR3375" s="49"/>
      <c r="BS3375" s="49"/>
      <c r="BT3375" s="49"/>
      <c r="BU3375" s="49"/>
      <c r="BV3375" s="49"/>
      <c r="BW3375" s="49"/>
      <c r="BX3375" s="49"/>
      <c r="BY3375" s="49"/>
      <c r="BZ3375" s="49"/>
      <c r="CA3375" s="49"/>
      <c r="CB3375" s="49"/>
      <c r="CC3375" s="49"/>
    </row>
    <row r="3376" spans="1:81" x14ac:dyDescent="0.3">
      <c r="A3376" s="57" t="s">
        <v>560</v>
      </c>
      <c r="B3376" s="48">
        <v>42321</v>
      </c>
      <c r="C3376" s="48"/>
      <c r="D3376" s="48"/>
      <c r="E3376" s="49" t="s">
        <v>558</v>
      </c>
      <c r="F3376" s="49"/>
      <c r="G3376" s="49">
        <v>497.44312500000001</v>
      </c>
      <c r="H3376" s="49">
        <v>0.25955624999999999</v>
      </c>
      <c r="I3376" s="49">
        <v>0.28669375000000002</v>
      </c>
      <c r="J3376" s="49">
        <v>0.28523124999999999</v>
      </c>
      <c r="K3376" s="49">
        <v>0.21295625000000001</v>
      </c>
      <c r="L3376" s="49">
        <v>0.30458125000000003</v>
      </c>
      <c r="M3376" s="49">
        <v>0.32751249999999998</v>
      </c>
      <c r="N3376" s="49">
        <v>0.25473750000000001</v>
      </c>
      <c r="O3376" s="49"/>
      <c r="P3376" s="49"/>
      <c r="Q3376" s="49"/>
      <c r="R3376" s="49"/>
      <c r="S3376" s="49"/>
      <c r="T3376" s="49"/>
      <c r="U3376" s="49"/>
      <c r="V3376" s="49"/>
      <c r="W3376" s="49"/>
      <c r="X3376" s="49"/>
      <c r="Y3376" s="49"/>
      <c r="Z3376" s="49"/>
      <c r="AA3376" s="49"/>
      <c r="AB3376" s="49"/>
      <c r="AC3376" s="49"/>
      <c r="AD3376" s="49"/>
      <c r="AE3376" s="49"/>
      <c r="AF3376" s="49"/>
      <c r="AG3376" s="49"/>
      <c r="AH3376" s="49"/>
      <c r="AI3376" s="49"/>
      <c r="AJ3376" s="49"/>
      <c r="AK3376" s="49"/>
      <c r="AL3376" s="49"/>
      <c r="AM3376" s="49"/>
      <c r="AN3376" s="49"/>
      <c r="AO3376" s="49"/>
      <c r="AP3376" s="49"/>
      <c r="AQ3376" s="49"/>
      <c r="AR3376" s="49"/>
      <c r="AS3376" s="49"/>
      <c r="AT3376" s="49"/>
      <c r="AX3376" s="49"/>
      <c r="AY3376" s="49"/>
      <c r="AZ3376" s="49"/>
      <c r="BA3376" s="49"/>
      <c r="BB3376" s="49"/>
      <c r="BC3376" s="49"/>
      <c r="BD3376" s="49"/>
      <c r="BE3376" s="49"/>
      <c r="BF3376" s="49"/>
      <c r="BG3376" s="49"/>
      <c r="BH3376" s="49"/>
      <c r="BI3376" s="49"/>
      <c r="BJ3376" s="49"/>
      <c r="BK3376" s="49"/>
      <c r="BL3376" s="49"/>
      <c r="BM3376" s="49"/>
      <c r="BN3376" s="49"/>
      <c r="BO3376" s="49"/>
      <c r="BP3376" s="49"/>
      <c r="BQ3376" s="49"/>
      <c r="BR3376" s="49"/>
      <c r="BS3376" s="49"/>
      <c r="BT3376" s="49"/>
      <c r="BU3376" s="49"/>
      <c r="BV3376" s="49"/>
      <c r="BW3376" s="49"/>
      <c r="BX3376" s="49"/>
      <c r="BY3376" s="49"/>
      <c r="BZ3376" s="49"/>
      <c r="CA3376" s="49"/>
      <c r="CB3376" s="49"/>
      <c r="CC3376" s="49"/>
    </row>
    <row r="3377" spans="1:81" x14ac:dyDescent="0.3">
      <c r="A3377" s="57" t="s">
        <v>560</v>
      </c>
      <c r="B3377" s="48">
        <v>42322</v>
      </c>
      <c r="C3377" s="48"/>
      <c r="D3377" s="48"/>
      <c r="E3377" s="49" t="s">
        <v>558</v>
      </c>
      <c r="F3377" s="49"/>
      <c r="G3377" s="49">
        <v>494.42953125000003</v>
      </c>
      <c r="H3377" s="49">
        <v>0.244865625</v>
      </c>
      <c r="I3377" s="49">
        <v>0.28308125000000001</v>
      </c>
      <c r="J3377" s="49">
        <v>0.28393750000000001</v>
      </c>
      <c r="K3377" s="49">
        <v>0.21326875000000001</v>
      </c>
      <c r="L3377" s="49">
        <v>0.30452499999999999</v>
      </c>
      <c r="M3377" s="49">
        <v>0.32761875000000001</v>
      </c>
      <c r="N3377" s="49">
        <v>0.25477499999999997</v>
      </c>
      <c r="O3377" s="49"/>
      <c r="P3377" s="49"/>
      <c r="Q3377" s="49"/>
      <c r="R3377" s="49"/>
      <c r="S3377" s="49"/>
      <c r="T3377" s="49"/>
      <c r="U3377" s="49"/>
      <c r="V3377" s="49"/>
      <c r="W3377" s="49"/>
      <c r="X3377" s="49"/>
      <c r="Y3377" s="49"/>
      <c r="Z3377" s="49"/>
      <c r="AA3377" s="49"/>
      <c r="AB3377" s="49"/>
      <c r="AC3377" s="49"/>
      <c r="AD3377" s="49"/>
      <c r="AE3377" s="49"/>
      <c r="AF3377" s="49"/>
      <c r="AG3377" s="49"/>
      <c r="AH3377" s="49"/>
      <c r="AI3377" s="49"/>
      <c r="AJ3377" s="49"/>
      <c r="AK3377" s="49"/>
      <c r="AL3377" s="49"/>
      <c r="AM3377" s="49"/>
      <c r="AN3377" s="49"/>
      <c r="AO3377" s="49"/>
      <c r="AP3377" s="49"/>
      <c r="AQ3377" s="49"/>
      <c r="AR3377" s="49"/>
      <c r="AS3377" s="49"/>
      <c r="AT3377" s="49"/>
      <c r="AX3377" s="49"/>
      <c r="AY3377" s="49"/>
      <c r="AZ3377" s="49"/>
      <c r="BA3377" s="49"/>
      <c r="BB3377" s="49"/>
      <c r="BC3377" s="49"/>
      <c r="BD3377" s="49"/>
      <c r="BE3377" s="49"/>
      <c r="BF3377" s="49"/>
      <c r="BG3377" s="49"/>
      <c r="BH3377" s="49"/>
      <c r="BI3377" s="49"/>
      <c r="BJ3377" s="49"/>
      <c r="BK3377" s="49"/>
      <c r="BL3377" s="49"/>
      <c r="BM3377" s="49"/>
      <c r="BN3377" s="49"/>
      <c r="BO3377" s="49"/>
      <c r="BP3377" s="49"/>
      <c r="BQ3377" s="49"/>
      <c r="BR3377" s="49"/>
      <c r="BS3377" s="49"/>
      <c r="BT3377" s="49"/>
      <c r="BU3377" s="49"/>
      <c r="BV3377" s="49"/>
      <c r="BW3377" s="49"/>
      <c r="BX3377" s="49"/>
      <c r="BY3377" s="49"/>
      <c r="BZ3377" s="49"/>
      <c r="CA3377" s="49"/>
      <c r="CB3377" s="49"/>
      <c r="CC3377" s="49"/>
    </row>
    <row r="3378" spans="1:81" x14ac:dyDescent="0.3">
      <c r="A3378" s="57" t="s">
        <v>560</v>
      </c>
      <c r="B3378" s="48">
        <v>42323</v>
      </c>
      <c r="C3378" s="48"/>
      <c r="D3378" s="48"/>
      <c r="E3378" s="49" t="s">
        <v>558</v>
      </c>
      <c r="F3378" s="49"/>
      <c r="G3378" s="49">
        <v>491.99062500000002</v>
      </c>
      <c r="H3378" s="49">
        <v>0.23355000000000001</v>
      </c>
      <c r="I3378" s="49">
        <v>0.2797</v>
      </c>
      <c r="J3378" s="49">
        <v>0.28281875000000001</v>
      </c>
      <c r="K3378" s="49">
        <v>0.21356875</v>
      </c>
      <c r="L3378" s="49">
        <v>0.30449999999999999</v>
      </c>
      <c r="M3378" s="49">
        <v>0.32761875000000001</v>
      </c>
      <c r="N3378" s="49">
        <v>0.25483749999999999</v>
      </c>
      <c r="O3378" s="49"/>
      <c r="P3378" s="49"/>
      <c r="Q3378" s="49"/>
      <c r="R3378" s="49"/>
      <c r="S3378" s="49"/>
      <c r="T3378" s="49"/>
      <c r="U3378" s="49"/>
      <c r="V3378" s="49"/>
      <c r="W3378" s="49"/>
      <c r="X3378" s="49"/>
      <c r="Y3378" s="49"/>
      <c r="Z3378" s="49"/>
      <c r="AA3378" s="49"/>
      <c r="AB3378" s="49"/>
      <c r="AC3378" s="49"/>
      <c r="AD3378" s="49"/>
      <c r="AE3378" s="49"/>
      <c r="AF3378" s="49"/>
      <c r="AG3378" s="49"/>
      <c r="AH3378" s="49"/>
      <c r="AI3378" s="49"/>
      <c r="AJ3378" s="49"/>
      <c r="AK3378" s="49"/>
      <c r="AL3378" s="49"/>
      <c r="AM3378" s="49"/>
      <c r="AN3378" s="49"/>
      <c r="AO3378" s="49"/>
      <c r="AP3378" s="49"/>
      <c r="AQ3378" s="49"/>
      <c r="AR3378" s="49"/>
      <c r="AS3378" s="49"/>
      <c r="AT3378" s="49"/>
      <c r="AX3378" s="49"/>
      <c r="AY3378" s="49"/>
      <c r="AZ3378" s="49"/>
      <c r="BA3378" s="49"/>
      <c r="BB3378" s="49"/>
      <c r="BC3378" s="49"/>
      <c r="BD3378" s="49"/>
      <c r="BE3378" s="49"/>
      <c r="BF3378" s="49"/>
      <c r="BG3378" s="49"/>
      <c r="BH3378" s="49"/>
      <c r="BI3378" s="49"/>
      <c r="BJ3378" s="49"/>
      <c r="BK3378" s="49"/>
      <c r="BL3378" s="49"/>
      <c r="BM3378" s="49"/>
      <c r="BN3378" s="49"/>
      <c r="BO3378" s="49"/>
      <c r="BP3378" s="49"/>
      <c r="BQ3378" s="49"/>
      <c r="BR3378" s="49"/>
      <c r="BS3378" s="49"/>
      <c r="BT3378" s="49"/>
      <c r="BU3378" s="49"/>
      <c r="BV3378" s="49"/>
      <c r="BW3378" s="49"/>
      <c r="BX3378" s="49"/>
      <c r="BY3378" s="49"/>
      <c r="BZ3378" s="49"/>
      <c r="CA3378" s="49"/>
      <c r="CB3378" s="49"/>
      <c r="CC3378" s="49"/>
    </row>
    <row r="3379" spans="1:81" x14ac:dyDescent="0.3">
      <c r="A3379" s="57" t="s">
        <v>560</v>
      </c>
      <c r="B3379" s="48">
        <v>42324</v>
      </c>
      <c r="C3379" s="48"/>
      <c r="D3379" s="48"/>
      <c r="E3379" s="49" t="s">
        <v>558</v>
      </c>
      <c r="F3379" s="49"/>
      <c r="G3379" s="49">
        <v>488.8153125</v>
      </c>
      <c r="H3379" s="49">
        <v>0.22171250000000001</v>
      </c>
      <c r="I3379" s="49">
        <v>0.27408125</v>
      </c>
      <c r="J3379" s="49">
        <v>0.280775</v>
      </c>
      <c r="K3379" s="49">
        <v>0.21376249999999999</v>
      </c>
      <c r="L3379" s="49">
        <v>0.30453124999999998</v>
      </c>
      <c r="M3379" s="49">
        <v>0.32758749999999998</v>
      </c>
      <c r="N3379" s="49">
        <v>0.25483125000000001</v>
      </c>
      <c r="O3379" s="49"/>
      <c r="P3379" s="49"/>
      <c r="Q3379" s="49"/>
      <c r="R3379" s="49"/>
      <c r="S3379" s="49"/>
      <c r="T3379" s="49"/>
      <c r="U3379" s="49"/>
      <c r="V3379" s="49"/>
      <c r="W3379" s="49"/>
      <c r="X3379" s="49"/>
      <c r="Y3379" s="49"/>
      <c r="Z3379" s="49"/>
      <c r="AA3379" s="49"/>
      <c r="AB3379" s="49"/>
      <c r="AC3379" s="49"/>
      <c r="AD3379" s="49"/>
      <c r="AE3379" s="49"/>
      <c r="AF3379" s="49"/>
      <c r="AG3379" s="49"/>
      <c r="AH3379" s="49"/>
      <c r="AI3379" s="49"/>
      <c r="AJ3379" s="49"/>
      <c r="AK3379" s="49"/>
      <c r="AL3379" s="49"/>
      <c r="AM3379" s="49"/>
      <c r="AN3379" s="49"/>
      <c r="AO3379" s="49"/>
      <c r="AP3379" s="49"/>
      <c r="AQ3379" s="49"/>
      <c r="AR3379" s="49"/>
      <c r="AS3379" s="49"/>
      <c r="AT3379" s="49"/>
      <c r="AX3379" s="49"/>
      <c r="AY3379" s="49"/>
      <c r="AZ3379" s="49"/>
      <c r="BA3379" s="49"/>
      <c r="BB3379" s="49"/>
      <c r="BC3379" s="49"/>
      <c r="BD3379" s="49"/>
      <c r="BE3379" s="49"/>
      <c r="BF3379" s="49"/>
      <c r="BG3379" s="49"/>
      <c r="BH3379" s="49"/>
      <c r="BI3379" s="49"/>
      <c r="BJ3379" s="49"/>
      <c r="BK3379" s="49"/>
      <c r="BL3379" s="49"/>
      <c r="BM3379" s="49"/>
      <c r="BN3379" s="49"/>
      <c r="BO3379" s="49"/>
      <c r="BP3379" s="49"/>
      <c r="BQ3379" s="49"/>
      <c r="BR3379" s="49"/>
      <c r="BS3379" s="49"/>
      <c r="BT3379" s="49"/>
      <c r="BU3379" s="49"/>
      <c r="BV3379" s="49"/>
      <c r="BW3379" s="49"/>
      <c r="BX3379" s="49"/>
      <c r="BY3379" s="49"/>
      <c r="BZ3379" s="49"/>
      <c r="CA3379" s="49"/>
      <c r="CB3379" s="49"/>
      <c r="CC3379" s="49"/>
    </row>
    <row r="3380" spans="1:81" x14ac:dyDescent="0.3">
      <c r="A3380" s="57" t="s">
        <v>560</v>
      </c>
      <c r="B3380" s="48">
        <v>42325</v>
      </c>
      <c r="C3380" s="48"/>
      <c r="D3380" s="48"/>
      <c r="E3380" s="49" t="s">
        <v>558</v>
      </c>
      <c r="F3380" s="49"/>
      <c r="G3380" s="49">
        <v>486.32906250000002</v>
      </c>
      <c r="H3380" s="49">
        <v>0.211975</v>
      </c>
      <c r="I3380" s="49">
        <v>0.26934374999999999</v>
      </c>
      <c r="J3380" s="49">
        <v>0.27928750000000002</v>
      </c>
      <c r="K3380" s="49">
        <v>0.2142375</v>
      </c>
      <c r="L3380" s="49">
        <v>0.30449999999999999</v>
      </c>
      <c r="M3380" s="49">
        <v>0.32758749999999998</v>
      </c>
      <c r="N3380" s="49">
        <v>0.25482500000000002</v>
      </c>
      <c r="O3380" s="49"/>
      <c r="P3380" s="49"/>
      <c r="Q3380" s="49"/>
      <c r="R3380" s="49"/>
      <c r="S3380" s="49"/>
      <c r="T3380" s="49"/>
      <c r="U3380" s="49"/>
      <c r="V3380" s="49"/>
      <c r="W3380" s="49"/>
      <c r="X3380" s="49"/>
      <c r="Y3380" s="49"/>
      <c r="Z3380" s="49"/>
      <c r="AA3380" s="49"/>
      <c r="AB3380" s="49"/>
      <c r="AC3380" s="49"/>
      <c r="AD3380" s="49"/>
      <c r="AE3380" s="49">
        <v>0.57777446006884403</v>
      </c>
      <c r="AF3380" s="49">
        <v>0.34477219541107301</v>
      </c>
      <c r="AG3380" s="49"/>
      <c r="AH3380" s="49"/>
      <c r="AI3380" s="49"/>
      <c r="AJ3380" s="49"/>
      <c r="AK3380" s="49"/>
      <c r="AL3380" s="49"/>
      <c r="AM3380" s="49"/>
      <c r="AN3380" s="49"/>
      <c r="AO3380" s="49"/>
      <c r="AP3380" s="49"/>
      <c r="AQ3380" s="49"/>
      <c r="AR3380" s="49"/>
      <c r="AS3380" s="49"/>
      <c r="AT3380" s="49"/>
      <c r="AX3380" s="49"/>
      <c r="AY3380" s="49"/>
      <c r="AZ3380" s="49"/>
      <c r="BA3380" s="49"/>
      <c r="BB3380" s="49"/>
      <c r="BC3380" s="49"/>
      <c r="BD3380" s="49"/>
      <c r="BE3380" s="49"/>
      <c r="BF3380" s="49"/>
      <c r="BG3380" s="49"/>
      <c r="BH3380" s="49"/>
      <c r="BI3380" s="49"/>
      <c r="BJ3380" s="49"/>
      <c r="BK3380" s="49"/>
      <c r="BL3380" s="49"/>
      <c r="BM3380" s="49"/>
      <c r="BN3380" s="49"/>
      <c r="BO3380" s="49"/>
      <c r="BP3380" s="49"/>
      <c r="BQ3380" s="49"/>
      <c r="BR3380" s="49"/>
      <c r="BS3380" s="49"/>
      <c r="BT3380" s="49"/>
      <c r="BU3380" s="49"/>
      <c r="BV3380" s="49"/>
      <c r="BW3380" s="49"/>
      <c r="BX3380" s="49"/>
      <c r="BY3380" s="49"/>
      <c r="BZ3380" s="49"/>
      <c r="CA3380" s="49"/>
      <c r="CB3380" s="49"/>
      <c r="CC3380" s="49"/>
    </row>
    <row r="3381" spans="1:81" x14ac:dyDescent="0.3">
      <c r="A3381" s="57" t="s">
        <v>560</v>
      </c>
      <c r="B3381" s="48">
        <v>42326</v>
      </c>
      <c r="C3381" s="48"/>
      <c r="D3381" s="48"/>
      <c r="E3381" s="49" t="s">
        <v>558</v>
      </c>
      <c r="F3381" s="49"/>
      <c r="G3381" s="49">
        <v>483.63796875000003</v>
      </c>
      <c r="H3381" s="49">
        <v>0.20325937499999999</v>
      </c>
      <c r="I3381" s="49">
        <v>0.26416875000000001</v>
      </c>
      <c r="J3381" s="49">
        <v>0.27723124999999998</v>
      </c>
      <c r="K3381" s="49">
        <v>0.21429375000000001</v>
      </c>
      <c r="L3381" s="49">
        <v>0.30451875</v>
      </c>
      <c r="M3381" s="49">
        <v>0.32757500000000001</v>
      </c>
      <c r="N3381" s="49">
        <v>0.25479374999999999</v>
      </c>
      <c r="O3381" s="49"/>
      <c r="P3381" s="49"/>
      <c r="Q3381" s="49"/>
      <c r="R3381" s="49"/>
      <c r="S3381" s="49"/>
      <c r="T3381" s="49"/>
      <c r="U3381" s="49"/>
      <c r="V3381" s="49"/>
      <c r="W3381" s="49"/>
      <c r="X3381" s="49"/>
      <c r="Y3381" s="49"/>
      <c r="Z3381" s="49"/>
      <c r="AA3381" s="49"/>
      <c r="AB3381" s="49"/>
      <c r="AC3381" s="49"/>
      <c r="AD3381" s="49"/>
      <c r="AE3381" s="49"/>
      <c r="AF3381" s="49"/>
      <c r="AG3381" s="49"/>
      <c r="AH3381" s="49"/>
      <c r="AI3381" s="49"/>
      <c r="AJ3381" s="49"/>
      <c r="AK3381" s="49"/>
      <c r="AL3381" s="49"/>
      <c r="AM3381" s="49"/>
      <c r="AN3381" s="49"/>
      <c r="AO3381" s="49"/>
      <c r="AP3381" s="49"/>
      <c r="AQ3381" s="49"/>
      <c r="AR3381" s="49"/>
      <c r="AS3381" s="49"/>
      <c r="AT3381" s="49"/>
      <c r="AX3381" s="49"/>
      <c r="AY3381" s="49"/>
      <c r="AZ3381" s="49"/>
      <c r="BA3381" s="49"/>
      <c r="BB3381" s="49"/>
      <c r="BC3381" s="49"/>
      <c r="BD3381" s="49"/>
      <c r="BE3381" s="49"/>
      <c r="BF3381" s="49"/>
      <c r="BG3381" s="49"/>
      <c r="BH3381" s="49"/>
      <c r="BI3381" s="49"/>
      <c r="BJ3381" s="49"/>
      <c r="BK3381" s="49"/>
      <c r="BL3381" s="49"/>
      <c r="BM3381" s="49"/>
      <c r="BN3381" s="49"/>
      <c r="BO3381" s="49"/>
      <c r="BP3381" s="49"/>
      <c r="BQ3381" s="49"/>
      <c r="BR3381" s="49"/>
      <c r="BS3381" s="49"/>
      <c r="BT3381" s="49"/>
      <c r="BU3381" s="49"/>
      <c r="BV3381" s="49"/>
      <c r="BW3381" s="49"/>
      <c r="BX3381" s="49"/>
      <c r="BY3381" s="49"/>
      <c r="BZ3381" s="49"/>
      <c r="CA3381" s="49"/>
      <c r="CB3381" s="49"/>
      <c r="CC3381" s="49"/>
    </row>
    <row r="3382" spans="1:81" x14ac:dyDescent="0.3">
      <c r="A3382" s="57" t="s">
        <v>560</v>
      </c>
      <c r="B3382" s="48">
        <v>42327</v>
      </c>
      <c r="C3382" s="48"/>
      <c r="D3382" s="48"/>
      <c r="E3382" s="49" t="s">
        <v>558</v>
      </c>
      <c r="F3382" s="49"/>
      <c r="G3382" s="49">
        <v>500.21859375000003</v>
      </c>
      <c r="H3382" s="49">
        <v>0.29583437499999998</v>
      </c>
      <c r="I3382" s="49">
        <v>0.27800625000000001</v>
      </c>
      <c r="J3382" s="49">
        <v>0.27921249999999997</v>
      </c>
      <c r="K3382" s="49">
        <v>0.21430625</v>
      </c>
      <c r="L3382" s="49">
        <v>0.30458750000000001</v>
      </c>
      <c r="M3382" s="49">
        <v>0.32759375000000002</v>
      </c>
      <c r="N3382" s="49">
        <v>0.25477499999999997</v>
      </c>
      <c r="O3382" s="49"/>
      <c r="P3382" s="49"/>
      <c r="Q3382" s="49"/>
      <c r="R3382" s="49"/>
      <c r="S3382" s="49">
        <v>4.90469555833333</v>
      </c>
      <c r="T3382" s="49">
        <v>245.73599999999999</v>
      </c>
      <c r="U3382" s="49">
        <v>0</v>
      </c>
      <c r="V3382" s="49"/>
      <c r="W3382" s="49"/>
      <c r="X3382" s="49"/>
      <c r="Y3382" s="49"/>
      <c r="Z3382" s="49"/>
      <c r="AA3382" s="49"/>
      <c r="AB3382" s="49"/>
      <c r="AC3382" s="49"/>
      <c r="AD3382" s="49"/>
      <c r="AE3382" s="49"/>
      <c r="AF3382" s="49"/>
      <c r="AG3382" s="49">
        <v>1.42133087686976E-2</v>
      </c>
      <c r="AH3382" s="49">
        <v>2.7001733333333298E-2</v>
      </c>
      <c r="AI3382" s="49">
        <v>1.89975</v>
      </c>
      <c r="AJ3382" s="49"/>
      <c r="AK3382" s="49"/>
      <c r="AL3382" s="49">
        <v>1.855</v>
      </c>
      <c r="AM3382" s="49">
        <v>3.3595723640585599E-2</v>
      </c>
      <c r="AN3382" s="49">
        <v>3.35654035</v>
      </c>
      <c r="AO3382" s="49">
        <v>99.909750000000003</v>
      </c>
      <c r="AP3382" s="49"/>
      <c r="AQ3382" s="49"/>
      <c r="AR3382" s="49"/>
      <c r="AS3382" s="49"/>
      <c r="AT3382" s="49"/>
      <c r="AX3382" s="49"/>
      <c r="AY3382" s="49"/>
      <c r="AZ3382" s="49"/>
      <c r="BA3382" s="49"/>
      <c r="BB3382" s="49"/>
      <c r="BC3382" s="49">
        <v>0</v>
      </c>
      <c r="BD3382" s="49"/>
      <c r="BE3382" s="49">
        <v>1.05689603721344E-2</v>
      </c>
      <c r="BF3382" s="49">
        <v>1.521153475</v>
      </c>
      <c r="BG3382" s="49"/>
      <c r="BH3382" s="49">
        <v>143.9265</v>
      </c>
      <c r="BI3382" s="49"/>
      <c r="BJ3382" s="49"/>
      <c r="BK3382" s="49"/>
      <c r="BL3382" s="49"/>
      <c r="BM3382" s="49"/>
      <c r="BN3382" s="49"/>
      <c r="BO3382" s="49"/>
      <c r="BP3382" s="49"/>
      <c r="BQ3382" s="49"/>
      <c r="BR3382" s="49"/>
      <c r="BS3382" s="49"/>
      <c r="BT3382" s="49"/>
      <c r="BU3382" s="49"/>
      <c r="BV3382" s="49"/>
      <c r="BW3382" s="49"/>
      <c r="BX3382" s="49"/>
      <c r="BY3382" s="49"/>
      <c r="BZ3382" s="49"/>
      <c r="CA3382" s="49"/>
      <c r="CB3382" s="49"/>
      <c r="CC3382" s="49"/>
    </row>
    <row r="3383" spans="1:81" x14ac:dyDescent="0.3">
      <c r="A3383" s="57" t="s">
        <v>560</v>
      </c>
      <c r="B3383" s="48">
        <v>42328</v>
      </c>
      <c r="C3383" s="48"/>
      <c r="D3383" s="48"/>
      <c r="E3383" s="49" t="s">
        <v>558</v>
      </c>
      <c r="F3383" s="49"/>
      <c r="G3383" s="49">
        <v>497.55843750000003</v>
      </c>
      <c r="H3383" s="49">
        <v>0.27473750000000002</v>
      </c>
      <c r="I3383" s="49">
        <v>0.28064375000000003</v>
      </c>
      <c r="J3383" s="49">
        <v>0.2795125</v>
      </c>
      <c r="K3383" s="49">
        <v>0.21412500000000001</v>
      </c>
      <c r="L3383" s="49">
        <v>0.30461874999999999</v>
      </c>
      <c r="M3383" s="49">
        <v>0.32765</v>
      </c>
      <c r="N3383" s="49">
        <v>0.25493125</v>
      </c>
      <c r="O3383" s="49"/>
      <c r="P3383" s="49"/>
      <c r="Q3383" s="49"/>
      <c r="R3383" s="49">
        <v>2.65</v>
      </c>
      <c r="S3383" s="49"/>
      <c r="T3383" s="49"/>
      <c r="U3383" s="49"/>
      <c r="V3383" s="49"/>
      <c r="W3383" s="49"/>
      <c r="X3383" s="49"/>
      <c r="Y3383" s="49"/>
      <c r="Z3383" s="49"/>
      <c r="AA3383" s="49"/>
      <c r="AB3383" s="49"/>
      <c r="AC3383" s="49"/>
      <c r="AD3383" s="49">
        <v>8.6</v>
      </c>
      <c r="AE3383" s="49"/>
      <c r="AF3383" s="49">
        <v>0.485811727106639</v>
      </c>
      <c r="AG3383" s="49"/>
      <c r="AH3383" s="49"/>
      <c r="AI3383" s="49"/>
      <c r="AJ3383" s="49">
        <v>1.9</v>
      </c>
      <c r="AK3383" s="49">
        <v>7.65</v>
      </c>
      <c r="AL3383" s="49"/>
      <c r="AM3383" s="49"/>
      <c r="AN3383" s="49"/>
      <c r="AO3383" s="49"/>
      <c r="AP3383" s="49"/>
      <c r="AQ3383" s="49"/>
      <c r="AR3383" s="49"/>
      <c r="AS3383" s="49"/>
      <c r="AT3383" s="49"/>
      <c r="AX3383" s="49"/>
      <c r="AY3383" s="49"/>
      <c r="AZ3383" s="49"/>
      <c r="BA3383" s="49"/>
      <c r="BB3383" s="49"/>
      <c r="BC3383" s="49"/>
      <c r="BD3383" s="49"/>
      <c r="BE3383" s="49"/>
      <c r="BF3383" s="49"/>
      <c r="BG3383" s="49"/>
      <c r="BH3383" s="49"/>
      <c r="BI3383" s="49"/>
      <c r="BJ3383" s="49"/>
      <c r="BK3383" s="49"/>
      <c r="BL3383" s="49"/>
      <c r="BM3383" s="49"/>
      <c r="BN3383" s="49"/>
      <c r="BO3383" s="49"/>
      <c r="BP3383" s="49"/>
      <c r="BQ3383" s="49"/>
      <c r="BR3383" s="49"/>
      <c r="BS3383" s="49"/>
      <c r="BT3383" s="49"/>
      <c r="BU3383" s="49"/>
      <c r="BV3383" s="49"/>
      <c r="BW3383" s="49"/>
      <c r="BX3383" s="49"/>
      <c r="BY3383" s="49"/>
      <c r="BZ3383" s="49"/>
      <c r="CA3383" s="49"/>
      <c r="CB3383" s="49"/>
      <c r="CC3383" s="49"/>
    </row>
    <row r="3384" spans="1:81" x14ac:dyDescent="0.3">
      <c r="A3384" s="57" t="s">
        <v>560</v>
      </c>
      <c r="B3384" s="48">
        <v>42329</v>
      </c>
      <c r="C3384" s="48"/>
      <c r="D3384" s="48"/>
      <c r="E3384" s="49" t="s">
        <v>558</v>
      </c>
      <c r="F3384" s="49"/>
      <c r="G3384" s="49">
        <v>494.72953124999998</v>
      </c>
      <c r="H3384" s="49">
        <v>0.25727812500000002</v>
      </c>
      <c r="I3384" s="49">
        <v>0.27918124999999999</v>
      </c>
      <c r="J3384" s="49">
        <v>0.27941250000000001</v>
      </c>
      <c r="K3384" s="49">
        <v>0.21434375</v>
      </c>
      <c r="L3384" s="49">
        <v>0.30456250000000001</v>
      </c>
      <c r="M3384" s="49">
        <v>0.32764375000000001</v>
      </c>
      <c r="N3384" s="49">
        <v>0.25490625</v>
      </c>
      <c r="O3384" s="49"/>
      <c r="P3384" s="49"/>
      <c r="Q3384" s="49"/>
      <c r="R3384" s="49"/>
      <c r="S3384" s="49"/>
      <c r="T3384" s="49"/>
      <c r="U3384" s="49"/>
      <c r="V3384" s="49"/>
      <c r="W3384" s="49"/>
      <c r="X3384" s="49"/>
      <c r="Y3384" s="49"/>
      <c r="Z3384" s="49"/>
      <c r="AA3384" s="49"/>
      <c r="AB3384" s="49"/>
      <c r="AC3384" s="49"/>
      <c r="AD3384" s="49"/>
      <c r="AE3384" s="49"/>
      <c r="AF3384" s="49"/>
      <c r="AG3384" s="49"/>
      <c r="AH3384" s="49"/>
      <c r="AI3384" s="49"/>
      <c r="AJ3384" s="49"/>
      <c r="AK3384" s="49"/>
      <c r="AL3384" s="49"/>
      <c r="AM3384" s="49"/>
      <c r="AN3384" s="49"/>
      <c r="AO3384" s="49"/>
      <c r="AP3384" s="49"/>
      <c r="AQ3384" s="49"/>
      <c r="AR3384" s="49"/>
      <c r="AS3384" s="49"/>
      <c r="AT3384" s="49"/>
      <c r="AX3384" s="49"/>
      <c r="AY3384" s="49"/>
      <c r="AZ3384" s="49"/>
      <c r="BA3384" s="49"/>
      <c r="BB3384" s="49"/>
      <c r="BC3384" s="49"/>
      <c r="BD3384" s="49"/>
      <c r="BE3384" s="49"/>
      <c r="BF3384" s="49"/>
      <c r="BG3384" s="49"/>
      <c r="BH3384" s="49"/>
      <c r="BI3384" s="49"/>
      <c r="BJ3384" s="49"/>
      <c r="BK3384" s="49"/>
      <c r="BL3384" s="49"/>
      <c r="BM3384" s="49"/>
      <c r="BN3384" s="49"/>
      <c r="BO3384" s="49"/>
      <c r="BP3384" s="49"/>
      <c r="BQ3384" s="49"/>
      <c r="BR3384" s="49"/>
      <c r="BS3384" s="49"/>
      <c r="BT3384" s="49"/>
      <c r="BU3384" s="49"/>
      <c r="BV3384" s="49"/>
      <c r="BW3384" s="49"/>
      <c r="BX3384" s="49"/>
      <c r="BY3384" s="49"/>
      <c r="BZ3384" s="49"/>
      <c r="CA3384" s="49"/>
      <c r="CB3384" s="49"/>
      <c r="CC3384" s="49"/>
    </row>
    <row r="3385" spans="1:81" x14ac:dyDescent="0.3">
      <c r="A3385" s="57" t="s">
        <v>560</v>
      </c>
      <c r="B3385" s="48">
        <v>42330</v>
      </c>
      <c r="C3385" s="48"/>
      <c r="D3385" s="48"/>
      <c r="E3385" s="49" t="s">
        <v>558</v>
      </c>
      <c r="F3385" s="49"/>
      <c r="G3385" s="49">
        <v>491.36109375000001</v>
      </c>
      <c r="H3385" s="49">
        <v>0.24080937499999999</v>
      </c>
      <c r="I3385" s="49">
        <v>0.27558125</v>
      </c>
      <c r="J3385" s="49">
        <v>0.27825</v>
      </c>
      <c r="K3385" s="49">
        <v>0.21410625</v>
      </c>
      <c r="L3385" s="49">
        <v>0.30463750000000001</v>
      </c>
      <c r="M3385" s="49">
        <v>0.32776875</v>
      </c>
      <c r="N3385" s="49">
        <v>0.25491249999999999</v>
      </c>
      <c r="O3385" s="49"/>
      <c r="P3385" s="49"/>
      <c r="Q3385" s="49"/>
      <c r="R3385" s="49"/>
      <c r="S3385" s="49"/>
      <c r="T3385" s="49"/>
      <c r="U3385" s="49"/>
      <c r="V3385" s="49"/>
      <c r="W3385" s="49"/>
      <c r="X3385" s="49"/>
      <c r="Y3385" s="49"/>
      <c r="Z3385" s="49"/>
      <c r="AA3385" s="49"/>
      <c r="AB3385" s="49"/>
      <c r="AC3385" s="49"/>
      <c r="AD3385" s="49"/>
      <c r="AE3385" s="49"/>
      <c r="AF3385" s="49"/>
      <c r="AG3385" s="49"/>
      <c r="AH3385" s="49"/>
      <c r="AI3385" s="49"/>
      <c r="AJ3385" s="49"/>
      <c r="AK3385" s="49"/>
      <c r="AL3385" s="49"/>
      <c r="AM3385" s="49"/>
      <c r="AN3385" s="49"/>
      <c r="AO3385" s="49"/>
      <c r="AP3385" s="49"/>
      <c r="AQ3385" s="49"/>
      <c r="AR3385" s="49"/>
      <c r="AS3385" s="49"/>
      <c r="AT3385" s="49"/>
      <c r="AX3385" s="49"/>
      <c r="AY3385" s="49"/>
      <c r="AZ3385" s="49"/>
      <c r="BA3385" s="49"/>
      <c r="BB3385" s="49"/>
      <c r="BC3385" s="49"/>
      <c r="BD3385" s="49"/>
      <c r="BE3385" s="49"/>
      <c r="BF3385" s="49"/>
      <c r="BG3385" s="49"/>
      <c r="BH3385" s="49"/>
      <c r="BI3385" s="49"/>
      <c r="BJ3385" s="49"/>
      <c r="BK3385" s="49"/>
      <c r="BL3385" s="49"/>
      <c r="BM3385" s="49"/>
      <c r="BN3385" s="49"/>
      <c r="BO3385" s="49"/>
      <c r="BP3385" s="49"/>
      <c r="BQ3385" s="49"/>
      <c r="BR3385" s="49"/>
      <c r="BS3385" s="49"/>
      <c r="BT3385" s="49"/>
      <c r="BU3385" s="49"/>
      <c r="BV3385" s="49"/>
      <c r="BW3385" s="49"/>
      <c r="BX3385" s="49"/>
      <c r="BY3385" s="49"/>
      <c r="BZ3385" s="49"/>
      <c r="CA3385" s="49"/>
      <c r="CB3385" s="49"/>
      <c r="CC3385" s="49"/>
    </row>
    <row r="3386" spans="1:81" x14ac:dyDescent="0.3">
      <c r="A3386" s="57" t="s">
        <v>560</v>
      </c>
      <c r="B3386" s="48">
        <v>42331</v>
      </c>
      <c r="C3386" s="48"/>
      <c r="D3386" s="48"/>
      <c r="E3386" s="49" t="s">
        <v>558</v>
      </c>
      <c r="F3386" s="49"/>
      <c r="G3386" s="49">
        <v>486.52499999999998</v>
      </c>
      <c r="H3386" s="49">
        <v>0.22268125</v>
      </c>
      <c r="I3386" s="49">
        <v>0.26801874999999997</v>
      </c>
      <c r="J3386" s="49">
        <v>0.27531875</v>
      </c>
      <c r="K3386" s="49">
        <v>0.21371875000000001</v>
      </c>
      <c r="L3386" s="49">
        <v>0.30461874999999999</v>
      </c>
      <c r="M3386" s="49">
        <v>0.32784374999999999</v>
      </c>
      <c r="N3386" s="49">
        <v>0.25490000000000002</v>
      </c>
      <c r="O3386" s="49"/>
      <c r="P3386" s="49"/>
      <c r="Q3386" s="49"/>
      <c r="R3386" s="49"/>
      <c r="S3386" s="49"/>
      <c r="T3386" s="49"/>
      <c r="U3386" s="49"/>
      <c r="V3386" s="49"/>
      <c r="W3386" s="49"/>
      <c r="X3386" s="49"/>
      <c r="Y3386" s="49"/>
      <c r="Z3386" s="49"/>
      <c r="AA3386" s="49"/>
      <c r="AB3386" s="49"/>
      <c r="AC3386" s="49"/>
      <c r="AD3386" s="49"/>
      <c r="AE3386" s="49">
        <v>0.49527523602885798</v>
      </c>
      <c r="AF3386" s="49">
        <v>0.35362392912792201</v>
      </c>
      <c r="AG3386" s="49"/>
      <c r="AH3386" s="49"/>
      <c r="AI3386" s="49"/>
      <c r="AJ3386" s="49"/>
      <c r="AK3386" s="49"/>
      <c r="AL3386" s="49"/>
      <c r="AM3386" s="49"/>
      <c r="AN3386" s="49"/>
      <c r="AO3386" s="49"/>
      <c r="AP3386" s="49"/>
      <c r="AQ3386" s="49"/>
      <c r="AR3386" s="49"/>
      <c r="AS3386" s="49"/>
      <c r="AT3386" s="49"/>
      <c r="AX3386" s="49"/>
      <c r="AY3386" s="49"/>
      <c r="AZ3386" s="49"/>
      <c r="BA3386" s="49"/>
      <c r="BB3386" s="49"/>
      <c r="BC3386" s="49"/>
      <c r="BD3386" s="49"/>
      <c r="BE3386" s="49"/>
      <c r="BF3386" s="49"/>
      <c r="BG3386" s="49"/>
      <c r="BH3386" s="49"/>
      <c r="BI3386" s="49"/>
      <c r="BJ3386" s="49"/>
      <c r="BK3386" s="49"/>
      <c r="BL3386" s="49"/>
      <c r="BM3386" s="49"/>
      <c r="BN3386" s="49"/>
      <c r="BO3386" s="49"/>
      <c r="BP3386" s="49"/>
      <c r="BQ3386" s="49"/>
      <c r="BR3386" s="49"/>
      <c r="BS3386" s="49"/>
      <c r="BT3386" s="49"/>
      <c r="BU3386" s="49"/>
      <c r="BV3386" s="49"/>
      <c r="BW3386" s="49"/>
      <c r="BX3386" s="49"/>
      <c r="BY3386" s="49"/>
      <c r="BZ3386" s="49"/>
      <c r="CA3386" s="49"/>
      <c r="CB3386" s="49"/>
      <c r="CC3386" s="49"/>
    </row>
    <row r="3387" spans="1:81" x14ac:dyDescent="0.3">
      <c r="A3387" s="57" t="s">
        <v>560</v>
      </c>
      <c r="B3387" s="48">
        <v>42332</v>
      </c>
      <c r="C3387" s="48"/>
      <c r="D3387" s="48"/>
      <c r="E3387" s="49" t="s">
        <v>558</v>
      </c>
      <c r="F3387" s="49"/>
      <c r="G3387" s="49">
        <v>481.05656249999998</v>
      </c>
      <c r="H3387" s="49">
        <v>0.20461874999999999</v>
      </c>
      <c r="I3387" s="49">
        <v>0.25897500000000001</v>
      </c>
      <c r="J3387" s="49">
        <v>0.27118124999999998</v>
      </c>
      <c r="K3387" s="49">
        <v>0.21310625</v>
      </c>
      <c r="L3387" s="49">
        <v>0.30465625000000002</v>
      </c>
      <c r="M3387" s="49">
        <v>0.3278875</v>
      </c>
      <c r="N3387" s="49">
        <v>0.25489374999999997</v>
      </c>
      <c r="O3387" s="49"/>
      <c r="P3387" s="49"/>
      <c r="Q3387" s="49"/>
      <c r="R3387" s="49"/>
      <c r="S3387" s="49"/>
      <c r="T3387" s="49"/>
      <c r="U3387" s="49"/>
      <c r="V3387" s="49"/>
      <c r="W3387" s="49"/>
      <c r="X3387" s="49"/>
      <c r="Y3387" s="49"/>
      <c r="Z3387" s="49"/>
      <c r="AA3387" s="49"/>
      <c r="AB3387" s="49"/>
      <c r="AC3387" s="49"/>
      <c r="AD3387" s="49"/>
      <c r="AE3387" s="49"/>
      <c r="AF3387" s="49"/>
      <c r="AG3387" s="49"/>
      <c r="AH3387" s="49"/>
      <c r="AI3387" s="49"/>
      <c r="AJ3387" s="49"/>
      <c r="AK3387" s="49"/>
      <c r="AL3387" s="49"/>
      <c r="AM3387" s="49"/>
      <c r="AN3387" s="49"/>
      <c r="AO3387" s="49"/>
      <c r="AP3387" s="49"/>
      <c r="AQ3387" s="49"/>
      <c r="AR3387" s="49"/>
      <c r="AS3387" s="49"/>
      <c r="AT3387" s="49"/>
      <c r="AX3387" s="49"/>
      <c r="AY3387" s="49"/>
      <c r="AZ3387" s="49"/>
      <c r="BA3387" s="49"/>
      <c r="BB3387" s="49"/>
      <c r="BC3387" s="49"/>
      <c r="BD3387" s="49"/>
      <c r="BE3387" s="49"/>
      <c r="BF3387" s="49"/>
      <c r="BG3387" s="49"/>
      <c r="BH3387" s="49"/>
      <c r="BI3387" s="49"/>
      <c r="BJ3387" s="49"/>
      <c r="BK3387" s="49"/>
      <c r="BL3387" s="49"/>
      <c r="BM3387" s="49"/>
      <c r="BN3387" s="49"/>
      <c r="BO3387" s="49"/>
      <c r="BP3387" s="49"/>
      <c r="BQ3387" s="49"/>
      <c r="BR3387" s="49"/>
      <c r="BS3387" s="49"/>
      <c r="BT3387" s="49"/>
      <c r="BU3387" s="49"/>
      <c r="BV3387" s="49"/>
      <c r="BW3387" s="49"/>
      <c r="BX3387" s="49"/>
      <c r="BY3387" s="49"/>
      <c r="BZ3387" s="49"/>
      <c r="CA3387" s="49"/>
      <c r="CB3387" s="49"/>
      <c r="CC3387" s="49"/>
    </row>
    <row r="3388" spans="1:81" x14ac:dyDescent="0.3">
      <c r="A3388" s="57" t="s">
        <v>560</v>
      </c>
      <c r="B3388" s="48">
        <v>42333</v>
      </c>
      <c r="C3388" s="48"/>
      <c r="D3388" s="48"/>
      <c r="E3388" s="49" t="s">
        <v>558</v>
      </c>
      <c r="F3388" s="49"/>
      <c r="G3388" s="49">
        <v>475.57171875</v>
      </c>
      <c r="H3388" s="49">
        <v>0.188653125</v>
      </c>
      <c r="I3388" s="49">
        <v>0.24895</v>
      </c>
      <c r="J3388" s="49">
        <v>0.26665</v>
      </c>
      <c r="K3388" s="49">
        <v>0.21239374999999999</v>
      </c>
      <c r="L3388" s="49">
        <v>0.30462499999999998</v>
      </c>
      <c r="M3388" s="49">
        <v>0.32787500000000003</v>
      </c>
      <c r="N3388" s="49">
        <v>0.25489374999999997</v>
      </c>
      <c r="O3388" s="49"/>
      <c r="P3388" s="49"/>
      <c r="Q3388" s="49"/>
      <c r="R3388" s="49"/>
      <c r="S3388" s="49"/>
      <c r="T3388" s="49"/>
      <c r="U3388" s="49"/>
      <c r="V3388" s="49"/>
      <c r="W3388" s="49"/>
      <c r="X3388" s="49"/>
      <c r="Y3388" s="49"/>
      <c r="Z3388" s="49"/>
      <c r="AA3388" s="49"/>
      <c r="AB3388" s="49"/>
      <c r="AC3388" s="49"/>
      <c r="AD3388" s="49">
        <v>8.6999999999999993</v>
      </c>
      <c r="AE3388" s="49"/>
      <c r="AF3388" s="49"/>
      <c r="AG3388" s="49"/>
      <c r="AH3388" s="49"/>
      <c r="AI3388" s="49"/>
      <c r="AJ3388" s="49">
        <v>2.2000000000000002</v>
      </c>
      <c r="AK3388" s="49">
        <v>8.6</v>
      </c>
      <c r="AL3388" s="49"/>
      <c r="AM3388" s="49"/>
      <c r="AN3388" s="49"/>
      <c r="AO3388" s="49"/>
      <c r="AP3388" s="49"/>
      <c r="AQ3388" s="49"/>
      <c r="AR3388" s="49"/>
      <c r="AS3388" s="49"/>
      <c r="AT3388" s="49"/>
      <c r="AX3388" s="49"/>
      <c r="AY3388" s="49"/>
      <c r="AZ3388" s="49"/>
      <c r="BA3388" s="49"/>
      <c r="BB3388" s="49"/>
      <c r="BC3388" s="49"/>
      <c r="BD3388" s="49"/>
      <c r="BE3388" s="49"/>
      <c r="BF3388" s="49"/>
      <c r="BG3388" s="49"/>
      <c r="BH3388" s="49"/>
      <c r="BI3388" s="49"/>
      <c r="BJ3388" s="49"/>
      <c r="BK3388" s="49"/>
      <c r="BL3388" s="49"/>
      <c r="BM3388" s="49"/>
      <c r="BN3388" s="49"/>
      <c r="BO3388" s="49"/>
      <c r="BP3388" s="49"/>
      <c r="BQ3388" s="49"/>
      <c r="BR3388" s="49"/>
      <c r="BS3388" s="49"/>
      <c r="BT3388" s="49"/>
      <c r="BU3388" s="49"/>
      <c r="BV3388" s="49"/>
      <c r="BW3388" s="49"/>
      <c r="BX3388" s="49"/>
      <c r="BY3388" s="49"/>
      <c r="BZ3388" s="49"/>
      <c r="CA3388" s="49"/>
      <c r="CB3388" s="49"/>
      <c r="CC3388" s="49"/>
    </row>
    <row r="3389" spans="1:81" x14ac:dyDescent="0.3">
      <c r="A3389" s="57" t="s">
        <v>560</v>
      </c>
      <c r="B3389" s="48">
        <v>42334</v>
      </c>
      <c r="C3389" s="48"/>
      <c r="D3389" s="48"/>
      <c r="E3389" s="49" t="s">
        <v>558</v>
      </c>
      <c r="F3389" s="49"/>
      <c r="G3389" s="49">
        <v>514.52765624999995</v>
      </c>
      <c r="H3389" s="49">
        <v>0.314284375</v>
      </c>
      <c r="I3389" s="49">
        <v>0.32642500000000002</v>
      </c>
      <c r="J3389" s="49">
        <v>0.29305625000000002</v>
      </c>
      <c r="K3389" s="49">
        <v>0.21416874999999999</v>
      </c>
      <c r="L3389" s="49">
        <v>0.30466874999999999</v>
      </c>
      <c r="M3389" s="49">
        <v>0.32801875000000003</v>
      </c>
      <c r="N3389" s="49">
        <v>0.25482500000000002</v>
      </c>
      <c r="O3389" s="49"/>
      <c r="P3389" s="49"/>
      <c r="Q3389" s="49"/>
      <c r="R3389" s="49"/>
      <c r="S3389" s="49"/>
      <c r="T3389" s="49"/>
      <c r="U3389" s="49"/>
      <c r="V3389" s="49"/>
      <c r="W3389" s="49"/>
      <c r="X3389" s="49"/>
      <c r="Y3389" s="49"/>
      <c r="Z3389" s="49"/>
      <c r="AA3389" s="49"/>
      <c r="AB3389" s="49"/>
      <c r="AC3389" s="49"/>
      <c r="AD3389" s="49"/>
      <c r="AE3389" s="49"/>
      <c r="AF3389" s="49"/>
      <c r="AG3389" s="49"/>
      <c r="AH3389" s="49"/>
      <c r="AI3389" s="49"/>
      <c r="AJ3389" s="49"/>
      <c r="AK3389" s="49"/>
      <c r="AL3389" s="49"/>
      <c r="AM3389" s="49"/>
      <c r="AN3389" s="49"/>
      <c r="AO3389" s="49"/>
      <c r="AP3389" s="49"/>
      <c r="AQ3389" s="49"/>
      <c r="AR3389" s="49"/>
      <c r="AS3389" s="49"/>
      <c r="AT3389" s="49"/>
      <c r="AX3389" s="49"/>
      <c r="AY3389" s="49"/>
      <c r="AZ3389" s="49"/>
      <c r="BA3389" s="49"/>
      <c r="BB3389" s="49"/>
      <c r="BC3389" s="49"/>
      <c r="BD3389" s="49"/>
      <c r="BE3389" s="49"/>
      <c r="BF3389" s="49"/>
      <c r="BG3389" s="49"/>
      <c r="BH3389" s="49"/>
      <c r="BI3389" s="49"/>
      <c r="BJ3389" s="49"/>
      <c r="BK3389" s="49"/>
      <c r="BL3389" s="49"/>
      <c r="BM3389" s="49"/>
      <c r="BN3389" s="49"/>
      <c r="BO3389" s="49"/>
      <c r="BP3389" s="49"/>
      <c r="BQ3389" s="49"/>
      <c r="BR3389" s="49"/>
      <c r="BS3389" s="49"/>
      <c r="BT3389" s="49"/>
      <c r="BU3389" s="49"/>
      <c r="BV3389" s="49"/>
      <c r="BW3389" s="49"/>
      <c r="BX3389" s="49"/>
      <c r="BY3389" s="49"/>
      <c r="BZ3389" s="49"/>
      <c r="CA3389" s="49"/>
      <c r="CB3389" s="49"/>
      <c r="CC3389" s="49"/>
    </row>
    <row r="3390" spans="1:81" x14ac:dyDescent="0.3">
      <c r="A3390" s="57" t="s">
        <v>560</v>
      </c>
      <c r="B3390" s="48">
        <v>42335</v>
      </c>
      <c r="C3390" s="48"/>
      <c r="D3390" s="48"/>
      <c r="E3390" s="49" t="s">
        <v>558</v>
      </c>
      <c r="F3390" s="49"/>
      <c r="G3390" s="49">
        <v>510.05765624999998</v>
      </c>
      <c r="H3390" s="49">
        <v>0.29009062499999999</v>
      </c>
      <c r="I3390" s="49">
        <v>0.31770625000000002</v>
      </c>
      <c r="J3390" s="49">
        <v>0.29407499999999998</v>
      </c>
      <c r="K3390" s="49">
        <v>0.21454375000000001</v>
      </c>
      <c r="L3390" s="49">
        <v>0.30484375000000002</v>
      </c>
      <c r="M3390" s="49">
        <v>0.32810624999999999</v>
      </c>
      <c r="N3390" s="49">
        <v>0.25472499999999998</v>
      </c>
      <c r="O3390" s="49"/>
      <c r="P3390" s="49"/>
      <c r="Q3390" s="49"/>
      <c r="R3390" s="49"/>
      <c r="S3390" s="49"/>
      <c r="T3390" s="49"/>
      <c r="U3390" s="49"/>
      <c r="V3390" s="49"/>
      <c r="W3390" s="49"/>
      <c r="X3390" s="49"/>
      <c r="Y3390" s="49"/>
      <c r="Z3390" s="49"/>
      <c r="AA3390" s="49"/>
      <c r="AB3390" s="49"/>
      <c r="AC3390" s="49"/>
      <c r="AD3390" s="49"/>
      <c r="AE3390" s="49"/>
      <c r="AF3390" s="49"/>
      <c r="AG3390" s="49"/>
      <c r="AH3390" s="49"/>
      <c r="AI3390" s="49"/>
      <c r="AJ3390" s="49"/>
      <c r="AK3390" s="49"/>
      <c r="AL3390" s="49"/>
      <c r="AM3390" s="49"/>
      <c r="AN3390" s="49"/>
      <c r="AO3390" s="49"/>
      <c r="AP3390" s="49"/>
      <c r="AQ3390" s="49"/>
      <c r="AR3390" s="49"/>
      <c r="AS3390" s="49"/>
      <c r="AT3390" s="49"/>
      <c r="AX3390" s="49"/>
      <c r="AY3390" s="49"/>
      <c r="AZ3390" s="49"/>
      <c r="BA3390" s="49"/>
      <c r="BB3390" s="49"/>
      <c r="BC3390" s="49"/>
      <c r="BD3390" s="49"/>
      <c r="BE3390" s="49"/>
      <c r="BF3390" s="49"/>
      <c r="BG3390" s="49"/>
      <c r="BH3390" s="49"/>
      <c r="BI3390" s="49"/>
      <c r="BJ3390" s="49"/>
      <c r="BK3390" s="49"/>
      <c r="BL3390" s="49"/>
      <c r="BM3390" s="49"/>
      <c r="BN3390" s="49"/>
      <c r="BO3390" s="49"/>
      <c r="BP3390" s="49"/>
      <c r="BQ3390" s="49"/>
      <c r="BR3390" s="49"/>
      <c r="BS3390" s="49"/>
      <c r="BT3390" s="49"/>
      <c r="BU3390" s="49"/>
      <c r="BV3390" s="49"/>
      <c r="BW3390" s="49"/>
      <c r="BX3390" s="49"/>
      <c r="BY3390" s="49"/>
      <c r="BZ3390" s="49"/>
      <c r="CA3390" s="49"/>
      <c r="CB3390" s="49"/>
      <c r="CC3390" s="49"/>
    </row>
    <row r="3391" spans="1:81" x14ac:dyDescent="0.3">
      <c r="A3391" s="57" t="s">
        <v>560</v>
      </c>
      <c r="B3391" s="48">
        <v>42336</v>
      </c>
      <c r="C3391" s="48"/>
      <c r="D3391" s="48"/>
      <c r="E3391" s="49" t="s">
        <v>558</v>
      </c>
      <c r="F3391" s="49"/>
      <c r="G3391" s="49">
        <v>504.08249999999998</v>
      </c>
      <c r="H3391" s="49">
        <v>0.26608124999999999</v>
      </c>
      <c r="I3391" s="49">
        <v>0.30734375000000003</v>
      </c>
      <c r="J3391" s="49">
        <v>0.29127500000000001</v>
      </c>
      <c r="K3391" s="49">
        <v>0.214425</v>
      </c>
      <c r="L3391" s="49">
        <v>0.30485625</v>
      </c>
      <c r="M3391" s="49">
        <v>0.32818124999999998</v>
      </c>
      <c r="N3391" s="49">
        <v>0.25482500000000002</v>
      </c>
      <c r="O3391" s="49"/>
      <c r="P3391" s="49"/>
      <c r="Q3391" s="49"/>
      <c r="R3391" s="49"/>
      <c r="S3391" s="49"/>
      <c r="T3391" s="49"/>
      <c r="U3391" s="49"/>
      <c r="V3391" s="49"/>
      <c r="W3391" s="49"/>
      <c r="X3391" s="49"/>
      <c r="Y3391" s="49"/>
      <c r="Z3391" s="49"/>
      <c r="AA3391" s="49"/>
      <c r="AB3391" s="49"/>
      <c r="AC3391" s="49"/>
      <c r="AD3391" s="49"/>
      <c r="AE3391" s="49"/>
      <c r="AF3391" s="49"/>
      <c r="AG3391" s="49"/>
      <c r="AH3391" s="49"/>
      <c r="AI3391" s="49"/>
      <c r="AJ3391" s="49"/>
      <c r="AK3391" s="49"/>
      <c r="AL3391" s="49"/>
      <c r="AM3391" s="49"/>
      <c r="AN3391" s="49"/>
      <c r="AO3391" s="49"/>
      <c r="AP3391" s="49"/>
      <c r="AQ3391" s="49"/>
      <c r="AR3391" s="49"/>
      <c r="AS3391" s="49"/>
      <c r="AT3391" s="49"/>
      <c r="AX3391" s="49"/>
      <c r="AY3391" s="49"/>
      <c r="AZ3391" s="49"/>
      <c r="BA3391" s="49"/>
      <c r="BB3391" s="49"/>
      <c r="BC3391" s="49"/>
      <c r="BD3391" s="49"/>
      <c r="BE3391" s="49"/>
      <c r="BF3391" s="49"/>
      <c r="BG3391" s="49"/>
      <c r="BH3391" s="49"/>
      <c r="BI3391" s="49"/>
      <c r="BJ3391" s="49"/>
      <c r="BK3391" s="49"/>
      <c r="BL3391" s="49"/>
      <c r="BM3391" s="49"/>
      <c r="BN3391" s="49"/>
      <c r="BO3391" s="49"/>
      <c r="BP3391" s="49"/>
      <c r="BQ3391" s="49"/>
      <c r="BR3391" s="49"/>
      <c r="BS3391" s="49"/>
      <c r="BT3391" s="49"/>
      <c r="BU3391" s="49"/>
      <c r="BV3391" s="49"/>
      <c r="BW3391" s="49"/>
      <c r="BX3391" s="49"/>
      <c r="BY3391" s="49"/>
      <c r="BZ3391" s="49"/>
      <c r="CA3391" s="49"/>
      <c r="CB3391" s="49"/>
      <c r="CC3391" s="49"/>
    </row>
    <row r="3392" spans="1:81" x14ac:dyDescent="0.3">
      <c r="A3392" s="57" t="s">
        <v>560</v>
      </c>
      <c r="B3392" s="48">
        <v>42337</v>
      </c>
      <c r="C3392" s="48"/>
      <c r="D3392" s="48"/>
      <c r="E3392" s="49" t="s">
        <v>558</v>
      </c>
      <c r="F3392" s="49"/>
      <c r="G3392" s="49">
        <v>500.55140625000001</v>
      </c>
      <c r="H3392" s="49">
        <v>0.25082187500000003</v>
      </c>
      <c r="I3392" s="49">
        <v>0.30088749999999997</v>
      </c>
      <c r="J3392" s="49">
        <v>0.29027500000000001</v>
      </c>
      <c r="K3392" s="49">
        <v>0.21453125000000001</v>
      </c>
      <c r="L3392" s="49">
        <v>0.30487500000000001</v>
      </c>
      <c r="M3392" s="49">
        <v>0.32816250000000002</v>
      </c>
      <c r="N3392" s="49">
        <v>0.25480625000000001</v>
      </c>
      <c r="O3392" s="49"/>
      <c r="P3392" s="49"/>
      <c r="Q3392" s="49"/>
      <c r="R3392" s="49"/>
      <c r="S3392" s="49"/>
      <c r="T3392" s="49"/>
      <c r="U3392" s="49"/>
      <c r="V3392" s="49"/>
      <c r="W3392" s="49"/>
      <c r="X3392" s="49"/>
      <c r="Y3392" s="49"/>
      <c r="Z3392" s="49"/>
      <c r="AA3392" s="49"/>
      <c r="AB3392" s="49"/>
      <c r="AC3392" s="49"/>
      <c r="AD3392" s="49"/>
      <c r="AE3392" s="49"/>
      <c r="AF3392" s="49"/>
      <c r="AG3392" s="49"/>
      <c r="AH3392" s="49"/>
      <c r="AI3392" s="49"/>
      <c r="AJ3392" s="49"/>
      <c r="AK3392" s="49"/>
      <c r="AL3392" s="49"/>
      <c r="AM3392" s="49"/>
      <c r="AN3392" s="49"/>
      <c r="AO3392" s="49"/>
      <c r="AP3392" s="49"/>
      <c r="AQ3392" s="49"/>
      <c r="AR3392" s="49"/>
      <c r="AS3392" s="49"/>
      <c r="AT3392" s="49"/>
      <c r="AX3392" s="49"/>
      <c r="AY3392" s="49"/>
      <c r="AZ3392" s="49"/>
      <c r="BA3392" s="49"/>
      <c r="BB3392" s="49"/>
      <c r="BC3392" s="49"/>
      <c r="BD3392" s="49"/>
      <c r="BE3392" s="49"/>
      <c r="BF3392" s="49"/>
      <c r="BG3392" s="49"/>
      <c r="BH3392" s="49"/>
      <c r="BI3392" s="49"/>
      <c r="BJ3392" s="49"/>
      <c r="BK3392" s="49"/>
      <c r="BL3392" s="49"/>
      <c r="BM3392" s="49"/>
      <c r="BN3392" s="49"/>
      <c r="BO3392" s="49"/>
      <c r="BP3392" s="49"/>
      <c r="BQ3392" s="49"/>
      <c r="BR3392" s="49"/>
      <c r="BS3392" s="49"/>
      <c r="BT3392" s="49"/>
      <c r="BU3392" s="49"/>
      <c r="BV3392" s="49"/>
      <c r="BW3392" s="49"/>
      <c r="BX3392" s="49"/>
      <c r="BY3392" s="49"/>
      <c r="BZ3392" s="49"/>
      <c r="CA3392" s="49"/>
      <c r="CB3392" s="49"/>
      <c r="CC3392" s="49"/>
    </row>
    <row r="3393" spans="1:81" x14ac:dyDescent="0.3">
      <c r="A3393" s="57" t="s">
        <v>560</v>
      </c>
      <c r="B3393" s="48">
        <v>42338</v>
      </c>
      <c r="C3393" s="48"/>
      <c r="D3393" s="48"/>
      <c r="E3393" s="49" t="s">
        <v>558</v>
      </c>
      <c r="F3393" s="49"/>
      <c r="G3393" s="49">
        <v>497.13421875</v>
      </c>
      <c r="H3393" s="49">
        <v>0.238684375</v>
      </c>
      <c r="I3393" s="49">
        <v>0.29436875000000001</v>
      </c>
      <c r="J3393" s="49">
        <v>0.28835624999999998</v>
      </c>
      <c r="K3393" s="49">
        <v>0.21435000000000001</v>
      </c>
      <c r="L3393" s="49">
        <v>0.30481249999999999</v>
      </c>
      <c r="M3393" s="49">
        <v>0.32823124999999997</v>
      </c>
      <c r="N3393" s="49">
        <v>0.25483749999999999</v>
      </c>
      <c r="O3393" s="49"/>
      <c r="P3393" s="49"/>
      <c r="Q3393" s="49"/>
      <c r="R3393" s="49"/>
      <c r="S3393" s="49"/>
      <c r="T3393" s="49"/>
      <c r="U3393" s="49"/>
      <c r="V3393" s="49"/>
      <c r="W3393" s="49"/>
      <c r="X3393" s="49"/>
      <c r="Y3393" s="49"/>
      <c r="Z3393" s="49"/>
      <c r="AA3393" s="49"/>
      <c r="AB3393" s="49"/>
      <c r="AC3393" s="49"/>
      <c r="AD3393" s="49"/>
      <c r="AE3393" s="49">
        <v>0.44616613601210903</v>
      </c>
      <c r="AF3393" s="49">
        <v>0.29518331192583502</v>
      </c>
      <c r="AG3393" s="49"/>
      <c r="AH3393" s="49"/>
      <c r="AI3393" s="49"/>
      <c r="AJ3393" s="49"/>
      <c r="AK3393" s="49"/>
      <c r="AL3393" s="49"/>
      <c r="AM3393" s="49"/>
      <c r="AN3393" s="49"/>
      <c r="AO3393" s="49"/>
      <c r="AP3393" s="49"/>
      <c r="AQ3393" s="49"/>
      <c r="AR3393" s="49"/>
      <c r="AS3393" s="49"/>
      <c r="AT3393" s="49"/>
      <c r="AX3393" s="49"/>
      <c r="AY3393" s="49"/>
      <c r="AZ3393" s="49"/>
      <c r="BA3393" s="49"/>
      <c r="BB3393" s="49"/>
      <c r="BC3393" s="49"/>
      <c r="BD3393" s="49"/>
      <c r="BE3393" s="49"/>
      <c r="BF3393" s="49"/>
      <c r="BG3393" s="49"/>
      <c r="BH3393" s="49"/>
      <c r="BI3393" s="49"/>
      <c r="BJ3393" s="49"/>
      <c r="BK3393" s="49"/>
      <c r="BL3393" s="49"/>
      <c r="BM3393" s="49"/>
      <c r="BN3393" s="49"/>
      <c r="BO3393" s="49"/>
      <c r="BP3393" s="49"/>
      <c r="BQ3393" s="49"/>
      <c r="BR3393" s="49"/>
      <c r="BS3393" s="49"/>
      <c r="BT3393" s="49"/>
      <c r="BU3393" s="49"/>
      <c r="BV3393" s="49"/>
      <c r="BW3393" s="49"/>
      <c r="BX3393" s="49"/>
      <c r="BY3393" s="49"/>
      <c r="BZ3393" s="49"/>
      <c r="CA3393" s="49"/>
      <c r="CB3393" s="49"/>
      <c r="CC3393" s="49"/>
    </row>
    <row r="3394" spans="1:81" x14ac:dyDescent="0.3">
      <c r="A3394" s="57" t="s">
        <v>560</v>
      </c>
      <c r="B3394" s="48">
        <v>42339</v>
      </c>
      <c r="C3394" s="48"/>
      <c r="D3394" s="48"/>
      <c r="E3394" s="49" t="s">
        <v>558</v>
      </c>
      <c r="F3394" s="49"/>
      <c r="G3394" s="49">
        <v>493.69265625000003</v>
      </c>
      <c r="H3394" s="49">
        <v>0.227290625</v>
      </c>
      <c r="I3394" s="49">
        <v>0.28774375000000002</v>
      </c>
      <c r="J3394" s="49">
        <v>0.28635624999999998</v>
      </c>
      <c r="K3394" s="49">
        <v>0.21408125</v>
      </c>
      <c r="L3394" s="49">
        <v>0.30467499999999997</v>
      </c>
      <c r="M3394" s="49">
        <v>0.32826250000000001</v>
      </c>
      <c r="N3394" s="49">
        <v>0.25474999999999998</v>
      </c>
      <c r="O3394" s="49"/>
      <c r="P3394" s="49"/>
      <c r="Q3394" s="49"/>
      <c r="R3394" s="49"/>
      <c r="S3394" s="49"/>
      <c r="T3394" s="49"/>
      <c r="U3394" s="49"/>
      <c r="V3394" s="49"/>
      <c r="W3394" s="49"/>
      <c r="X3394" s="49"/>
      <c r="Y3394" s="49"/>
      <c r="Z3394" s="49"/>
      <c r="AA3394" s="49"/>
      <c r="AB3394" s="49"/>
      <c r="AC3394" s="49"/>
      <c r="AD3394" s="49"/>
      <c r="AE3394" s="49"/>
      <c r="AF3394" s="49"/>
      <c r="AG3394" s="49"/>
      <c r="AH3394" s="49"/>
      <c r="AI3394" s="49"/>
      <c r="AJ3394" s="49"/>
      <c r="AK3394" s="49"/>
      <c r="AL3394" s="49"/>
      <c r="AM3394" s="49"/>
      <c r="AN3394" s="49"/>
      <c r="AO3394" s="49"/>
      <c r="AP3394" s="49"/>
      <c r="AQ3394" s="49"/>
      <c r="AR3394" s="49"/>
      <c r="AS3394" s="49"/>
      <c r="AT3394" s="49"/>
      <c r="AX3394" s="49"/>
      <c r="AY3394" s="49"/>
      <c r="AZ3394" s="49"/>
      <c r="BA3394" s="49"/>
      <c r="BB3394" s="49"/>
      <c r="BC3394" s="49"/>
      <c r="BD3394" s="49"/>
      <c r="BE3394" s="49"/>
      <c r="BF3394" s="49"/>
      <c r="BG3394" s="49"/>
      <c r="BH3394" s="49"/>
      <c r="BI3394" s="49"/>
      <c r="BJ3394" s="49"/>
      <c r="BK3394" s="49"/>
      <c r="BL3394" s="49"/>
      <c r="BM3394" s="49"/>
      <c r="BN3394" s="49"/>
      <c r="BO3394" s="49"/>
      <c r="BP3394" s="49"/>
      <c r="BQ3394" s="49"/>
      <c r="BR3394" s="49"/>
      <c r="BS3394" s="49"/>
      <c r="BT3394" s="49"/>
      <c r="BU3394" s="49"/>
      <c r="BV3394" s="49"/>
      <c r="BW3394" s="49"/>
      <c r="BX3394" s="49"/>
      <c r="BY3394" s="49"/>
      <c r="BZ3394" s="49"/>
      <c r="CA3394" s="49"/>
      <c r="CB3394" s="49"/>
      <c r="CC3394" s="49"/>
    </row>
    <row r="3395" spans="1:81" x14ac:dyDescent="0.3">
      <c r="A3395" s="57" t="s">
        <v>560</v>
      </c>
      <c r="B3395" s="48">
        <v>42340</v>
      </c>
      <c r="C3395" s="48"/>
      <c r="D3395" s="48"/>
      <c r="E3395" s="49" t="s">
        <v>558</v>
      </c>
      <c r="F3395" s="49"/>
      <c r="G3395" s="49">
        <v>486.91640625000002</v>
      </c>
      <c r="H3395" s="49">
        <v>0.20871562499999999</v>
      </c>
      <c r="I3395" s="49">
        <v>0.27538125000000002</v>
      </c>
      <c r="J3395" s="49">
        <v>0.2804875</v>
      </c>
      <c r="K3395" s="49">
        <v>0.21316874999999999</v>
      </c>
      <c r="L3395" s="49">
        <v>0.30440624999999999</v>
      </c>
      <c r="M3395" s="49">
        <v>0.32819999999999999</v>
      </c>
      <c r="N3395" s="49">
        <v>0.25474374999999999</v>
      </c>
      <c r="O3395" s="49"/>
      <c r="P3395" s="49"/>
      <c r="Q3395" s="49"/>
      <c r="R3395" s="49"/>
      <c r="S3395" s="49"/>
      <c r="T3395" s="49"/>
      <c r="U3395" s="49"/>
      <c r="V3395" s="49"/>
      <c r="W3395" s="49"/>
      <c r="X3395" s="49"/>
      <c r="Y3395" s="49"/>
      <c r="Z3395" s="49"/>
      <c r="AA3395" s="49"/>
      <c r="AB3395" s="49"/>
      <c r="AC3395" s="49"/>
      <c r="AD3395" s="49">
        <v>8.6999999999999993</v>
      </c>
      <c r="AE3395" s="49"/>
      <c r="AF3395" s="49"/>
      <c r="AG3395" s="49"/>
      <c r="AH3395" s="49"/>
      <c r="AI3395" s="49"/>
      <c r="AJ3395" s="49">
        <v>3.35</v>
      </c>
      <c r="AK3395" s="49">
        <v>8.6999999999999993</v>
      </c>
      <c r="AL3395" s="49"/>
      <c r="AM3395" s="49"/>
      <c r="AN3395" s="49"/>
      <c r="AO3395" s="49"/>
      <c r="AP3395" s="49"/>
      <c r="AQ3395" s="49"/>
      <c r="AR3395" s="49"/>
      <c r="AS3395" s="49"/>
      <c r="AT3395" s="49"/>
      <c r="AX3395" s="49"/>
      <c r="AY3395" s="49"/>
      <c r="AZ3395" s="49"/>
      <c r="BA3395" s="49"/>
      <c r="BB3395" s="49"/>
      <c r="BC3395" s="49"/>
      <c r="BD3395" s="49"/>
      <c r="BE3395" s="49"/>
      <c r="BF3395" s="49"/>
      <c r="BG3395" s="49"/>
      <c r="BH3395" s="49"/>
      <c r="BI3395" s="49"/>
      <c r="BJ3395" s="49"/>
      <c r="BK3395" s="49"/>
      <c r="BL3395" s="49"/>
      <c r="BM3395" s="49"/>
      <c r="BN3395" s="49"/>
      <c r="BO3395" s="49"/>
      <c r="BP3395" s="49"/>
      <c r="BQ3395" s="49"/>
      <c r="BR3395" s="49"/>
      <c r="BS3395" s="49"/>
      <c r="BT3395" s="49"/>
      <c r="BU3395" s="49"/>
      <c r="BV3395" s="49"/>
      <c r="BW3395" s="49"/>
      <c r="BX3395" s="49"/>
      <c r="BY3395" s="49"/>
      <c r="BZ3395" s="49"/>
      <c r="CA3395" s="49"/>
      <c r="CB3395" s="49"/>
      <c r="CC3395" s="49"/>
    </row>
    <row r="3396" spans="1:81" x14ac:dyDescent="0.3">
      <c r="A3396" s="57" t="s">
        <v>560</v>
      </c>
      <c r="B3396" s="48">
        <v>42341</v>
      </c>
      <c r="C3396" s="48"/>
      <c r="D3396" s="48"/>
      <c r="E3396" s="49" t="s">
        <v>558</v>
      </c>
      <c r="F3396" s="49"/>
      <c r="G3396" s="49">
        <v>532.51312499999995</v>
      </c>
      <c r="H3396" s="49">
        <v>0.34798750000000001</v>
      </c>
      <c r="I3396" s="49">
        <v>0.34683750000000002</v>
      </c>
      <c r="J3396" s="49">
        <v>0.31944375000000003</v>
      </c>
      <c r="K3396" s="49">
        <v>0.22066250000000001</v>
      </c>
      <c r="L3396" s="49">
        <v>0.30445</v>
      </c>
      <c r="M3396" s="49">
        <v>0.32824375</v>
      </c>
      <c r="N3396" s="49">
        <v>0.25483125000000001</v>
      </c>
      <c r="O3396" s="49"/>
      <c r="P3396" s="49"/>
      <c r="Q3396" s="49"/>
      <c r="R3396" s="49"/>
      <c r="S3396" s="49">
        <v>4.961905775</v>
      </c>
      <c r="T3396" s="49">
        <v>380.33449999999999</v>
      </c>
      <c r="U3396" s="49">
        <v>86.609750000000005</v>
      </c>
      <c r="V3396" s="49"/>
      <c r="W3396" s="49"/>
      <c r="X3396" s="49"/>
      <c r="Y3396" s="49"/>
      <c r="Z3396" s="49"/>
      <c r="AA3396" s="49"/>
      <c r="AB3396" s="49"/>
      <c r="AC3396" s="49"/>
      <c r="AD3396" s="49"/>
      <c r="AE3396" s="49"/>
      <c r="AF3396" s="49"/>
      <c r="AG3396" s="49">
        <v>8.1912620450930902E-3</v>
      </c>
      <c r="AH3396" s="49">
        <v>4.3778200000000003E-2</v>
      </c>
      <c r="AI3396" s="49">
        <v>5.3445</v>
      </c>
      <c r="AJ3396" s="49"/>
      <c r="AK3396" s="49"/>
      <c r="AL3396" s="49">
        <v>1.2</v>
      </c>
      <c r="AM3396" s="49">
        <v>2.7045961926478498E-2</v>
      </c>
      <c r="AN3396" s="49">
        <v>1.8799715749999999</v>
      </c>
      <c r="AO3396" s="49">
        <v>69.510249999999999</v>
      </c>
      <c r="AP3396" s="49"/>
      <c r="AQ3396" s="49"/>
      <c r="AR3396" s="49"/>
      <c r="AS3396" s="49"/>
      <c r="AT3396" s="49"/>
      <c r="AX3396" s="49"/>
      <c r="AY3396" s="49"/>
      <c r="AZ3396" s="49"/>
      <c r="BA3396" s="49">
        <v>1.5653666749999999</v>
      </c>
      <c r="BB3396" s="49"/>
      <c r="BC3396" s="49">
        <v>86.609750000000005</v>
      </c>
      <c r="BD3396" s="49">
        <v>1.8073792788918099E-2</v>
      </c>
      <c r="BE3396" s="49">
        <v>6.7290598300360901E-3</v>
      </c>
      <c r="BF3396" s="49">
        <v>1.4727893249999999</v>
      </c>
      <c r="BG3396" s="49"/>
      <c r="BH3396" s="49">
        <v>218.87</v>
      </c>
      <c r="BI3396" s="49"/>
      <c r="BJ3396" s="49"/>
      <c r="BK3396" s="49"/>
      <c r="BL3396" s="49"/>
      <c r="BM3396" s="49"/>
      <c r="BN3396" s="49"/>
      <c r="BO3396" s="49"/>
      <c r="BP3396" s="49"/>
      <c r="BQ3396" s="49"/>
      <c r="BR3396" s="49"/>
      <c r="BS3396" s="49"/>
      <c r="BT3396" s="49"/>
      <c r="BU3396" s="49"/>
      <c r="BV3396" s="49"/>
      <c r="BW3396" s="49"/>
      <c r="BX3396" s="49"/>
      <c r="BY3396" s="49"/>
      <c r="BZ3396" s="49"/>
      <c r="CA3396" s="49"/>
      <c r="CB3396" s="49"/>
      <c r="CC3396" s="49"/>
    </row>
    <row r="3397" spans="1:81" x14ac:dyDescent="0.3">
      <c r="A3397" s="57" t="s">
        <v>560</v>
      </c>
      <c r="B3397" s="48">
        <v>42342</v>
      </c>
      <c r="C3397" s="48"/>
      <c r="D3397" s="48"/>
      <c r="E3397" s="49" t="s">
        <v>558</v>
      </c>
      <c r="F3397" s="49"/>
      <c r="G3397" s="49">
        <v>527.44640625</v>
      </c>
      <c r="H3397" s="49">
        <v>0.31794687500000002</v>
      </c>
      <c r="I3397" s="49">
        <v>0.33988750000000001</v>
      </c>
      <c r="J3397" s="49">
        <v>0.32186874999999998</v>
      </c>
      <c r="K3397" s="49">
        <v>0.21982499999999999</v>
      </c>
      <c r="L3397" s="49">
        <v>0.30449375000000001</v>
      </c>
      <c r="M3397" s="49">
        <v>0.32823750000000002</v>
      </c>
      <c r="N3397" s="49">
        <v>0.2548125</v>
      </c>
      <c r="O3397" s="49"/>
      <c r="P3397" s="49"/>
      <c r="Q3397" s="49"/>
      <c r="R3397" s="49"/>
      <c r="S3397" s="49"/>
      <c r="T3397" s="49"/>
      <c r="U3397" s="49"/>
      <c r="V3397" s="49"/>
      <c r="W3397" s="49"/>
      <c r="X3397" s="49"/>
      <c r="Y3397" s="49"/>
      <c r="Z3397" s="49"/>
      <c r="AA3397" s="49"/>
      <c r="AB3397" s="49"/>
      <c r="AC3397" s="49"/>
      <c r="AD3397" s="49"/>
      <c r="AE3397" s="49">
        <v>0.47382610451235302</v>
      </c>
      <c r="AF3397" s="49">
        <v>0.34594921287590902</v>
      </c>
      <c r="AG3397" s="49"/>
      <c r="AH3397" s="49"/>
      <c r="AI3397" s="49"/>
      <c r="AJ3397" s="49"/>
      <c r="AK3397" s="49"/>
      <c r="AL3397" s="49"/>
      <c r="AM3397" s="49"/>
      <c r="AN3397" s="49"/>
      <c r="AO3397" s="49"/>
      <c r="AP3397" s="49"/>
      <c r="AQ3397" s="49"/>
      <c r="AR3397" s="49"/>
      <c r="AS3397" s="49"/>
      <c r="AT3397" s="49"/>
      <c r="AX3397" s="49"/>
      <c r="AY3397" s="49"/>
      <c r="AZ3397" s="49"/>
      <c r="BA3397" s="49"/>
      <c r="BB3397" s="49"/>
      <c r="BC3397" s="49"/>
      <c r="BD3397" s="49"/>
      <c r="BE3397" s="49"/>
      <c r="BF3397" s="49"/>
      <c r="BG3397" s="49"/>
      <c r="BH3397" s="49"/>
      <c r="BI3397" s="49"/>
      <c r="BJ3397" s="49"/>
      <c r="BK3397" s="49"/>
      <c r="BL3397" s="49"/>
      <c r="BM3397" s="49"/>
      <c r="BN3397" s="49"/>
      <c r="BO3397" s="49"/>
      <c r="BP3397" s="49"/>
      <c r="BQ3397" s="49"/>
      <c r="BR3397" s="49"/>
      <c r="BS3397" s="49"/>
      <c r="BT3397" s="49"/>
      <c r="BU3397" s="49"/>
      <c r="BV3397" s="49"/>
      <c r="BW3397" s="49"/>
      <c r="BX3397" s="49"/>
      <c r="BY3397" s="49"/>
      <c r="BZ3397" s="49"/>
      <c r="CA3397" s="49"/>
      <c r="CB3397" s="49"/>
      <c r="CC3397" s="49"/>
    </row>
    <row r="3398" spans="1:81" x14ac:dyDescent="0.3">
      <c r="A3398" s="57" t="s">
        <v>560</v>
      </c>
      <c r="B3398" s="48">
        <v>42343</v>
      </c>
      <c r="C3398" s="48"/>
      <c r="D3398" s="48"/>
      <c r="E3398" s="49" t="s">
        <v>558</v>
      </c>
      <c r="F3398" s="49"/>
      <c r="G3398" s="49">
        <v>523.43343749999997</v>
      </c>
      <c r="H3398" s="49">
        <v>0.29941250000000003</v>
      </c>
      <c r="I3398" s="49">
        <v>0.33355625</v>
      </c>
      <c r="J3398" s="49">
        <v>0.320525</v>
      </c>
      <c r="K3398" s="49">
        <v>0.22030625000000001</v>
      </c>
      <c r="L3398" s="49">
        <v>0.30433125</v>
      </c>
      <c r="M3398" s="49">
        <v>0.32832499999999998</v>
      </c>
      <c r="N3398" s="49">
        <v>0.25480625000000001</v>
      </c>
      <c r="O3398" s="49"/>
      <c r="P3398" s="49"/>
      <c r="Q3398" s="49"/>
      <c r="R3398" s="49"/>
      <c r="S3398" s="49"/>
      <c r="T3398" s="49"/>
      <c r="U3398" s="49"/>
      <c r="V3398" s="49"/>
      <c r="W3398" s="49"/>
      <c r="X3398" s="49"/>
      <c r="Y3398" s="49"/>
      <c r="Z3398" s="49"/>
      <c r="AA3398" s="49"/>
      <c r="AB3398" s="49"/>
      <c r="AC3398" s="49"/>
      <c r="AD3398" s="49"/>
      <c r="AE3398" s="49"/>
      <c r="AF3398" s="49"/>
      <c r="AG3398" s="49"/>
      <c r="AH3398" s="49"/>
      <c r="AI3398" s="49"/>
      <c r="AJ3398" s="49"/>
      <c r="AK3398" s="49"/>
      <c r="AL3398" s="49"/>
      <c r="AM3398" s="49"/>
      <c r="AN3398" s="49"/>
      <c r="AO3398" s="49"/>
      <c r="AP3398" s="49"/>
      <c r="AQ3398" s="49"/>
      <c r="AR3398" s="49"/>
      <c r="AS3398" s="49"/>
      <c r="AT3398" s="49"/>
      <c r="AX3398" s="49"/>
      <c r="AY3398" s="49"/>
      <c r="AZ3398" s="49"/>
      <c r="BA3398" s="49"/>
      <c r="BB3398" s="49"/>
      <c r="BC3398" s="49"/>
      <c r="BD3398" s="49"/>
      <c r="BE3398" s="49"/>
      <c r="BF3398" s="49"/>
      <c r="BG3398" s="49"/>
      <c r="BH3398" s="49"/>
      <c r="BI3398" s="49"/>
      <c r="BJ3398" s="49"/>
      <c r="BK3398" s="49"/>
      <c r="BL3398" s="49"/>
      <c r="BM3398" s="49"/>
      <c r="BN3398" s="49"/>
      <c r="BO3398" s="49"/>
      <c r="BP3398" s="49"/>
      <c r="BQ3398" s="49"/>
      <c r="BR3398" s="49"/>
      <c r="BS3398" s="49"/>
      <c r="BT3398" s="49"/>
      <c r="BU3398" s="49"/>
      <c r="BV3398" s="49"/>
      <c r="BW3398" s="49"/>
      <c r="BX3398" s="49"/>
      <c r="BY3398" s="49"/>
      <c r="BZ3398" s="49"/>
      <c r="CA3398" s="49"/>
      <c r="CB3398" s="49"/>
      <c r="CC3398" s="49"/>
    </row>
    <row r="3399" spans="1:81" x14ac:dyDescent="0.3">
      <c r="A3399" s="57" t="s">
        <v>560</v>
      </c>
      <c r="B3399" s="48">
        <v>42344</v>
      </c>
      <c r="C3399" s="48"/>
      <c r="D3399" s="48"/>
      <c r="E3399" s="49" t="s">
        <v>558</v>
      </c>
      <c r="F3399" s="49"/>
      <c r="G3399" s="49">
        <v>519.83765625000001</v>
      </c>
      <c r="H3399" s="49">
        <v>0.284871875</v>
      </c>
      <c r="I3399" s="49">
        <v>0.32745000000000002</v>
      </c>
      <c r="J3399" s="49">
        <v>0.31848749999999998</v>
      </c>
      <c r="K3399" s="49">
        <v>0.22064375</v>
      </c>
      <c r="L3399" s="49">
        <v>0.30431875000000003</v>
      </c>
      <c r="M3399" s="49">
        <v>0.32831250000000001</v>
      </c>
      <c r="N3399" s="49">
        <v>0.25486874999999998</v>
      </c>
      <c r="O3399" s="49"/>
      <c r="P3399" s="49"/>
      <c r="Q3399" s="49"/>
      <c r="R3399" s="49"/>
      <c r="S3399" s="49"/>
      <c r="T3399" s="49"/>
      <c r="U3399" s="49"/>
      <c r="V3399" s="49"/>
      <c r="W3399" s="49"/>
      <c r="X3399" s="49"/>
      <c r="Y3399" s="49"/>
      <c r="Z3399" s="49"/>
      <c r="AA3399" s="49"/>
      <c r="AB3399" s="49"/>
      <c r="AC3399" s="49"/>
      <c r="AD3399" s="49"/>
      <c r="AE3399" s="49"/>
      <c r="AF3399" s="49"/>
      <c r="AG3399" s="49"/>
      <c r="AH3399" s="49"/>
      <c r="AI3399" s="49"/>
      <c r="AJ3399" s="49"/>
      <c r="AK3399" s="49"/>
      <c r="AL3399" s="49"/>
      <c r="AM3399" s="49"/>
      <c r="AN3399" s="49"/>
      <c r="AO3399" s="49"/>
      <c r="AP3399" s="49"/>
      <c r="AQ3399" s="49"/>
      <c r="AR3399" s="49"/>
      <c r="AS3399" s="49"/>
      <c r="AT3399" s="49"/>
      <c r="AX3399" s="49"/>
      <c r="AY3399" s="49"/>
      <c r="AZ3399" s="49"/>
      <c r="BA3399" s="49"/>
      <c r="BB3399" s="49"/>
      <c r="BC3399" s="49"/>
      <c r="BD3399" s="49"/>
      <c r="BE3399" s="49"/>
      <c r="BF3399" s="49"/>
      <c r="BG3399" s="49"/>
      <c r="BH3399" s="49"/>
      <c r="BI3399" s="49"/>
      <c r="BJ3399" s="49"/>
      <c r="BK3399" s="49"/>
      <c r="BL3399" s="49"/>
      <c r="BM3399" s="49"/>
      <c r="BN3399" s="49"/>
      <c r="BO3399" s="49"/>
      <c r="BP3399" s="49"/>
      <c r="BQ3399" s="49"/>
      <c r="BR3399" s="49"/>
      <c r="BS3399" s="49"/>
      <c r="BT3399" s="49"/>
      <c r="BU3399" s="49"/>
      <c r="BV3399" s="49"/>
      <c r="BW3399" s="49"/>
      <c r="BX3399" s="49"/>
      <c r="BY3399" s="49"/>
      <c r="BZ3399" s="49"/>
      <c r="CA3399" s="49"/>
      <c r="CB3399" s="49"/>
      <c r="CC3399" s="49"/>
    </row>
    <row r="3400" spans="1:81" x14ac:dyDescent="0.3">
      <c r="A3400" s="57" t="s">
        <v>560</v>
      </c>
      <c r="B3400" s="48">
        <v>42345</v>
      </c>
      <c r="C3400" s="48"/>
      <c r="D3400" s="48"/>
      <c r="E3400" s="49" t="s">
        <v>558</v>
      </c>
      <c r="F3400" s="49"/>
      <c r="G3400" s="49">
        <v>515.61562500000002</v>
      </c>
      <c r="H3400" s="49">
        <v>0.27081250000000001</v>
      </c>
      <c r="I3400" s="49">
        <v>0.32062499999999999</v>
      </c>
      <c r="J3400" s="49">
        <v>0.31513124999999997</v>
      </c>
      <c r="K3400" s="49">
        <v>0.2205375</v>
      </c>
      <c r="L3400" s="49">
        <v>0.30428125</v>
      </c>
      <c r="M3400" s="49">
        <v>0.32827499999999998</v>
      </c>
      <c r="N3400" s="49">
        <v>0.25477499999999997</v>
      </c>
      <c r="O3400" s="49"/>
      <c r="P3400" s="49"/>
      <c r="Q3400" s="49"/>
      <c r="R3400" s="49"/>
      <c r="S3400" s="49"/>
      <c r="T3400" s="49"/>
      <c r="U3400" s="49"/>
      <c r="V3400" s="49"/>
      <c r="W3400" s="49"/>
      <c r="X3400" s="49"/>
      <c r="Y3400" s="49"/>
      <c r="Z3400" s="49"/>
      <c r="AA3400" s="49"/>
      <c r="AB3400" s="49"/>
      <c r="AC3400" s="49"/>
      <c r="AD3400" s="49"/>
      <c r="AE3400" s="49">
        <v>0.39474907025784001</v>
      </c>
      <c r="AF3400" s="49">
        <v>0.31339957154786802</v>
      </c>
      <c r="AG3400" s="49"/>
      <c r="AH3400" s="49"/>
      <c r="AI3400" s="49"/>
      <c r="AJ3400" s="49"/>
      <c r="AK3400" s="49"/>
      <c r="AL3400" s="49"/>
      <c r="AM3400" s="49"/>
      <c r="AN3400" s="49"/>
      <c r="AO3400" s="49"/>
      <c r="AP3400" s="49"/>
      <c r="AQ3400" s="49"/>
      <c r="AR3400" s="49"/>
      <c r="AS3400" s="49"/>
      <c r="AT3400" s="49"/>
      <c r="AX3400" s="49"/>
      <c r="AY3400" s="49"/>
      <c r="AZ3400" s="49"/>
      <c r="BA3400" s="49"/>
      <c r="BB3400" s="49"/>
      <c r="BC3400" s="49"/>
      <c r="BD3400" s="49"/>
      <c r="BE3400" s="49"/>
      <c r="BF3400" s="49"/>
      <c r="BG3400" s="49"/>
      <c r="BH3400" s="49"/>
      <c r="BI3400" s="49"/>
      <c r="BJ3400" s="49"/>
      <c r="BK3400" s="49"/>
      <c r="BL3400" s="49"/>
      <c r="BM3400" s="49"/>
      <c r="BN3400" s="49"/>
      <c r="BO3400" s="49"/>
      <c r="BP3400" s="49"/>
      <c r="BQ3400" s="49"/>
      <c r="BR3400" s="49"/>
      <c r="BS3400" s="49"/>
      <c r="BT3400" s="49"/>
      <c r="BU3400" s="49"/>
      <c r="BV3400" s="49"/>
      <c r="BW3400" s="49"/>
      <c r="BX3400" s="49"/>
      <c r="BY3400" s="49"/>
      <c r="BZ3400" s="49"/>
      <c r="CA3400" s="49"/>
      <c r="CB3400" s="49"/>
      <c r="CC3400" s="49"/>
    </row>
    <row r="3401" spans="1:81" x14ac:dyDescent="0.3">
      <c r="A3401" s="57" t="s">
        <v>560</v>
      </c>
      <c r="B3401" s="48">
        <v>42346</v>
      </c>
      <c r="C3401" s="48"/>
      <c r="D3401" s="48"/>
      <c r="E3401" s="49" t="s">
        <v>558</v>
      </c>
      <c r="F3401" s="49"/>
      <c r="G3401" s="49">
        <v>510.52359374999997</v>
      </c>
      <c r="H3401" s="49">
        <v>0.25457812499999999</v>
      </c>
      <c r="I3401" s="49">
        <v>0.31254999999999999</v>
      </c>
      <c r="J3401" s="49">
        <v>0.31074374999999999</v>
      </c>
      <c r="K3401" s="49">
        <v>0.22018125</v>
      </c>
      <c r="L3401" s="49">
        <v>0.30414999999999998</v>
      </c>
      <c r="M3401" s="49">
        <v>0.32833125000000002</v>
      </c>
      <c r="N3401" s="49">
        <v>0.25477499999999997</v>
      </c>
      <c r="O3401" s="49"/>
      <c r="P3401" s="49"/>
      <c r="Q3401" s="49"/>
      <c r="R3401" s="49"/>
      <c r="S3401" s="49"/>
      <c r="T3401" s="49"/>
      <c r="U3401" s="49"/>
      <c r="V3401" s="49"/>
      <c r="W3401" s="49"/>
      <c r="X3401" s="49"/>
      <c r="Y3401" s="49"/>
      <c r="Z3401" s="49"/>
      <c r="AA3401" s="49"/>
      <c r="AB3401" s="49"/>
      <c r="AC3401" s="49"/>
      <c r="AD3401" s="49">
        <v>8.6999999999999993</v>
      </c>
      <c r="AE3401" s="49"/>
      <c r="AF3401" s="49"/>
      <c r="AG3401" s="49"/>
      <c r="AH3401" s="49"/>
      <c r="AI3401" s="49"/>
      <c r="AJ3401" s="49">
        <v>4.0999999999999996</v>
      </c>
      <c r="AK3401" s="49">
        <v>8.6999999999999993</v>
      </c>
      <c r="AL3401" s="49"/>
      <c r="AM3401" s="49"/>
      <c r="AN3401" s="49"/>
      <c r="AO3401" s="49"/>
      <c r="AP3401" s="49"/>
      <c r="AQ3401" s="49"/>
      <c r="AR3401" s="49"/>
      <c r="AS3401" s="49"/>
      <c r="AT3401" s="49"/>
      <c r="AX3401" s="49"/>
      <c r="AY3401" s="49"/>
      <c r="AZ3401" s="49"/>
      <c r="BA3401" s="49"/>
      <c r="BB3401" s="49"/>
      <c r="BC3401" s="49"/>
      <c r="BD3401" s="49"/>
      <c r="BE3401" s="49"/>
      <c r="BF3401" s="49"/>
      <c r="BG3401" s="49"/>
      <c r="BH3401" s="49"/>
      <c r="BI3401" s="49"/>
      <c r="BJ3401" s="49"/>
      <c r="BK3401" s="49"/>
      <c r="BL3401" s="49"/>
      <c r="BM3401" s="49"/>
      <c r="BN3401" s="49"/>
      <c r="BO3401" s="49"/>
      <c r="BP3401" s="49"/>
      <c r="BQ3401" s="49"/>
      <c r="BR3401" s="49"/>
      <c r="BS3401" s="49"/>
      <c r="BT3401" s="49"/>
      <c r="BU3401" s="49"/>
      <c r="BV3401" s="49"/>
      <c r="BW3401" s="49"/>
      <c r="BX3401" s="49"/>
      <c r="BY3401" s="49"/>
      <c r="BZ3401" s="49"/>
      <c r="CA3401" s="49"/>
      <c r="CB3401" s="49"/>
      <c r="CC3401" s="49"/>
    </row>
    <row r="3402" spans="1:81" x14ac:dyDescent="0.3">
      <c r="A3402" s="57" t="s">
        <v>560</v>
      </c>
      <c r="B3402" s="48">
        <v>42347</v>
      </c>
      <c r="C3402" s="48"/>
      <c r="D3402" s="48"/>
      <c r="E3402" s="49" t="s">
        <v>558</v>
      </c>
      <c r="F3402" s="49"/>
      <c r="G3402" s="49">
        <v>506.05828124999999</v>
      </c>
      <c r="H3402" s="49">
        <v>0.24110937499999999</v>
      </c>
      <c r="I3402" s="49">
        <v>0.3051875</v>
      </c>
      <c r="J3402" s="49">
        <v>0.30699375000000001</v>
      </c>
      <c r="K3402" s="49">
        <v>0.21975</v>
      </c>
      <c r="L3402" s="49">
        <v>0.30399375000000001</v>
      </c>
      <c r="M3402" s="49">
        <v>0.32824375</v>
      </c>
      <c r="N3402" s="49">
        <v>0.25473125000000002</v>
      </c>
      <c r="O3402" s="49"/>
      <c r="P3402" s="49"/>
      <c r="Q3402" s="49"/>
      <c r="R3402" s="49"/>
      <c r="S3402" s="49"/>
      <c r="T3402" s="49"/>
      <c r="U3402" s="49"/>
      <c r="V3402" s="49"/>
      <c r="W3402" s="49"/>
      <c r="X3402" s="49"/>
      <c r="Y3402" s="49"/>
      <c r="Z3402" s="49"/>
      <c r="AA3402" s="49"/>
      <c r="AB3402" s="49"/>
      <c r="AC3402" s="49"/>
      <c r="AD3402" s="49"/>
      <c r="AE3402" s="49"/>
      <c r="AF3402" s="49"/>
      <c r="AG3402" s="49"/>
      <c r="AH3402" s="49"/>
      <c r="AI3402" s="49"/>
      <c r="AJ3402" s="49"/>
      <c r="AK3402" s="49"/>
      <c r="AL3402" s="49"/>
      <c r="AM3402" s="49"/>
      <c r="AN3402" s="49"/>
      <c r="AO3402" s="49"/>
      <c r="AP3402" s="49"/>
      <c r="AQ3402" s="49"/>
      <c r="AR3402" s="49"/>
      <c r="AS3402" s="49"/>
      <c r="AT3402" s="49"/>
      <c r="AX3402" s="49"/>
      <c r="AY3402" s="49"/>
      <c r="AZ3402" s="49"/>
      <c r="BA3402" s="49"/>
      <c r="BB3402" s="49"/>
      <c r="BC3402" s="49"/>
      <c r="BD3402" s="49"/>
      <c r="BE3402" s="49"/>
      <c r="BF3402" s="49"/>
      <c r="BG3402" s="49"/>
      <c r="BH3402" s="49"/>
      <c r="BI3402" s="49"/>
      <c r="BJ3402" s="49"/>
      <c r="BK3402" s="49"/>
      <c r="BL3402" s="49"/>
      <c r="BM3402" s="49"/>
      <c r="BN3402" s="49"/>
      <c r="BO3402" s="49"/>
      <c r="BP3402" s="49"/>
      <c r="BQ3402" s="49"/>
      <c r="BR3402" s="49"/>
      <c r="BS3402" s="49"/>
      <c r="BT3402" s="49"/>
      <c r="BU3402" s="49"/>
      <c r="BV3402" s="49"/>
      <c r="BW3402" s="49"/>
      <c r="BX3402" s="49"/>
      <c r="BY3402" s="49"/>
      <c r="BZ3402" s="49"/>
      <c r="CA3402" s="49"/>
      <c r="CB3402" s="49"/>
      <c r="CC3402" s="49"/>
    </row>
    <row r="3403" spans="1:81" x14ac:dyDescent="0.3">
      <c r="A3403" s="57" t="s">
        <v>560</v>
      </c>
      <c r="B3403" s="48">
        <v>42348</v>
      </c>
      <c r="C3403" s="48"/>
      <c r="D3403" s="48"/>
      <c r="E3403" s="49" t="s">
        <v>558</v>
      </c>
      <c r="F3403" s="49"/>
      <c r="G3403" s="49">
        <v>500.00296874999998</v>
      </c>
      <c r="H3403" s="49">
        <v>0.225121875</v>
      </c>
      <c r="I3403" s="49">
        <v>0.29468125000000001</v>
      </c>
      <c r="J3403" s="49">
        <v>0.30111874999999999</v>
      </c>
      <c r="K3403" s="49">
        <v>0.21884375</v>
      </c>
      <c r="L3403" s="49">
        <v>0.30390624999999999</v>
      </c>
      <c r="M3403" s="49">
        <v>0.32819375000000001</v>
      </c>
      <c r="N3403" s="49">
        <v>0.25471250000000001</v>
      </c>
      <c r="O3403" s="49"/>
      <c r="P3403" s="49"/>
      <c r="Q3403" s="49"/>
      <c r="R3403" s="49"/>
      <c r="S3403" s="49"/>
      <c r="T3403" s="49"/>
      <c r="U3403" s="49"/>
      <c r="V3403" s="49"/>
      <c r="W3403" s="49"/>
      <c r="X3403" s="49"/>
      <c r="Y3403" s="49"/>
      <c r="Z3403" s="49"/>
      <c r="AA3403" s="49"/>
      <c r="AB3403" s="49"/>
      <c r="AC3403" s="49"/>
      <c r="AD3403" s="49"/>
      <c r="AE3403" s="49"/>
      <c r="AF3403" s="49"/>
      <c r="AG3403" s="49"/>
      <c r="AH3403" s="49"/>
      <c r="AI3403" s="49"/>
      <c r="AJ3403" s="49"/>
      <c r="AK3403" s="49"/>
      <c r="AL3403" s="49"/>
      <c r="AM3403" s="49"/>
      <c r="AN3403" s="49"/>
      <c r="AO3403" s="49"/>
      <c r="AP3403" s="49"/>
      <c r="AQ3403" s="49"/>
      <c r="AR3403" s="49"/>
      <c r="AS3403" s="49"/>
      <c r="AT3403" s="49"/>
      <c r="AX3403" s="49"/>
      <c r="AY3403" s="49"/>
      <c r="AZ3403" s="49"/>
      <c r="BA3403" s="49"/>
      <c r="BB3403" s="49"/>
      <c r="BC3403" s="49"/>
      <c r="BD3403" s="49"/>
      <c r="BE3403" s="49"/>
      <c r="BF3403" s="49"/>
      <c r="BG3403" s="49"/>
      <c r="BH3403" s="49"/>
      <c r="BI3403" s="49"/>
      <c r="BJ3403" s="49"/>
      <c r="BK3403" s="49"/>
      <c r="BL3403" s="49"/>
      <c r="BM3403" s="49"/>
      <c r="BN3403" s="49"/>
      <c r="BO3403" s="49"/>
      <c r="BP3403" s="49"/>
      <c r="BQ3403" s="49"/>
      <c r="BR3403" s="49"/>
      <c r="BS3403" s="49"/>
      <c r="BT3403" s="49"/>
      <c r="BU3403" s="49"/>
      <c r="BV3403" s="49"/>
      <c r="BW3403" s="49"/>
      <c r="BX3403" s="49"/>
      <c r="BY3403" s="49"/>
      <c r="BZ3403" s="49"/>
      <c r="CA3403" s="49"/>
      <c r="CB3403" s="49"/>
      <c r="CC3403" s="49"/>
    </row>
    <row r="3404" spans="1:81" x14ac:dyDescent="0.3">
      <c r="A3404" s="57" t="s">
        <v>560</v>
      </c>
      <c r="B3404" s="48">
        <v>42349</v>
      </c>
      <c r="C3404" s="48"/>
      <c r="D3404" s="48"/>
      <c r="E3404" s="49" t="s">
        <v>558</v>
      </c>
      <c r="F3404" s="49"/>
      <c r="G3404" s="49">
        <v>495.95578124999997</v>
      </c>
      <c r="H3404" s="49">
        <v>0.214428125</v>
      </c>
      <c r="I3404" s="49">
        <v>0.28679375000000001</v>
      </c>
      <c r="J3404" s="49">
        <v>0.29763125000000001</v>
      </c>
      <c r="K3404" s="49">
        <v>0.2182375</v>
      </c>
      <c r="L3404" s="49">
        <v>0.30393750000000003</v>
      </c>
      <c r="M3404" s="49">
        <v>0.32811875000000001</v>
      </c>
      <c r="N3404" s="49">
        <v>0.25464999999999999</v>
      </c>
      <c r="O3404" s="49"/>
      <c r="P3404" s="49"/>
      <c r="Q3404" s="49"/>
      <c r="R3404" s="49"/>
      <c r="S3404" s="49"/>
      <c r="T3404" s="49"/>
      <c r="U3404" s="49"/>
      <c r="V3404" s="49"/>
      <c r="W3404" s="49"/>
      <c r="X3404" s="49"/>
      <c r="Y3404" s="49"/>
      <c r="Z3404" s="49"/>
      <c r="AA3404" s="49"/>
      <c r="AB3404" s="49"/>
      <c r="AC3404" s="49"/>
      <c r="AD3404" s="49"/>
      <c r="AE3404" s="49">
        <v>0.61089440361660796</v>
      </c>
      <c r="AF3404" s="49">
        <v>0.26727912271771298</v>
      </c>
      <c r="AG3404" s="49"/>
      <c r="AH3404" s="49"/>
      <c r="AI3404" s="49"/>
      <c r="AJ3404" s="49"/>
      <c r="AK3404" s="49"/>
      <c r="AL3404" s="49"/>
      <c r="AM3404" s="49"/>
      <c r="AN3404" s="49"/>
      <c r="AO3404" s="49"/>
      <c r="AP3404" s="49"/>
      <c r="AQ3404" s="49"/>
      <c r="AR3404" s="49"/>
      <c r="AS3404" s="49"/>
      <c r="AT3404" s="49"/>
      <c r="AX3404" s="49"/>
      <c r="AY3404" s="49"/>
      <c r="AZ3404" s="49"/>
      <c r="BA3404" s="49"/>
      <c r="BB3404" s="49"/>
      <c r="BC3404" s="49"/>
      <c r="BD3404" s="49"/>
      <c r="BE3404" s="49"/>
      <c r="BF3404" s="49"/>
      <c r="BG3404" s="49"/>
      <c r="BH3404" s="49"/>
      <c r="BI3404" s="49"/>
      <c r="BJ3404" s="49"/>
      <c r="BK3404" s="49"/>
      <c r="BL3404" s="49"/>
      <c r="BM3404" s="49"/>
      <c r="BN3404" s="49"/>
      <c r="BO3404" s="49"/>
      <c r="BP3404" s="49"/>
      <c r="BQ3404" s="49"/>
      <c r="BR3404" s="49"/>
      <c r="BS3404" s="49"/>
      <c r="BT3404" s="49"/>
      <c r="BU3404" s="49"/>
      <c r="BV3404" s="49"/>
      <c r="BW3404" s="49"/>
      <c r="BX3404" s="49"/>
      <c r="BY3404" s="49"/>
      <c r="BZ3404" s="49"/>
      <c r="CA3404" s="49"/>
      <c r="CB3404" s="49"/>
      <c r="CC3404" s="49"/>
    </row>
    <row r="3405" spans="1:81" x14ac:dyDescent="0.3">
      <c r="A3405" s="57" t="s">
        <v>560</v>
      </c>
      <c r="B3405" s="48">
        <v>42350</v>
      </c>
      <c r="C3405" s="48"/>
      <c r="D3405" s="48"/>
      <c r="E3405" s="49" t="s">
        <v>558</v>
      </c>
      <c r="F3405" s="49"/>
      <c r="G3405" s="49">
        <v>492.10921875000003</v>
      </c>
      <c r="H3405" s="49">
        <v>0.205996875</v>
      </c>
      <c r="I3405" s="49">
        <v>0.27959374999999997</v>
      </c>
      <c r="J3405" s="49">
        <v>0.29373125</v>
      </c>
      <c r="K3405" s="49">
        <v>0.21748124999999999</v>
      </c>
      <c r="L3405" s="49">
        <v>0.30373125000000001</v>
      </c>
      <c r="M3405" s="49">
        <v>0.32810624999999999</v>
      </c>
      <c r="N3405" s="49">
        <v>0.25451875000000002</v>
      </c>
      <c r="O3405" s="49"/>
      <c r="P3405" s="49"/>
      <c r="Q3405" s="49"/>
      <c r="R3405" s="49"/>
      <c r="S3405" s="49"/>
      <c r="T3405" s="49"/>
      <c r="U3405" s="49"/>
      <c r="V3405" s="49"/>
      <c r="W3405" s="49"/>
      <c r="X3405" s="49"/>
      <c r="Y3405" s="49"/>
      <c r="Z3405" s="49"/>
      <c r="AA3405" s="49"/>
      <c r="AB3405" s="49"/>
      <c r="AC3405" s="49"/>
      <c r="AD3405" s="49"/>
      <c r="AE3405" s="49"/>
      <c r="AF3405" s="49"/>
      <c r="AG3405" s="49"/>
      <c r="AH3405" s="49"/>
      <c r="AI3405" s="49"/>
      <c r="AJ3405" s="49"/>
      <c r="AK3405" s="49"/>
      <c r="AL3405" s="49"/>
      <c r="AM3405" s="49"/>
      <c r="AN3405" s="49"/>
      <c r="AO3405" s="49"/>
      <c r="AP3405" s="49"/>
      <c r="AQ3405" s="49"/>
      <c r="AR3405" s="49"/>
      <c r="AS3405" s="49"/>
      <c r="AT3405" s="49"/>
      <c r="AX3405" s="49"/>
      <c r="AY3405" s="49"/>
      <c r="AZ3405" s="49"/>
      <c r="BA3405" s="49"/>
      <c r="BB3405" s="49"/>
      <c r="BC3405" s="49"/>
      <c r="BD3405" s="49"/>
      <c r="BE3405" s="49"/>
      <c r="BF3405" s="49"/>
      <c r="BG3405" s="49"/>
      <c r="BH3405" s="49"/>
      <c r="BI3405" s="49"/>
      <c r="BJ3405" s="49"/>
      <c r="BK3405" s="49"/>
      <c r="BL3405" s="49"/>
      <c r="BM3405" s="49"/>
      <c r="BN3405" s="49"/>
      <c r="BO3405" s="49"/>
      <c r="BP3405" s="49"/>
      <c r="BQ3405" s="49"/>
      <c r="BR3405" s="49"/>
      <c r="BS3405" s="49"/>
      <c r="BT3405" s="49"/>
      <c r="BU3405" s="49"/>
      <c r="BV3405" s="49"/>
      <c r="BW3405" s="49"/>
      <c r="BX3405" s="49"/>
      <c r="BY3405" s="49"/>
      <c r="BZ3405" s="49"/>
      <c r="CA3405" s="49"/>
      <c r="CB3405" s="49"/>
      <c r="CC3405" s="49"/>
    </row>
    <row r="3406" spans="1:81" x14ac:dyDescent="0.3">
      <c r="A3406" s="57" t="s">
        <v>560</v>
      </c>
      <c r="B3406" s="48">
        <v>42351</v>
      </c>
      <c r="C3406" s="48"/>
      <c r="D3406" s="48"/>
      <c r="E3406" s="49" t="s">
        <v>558</v>
      </c>
      <c r="F3406" s="49"/>
      <c r="G3406" s="49">
        <v>489.0440625</v>
      </c>
      <c r="H3406" s="49">
        <v>0.198875</v>
      </c>
      <c r="I3406" s="49">
        <v>0.27371875000000001</v>
      </c>
      <c r="J3406" s="49">
        <v>0.29071875000000003</v>
      </c>
      <c r="K3406" s="49">
        <v>0.21673124999999999</v>
      </c>
      <c r="L3406" s="49">
        <v>0.30370625000000001</v>
      </c>
      <c r="M3406" s="49">
        <v>0.32816875000000001</v>
      </c>
      <c r="N3406" s="49">
        <v>0.254525</v>
      </c>
      <c r="O3406" s="49"/>
      <c r="P3406" s="49"/>
      <c r="Q3406" s="49"/>
      <c r="R3406" s="49"/>
      <c r="S3406" s="49"/>
      <c r="T3406" s="49"/>
      <c r="U3406" s="49"/>
      <c r="V3406" s="49"/>
      <c r="W3406" s="49"/>
      <c r="X3406" s="49"/>
      <c r="Y3406" s="49"/>
      <c r="Z3406" s="49"/>
      <c r="AA3406" s="49"/>
      <c r="AB3406" s="49"/>
      <c r="AC3406" s="49"/>
      <c r="AD3406" s="49"/>
      <c r="AE3406" s="49"/>
      <c r="AF3406" s="49"/>
      <c r="AG3406" s="49"/>
      <c r="AH3406" s="49"/>
      <c r="AI3406" s="49"/>
      <c r="AJ3406" s="49"/>
      <c r="AK3406" s="49"/>
      <c r="AL3406" s="49"/>
      <c r="AM3406" s="49"/>
      <c r="AN3406" s="49"/>
      <c r="AO3406" s="49"/>
      <c r="AP3406" s="49"/>
      <c r="AQ3406" s="49"/>
      <c r="AR3406" s="49"/>
      <c r="AS3406" s="49"/>
      <c r="AT3406" s="49"/>
      <c r="AX3406" s="49"/>
      <c r="AY3406" s="49"/>
      <c r="AZ3406" s="49"/>
      <c r="BA3406" s="49"/>
      <c r="BB3406" s="49"/>
      <c r="BC3406" s="49"/>
      <c r="BD3406" s="49"/>
      <c r="BE3406" s="49"/>
      <c r="BF3406" s="49"/>
      <c r="BG3406" s="49"/>
      <c r="BH3406" s="49"/>
      <c r="BI3406" s="49"/>
      <c r="BJ3406" s="49"/>
      <c r="BK3406" s="49"/>
      <c r="BL3406" s="49"/>
      <c r="BM3406" s="49"/>
      <c r="BN3406" s="49"/>
      <c r="BO3406" s="49"/>
      <c r="BP3406" s="49"/>
      <c r="BQ3406" s="49"/>
      <c r="BR3406" s="49"/>
      <c r="BS3406" s="49"/>
      <c r="BT3406" s="49"/>
      <c r="BU3406" s="49"/>
      <c r="BV3406" s="49"/>
      <c r="BW3406" s="49"/>
      <c r="BX3406" s="49"/>
      <c r="BY3406" s="49"/>
      <c r="BZ3406" s="49"/>
      <c r="CA3406" s="49"/>
      <c r="CB3406" s="49"/>
      <c r="CC3406" s="49"/>
    </row>
    <row r="3407" spans="1:81" x14ac:dyDescent="0.3">
      <c r="A3407" s="57" t="s">
        <v>560</v>
      </c>
      <c r="B3407" s="48">
        <v>42352</v>
      </c>
      <c r="C3407" s="48"/>
      <c r="D3407" s="48"/>
      <c r="E3407" s="49" t="s">
        <v>558</v>
      </c>
      <c r="F3407" s="49"/>
      <c r="G3407" s="49">
        <v>484.51546875000003</v>
      </c>
      <c r="H3407" s="49">
        <v>0.19064062500000001</v>
      </c>
      <c r="I3407" s="49">
        <v>0.26579999999999998</v>
      </c>
      <c r="J3407" s="49">
        <v>0.28558125000000001</v>
      </c>
      <c r="K3407" s="49">
        <v>0.21534375</v>
      </c>
      <c r="L3407" s="49">
        <v>0.30334375000000002</v>
      </c>
      <c r="M3407" s="49">
        <v>0.32811249999999997</v>
      </c>
      <c r="N3407" s="49">
        <v>0.25445000000000001</v>
      </c>
      <c r="O3407" s="49"/>
      <c r="P3407" s="49"/>
      <c r="Q3407" s="49"/>
      <c r="R3407" s="49"/>
      <c r="S3407" s="49"/>
      <c r="T3407" s="49"/>
      <c r="U3407" s="49"/>
      <c r="V3407" s="49"/>
      <c r="W3407" s="49"/>
      <c r="X3407" s="49"/>
      <c r="Y3407" s="49"/>
      <c r="Z3407" s="49"/>
      <c r="AA3407" s="49"/>
      <c r="AB3407" s="49"/>
      <c r="AC3407" s="49"/>
      <c r="AD3407" s="49"/>
      <c r="AE3407" s="49">
        <v>0.45476812546437601</v>
      </c>
      <c r="AF3407" s="49">
        <v>0.21283444893985401</v>
      </c>
      <c r="AG3407" s="49"/>
      <c r="AH3407" s="49"/>
      <c r="AI3407" s="49"/>
      <c r="AJ3407" s="49"/>
      <c r="AK3407" s="49"/>
      <c r="AL3407" s="49"/>
      <c r="AM3407" s="49"/>
      <c r="AN3407" s="49"/>
      <c r="AO3407" s="49"/>
      <c r="AP3407" s="49"/>
      <c r="AQ3407" s="49"/>
      <c r="AR3407" s="49"/>
      <c r="AS3407" s="49"/>
      <c r="AT3407" s="49"/>
      <c r="AX3407" s="49"/>
      <c r="AY3407" s="49"/>
      <c r="AZ3407" s="49"/>
      <c r="BA3407" s="49"/>
      <c r="BB3407" s="49"/>
      <c r="BC3407" s="49"/>
      <c r="BD3407" s="49"/>
      <c r="BE3407" s="49"/>
      <c r="BF3407" s="49"/>
      <c r="BG3407" s="49"/>
      <c r="BH3407" s="49"/>
      <c r="BI3407" s="49"/>
      <c r="BJ3407" s="49"/>
      <c r="BK3407" s="49"/>
      <c r="BL3407" s="49"/>
      <c r="BM3407" s="49"/>
      <c r="BN3407" s="49"/>
      <c r="BO3407" s="49"/>
      <c r="BP3407" s="49"/>
      <c r="BQ3407" s="49"/>
      <c r="BR3407" s="49"/>
      <c r="BS3407" s="49"/>
      <c r="BT3407" s="49"/>
      <c r="BU3407" s="49"/>
      <c r="BV3407" s="49"/>
      <c r="BW3407" s="49"/>
      <c r="BX3407" s="49"/>
      <c r="BY3407" s="49"/>
      <c r="BZ3407" s="49"/>
      <c r="CA3407" s="49"/>
      <c r="CB3407" s="49"/>
      <c r="CC3407" s="49"/>
    </row>
    <row r="3408" spans="1:81" x14ac:dyDescent="0.3">
      <c r="A3408" s="57" t="s">
        <v>560</v>
      </c>
      <c r="B3408" s="48">
        <v>42353</v>
      </c>
      <c r="C3408" s="48"/>
      <c r="D3408" s="48"/>
      <c r="E3408" s="49" t="s">
        <v>558</v>
      </c>
      <c r="F3408" s="49"/>
      <c r="G3408" s="49">
        <v>480.65531249999998</v>
      </c>
      <c r="H3408" s="49">
        <v>0.18338750000000001</v>
      </c>
      <c r="I3408" s="49">
        <v>0.25860624999999998</v>
      </c>
      <c r="J3408" s="49">
        <v>0.28166875000000002</v>
      </c>
      <c r="K3408" s="49">
        <v>0.21401875000000001</v>
      </c>
      <c r="L3408" s="49">
        <v>0.30309375</v>
      </c>
      <c r="M3408" s="49">
        <v>0.32799374999999997</v>
      </c>
      <c r="N3408" s="49">
        <v>0.25441249999999999</v>
      </c>
      <c r="O3408" s="49"/>
      <c r="P3408" s="49"/>
      <c r="Q3408" s="49"/>
      <c r="R3408" s="49"/>
      <c r="S3408" s="49">
        <v>6.5376657749999998</v>
      </c>
      <c r="T3408" s="49">
        <v>530.42774999999995</v>
      </c>
      <c r="U3408" s="49">
        <v>153.42124999999999</v>
      </c>
      <c r="V3408" s="49"/>
      <c r="W3408" s="49"/>
      <c r="X3408" s="49"/>
      <c r="Y3408" s="49"/>
      <c r="Z3408" s="49"/>
      <c r="AA3408" s="49"/>
      <c r="AB3408" s="49"/>
      <c r="AC3408" s="49"/>
      <c r="AD3408" s="49"/>
      <c r="AE3408" s="49"/>
      <c r="AF3408" s="49"/>
      <c r="AG3408" s="49">
        <v>5.7755635644124101E-3</v>
      </c>
      <c r="AH3408" s="49">
        <v>6.1297499999999998E-2</v>
      </c>
      <c r="AI3408" s="49">
        <v>10.613250000000001</v>
      </c>
      <c r="AJ3408" s="49"/>
      <c r="AK3408" s="49"/>
      <c r="AL3408" s="49">
        <v>1.1525000000000001</v>
      </c>
      <c r="AM3408" s="49">
        <v>2.5624040988502302E-2</v>
      </c>
      <c r="AN3408" s="49">
        <v>1.7160420249999999</v>
      </c>
      <c r="AO3408" s="49">
        <v>66.97</v>
      </c>
      <c r="AP3408" s="49"/>
      <c r="AQ3408" s="49"/>
      <c r="AR3408" s="49"/>
      <c r="AS3408" s="49"/>
      <c r="AT3408" s="49"/>
      <c r="AX3408" s="49"/>
      <c r="AY3408" s="49"/>
      <c r="AZ3408" s="49"/>
      <c r="BA3408" s="49">
        <v>2.6611289</v>
      </c>
      <c r="BB3408" s="49"/>
      <c r="BC3408" s="49">
        <v>153.42124999999999</v>
      </c>
      <c r="BD3408" s="49">
        <v>1.7345243243683601E-2</v>
      </c>
      <c r="BE3408" s="49">
        <v>7.0108027683221004E-3</v>
      </c>
      <c r="BF3408" s="49">
        <v>2.0991973499999999</v>
      </c>
      <c r="BG3408" s="49"/>
      <c r="BH3408" s="49">
        <v>299.42325</v>
      </c>
      <c r="BI3408" s="49"/>
      <c r="BJ3408" s="49"/>
      <c r="BK3408" s="49"/>
      <c r="BL3408" s="49"/>
      <c r="BM3408" s="49"/>
      <c r="BN3408" s="49"/>
      <c r="BO3408" s="49"/>
      <c r="BP3408" s="49"/>
      <c r="BQ3408" s="49"/>
      <c r="BR3408" s="49"/>
      <c r="BS3408" s="49"/>
      <c r="BT3408" s="49"/>
      <c r="BU3408" s="49"/>
      <c r="BV3408" s="49"/>
      <c r="BW3408" s="49"/>
      <c r="BX3408" s="49"/>
      <c r="BY3408" s="49"/>
      <c r="BZ3408" s="49"/>
      <c r="CA3408" s="49"/>
      <c r="CB3408" s="49"/>
      <c r="CC3408" s="49"/>
    </row>
    <row r="3409" spans="1:81" x14ac:dyDescent="0.3">
      <c r="A3409" s="57" t="s">
        <v>560</v>
      </c>
      <c r="B3409" s="48">
        <v>42354</v>
      </c>
      <c r="C3409" s="48"/>
      <c r="D3409" s="48"/>
      <c r="E3409" s="49" t="s">
        <v>558</v>
      </c>
      <c r="F3409" s="49"/>
      <c r="G3409" s="49">
        <v>478.36874999999998</v>
      </c>
      <c r="H3409" s="49">
        <v>0.17928125</v>
      </c>
      <c r="I3409" s="49">
        <v>0.25393125</v>
      </c>
      <c r="J3409" s="49">
        <v>0.27934999999999999</v>
      </c>
      <c r="K3409" s="49">
        <v>0.21333750000000001</v>
      </c>
      <c r="L3409" s="49">
        <v>0.30295624999999998</v>
      </c>
      <c r="M3409" s="49">
        <v>0.32795625</v>
      </c>
      <c r="N3409" s="49">
        <v>0.25435625000000001</v>
      </c>
      <c r="O3409" s="49"/>
      <c r="P3409" s="49"/>
      <c r="Q3409" s="49"/>
      <c r="R3409" s="49"/>
      <c r="S3409" s="49"/>
      <c r="T3409" s="49"/>
      <c r="U3409" s="49"/>
      <c r="V3409" s="49"/>
      <c r="W3409" s="49"/>
      <c r="X3409" s="49"/>
      <c r="Y3409" s="49"/>
      <c r="Z3409" s="49"/>
      <c r="AA3409" s="49"/>
      <c r="AB3409" s="49"/>
      <c r="AC3409" s="49"/>
      <c r="AD3409" s="49">
        <v>8.6999999999999993</v>
      </c>
      <c r="AE3409" s="49"/>
      <c r="AF3409" s="49"/>
      <c r="AG3409" s="49"/>
      <c r="AH3409" s="49"/>
      <c r="AI3409" s="49"/>
      <c r="AJ3409" s="49">
        <v>4.5999999999999996</v>
      </c>
      <c r="AK3409" s="49">
        <v>8.6999999999999993</v>
      </c>
      <c r="AL3409" s="49"/>
      <c r="AM3409" s="49"/>
      <c r="AN3409" s="49"/>
      <c r="AO3409" s="49"/>
      <c r="AP3409" s="49"/>
      <c r="AQ3409" s="49"/>
      <c r="AR3409" s="49"/>
      <c r="AS3409" s="49"/>
      <c r="AT3409" s="49"/>
      <c r="AX3409" s="49"/>
      <c r="AY3409" s="49"/>
      <c r="AZ3409" s="49"/>
      <c r="BA3409" s="49"/>
      <c r="BB3409" s="49"/>
      <c r="BC3409" s="49"/>
      <c r="BD3409" s="49"/>
      <c r="BE3409" s="49"/>
      <c r="BF3409" s="49"/>
      <c r="BG3409" s="49"/>
      <c r="BH3409" s="49"/>
      <c r="BI3409" s="49"/>
      <c r="BJ3409" s="49"/>
      <c r="BK3409" s="49"/>
      <c r="BL3409" s="49"/>
      <c r="BM3409" s="49"/>
      <c r="BN3409" s="49"/>
      <c r="BO3409" s="49"/>
      <c r="BP3409" s="49"/>
      <c r="BQ3409" s="49"/>
      <c r="BR3409" s="49"/>
      <c r="BS3409" s="49"/>
      <c r="BT3409" s="49"/>
      <c r="BU3409" s="49"/>
      <c r="BV3409" s="49"/>
      <c r="BW3409" s="49"/>
      <c r="BX3409" s="49"/>
      <c r="BY3409" s="49"/>
      <c r="BZ3409" s="49"/>
      <c r="CA3409" s="49"/>
      <c r="CB3409" s="49"/>
      <c r="CC3409" s="49"/>
    </row>
    <row r="3410" spans="1:81" x14ac:dyDescent="0.3">
      <c r="A3410" s="57" t="s">
        <v>560</v>
      </c>
      <c r="B3410" s="48">
        <v>42355</v>
      </c>
      <c r="C3410" s="48"/>
      <c r="D3410" s="48"/>
      <c r="E3410" s="49" t="s">
        <v>558</v>
      </c>
      <c r="F3410" s="49"/>
      <c r="G3410" s="49">
        <v>475.98328125</v>
      </c>
      <c r="H3410" s="49">
        <v>0.175853125</v>
      </c>
      <c r="I3410" s="49">
        <v>0.24935625</v>
      </c>
      <c r="J3410" s="49">
        <v>0.27668749999999998</v>
      </c>
      <c r="K3410" s="49">
        <v>0.21236250000000001</v>
      </c>
      <c r="L3410" s="49">
        <v>0.30275000000000002</v>
      </c>
      <c r="M3410" s="49">
        <v>0.32787500000000003</v>
      </c>
      <c r="N3410" s="49">
        <v>0.25433125000000001</v>
      </c>
      <c r="O3410" s="49"/>
      <c r="P3410" s="49"/>
      <c r="Q3410" s="49"/>
      <c r="R3410" s="49"/>
      <c r="S3410" s="49"/>
      <c r="T3410" s="49"/>
      <c r="U3410" s="49"/>
      <c r="V3410" s="49"/>
      <c r="W3410" s="49"/>
      <c r="X3410" s="49"/>
      <c r="Y3410" s="49"/>
      <c r="Z3410" s="49"/>
      <c r="AA3410" s="49"/>
      <c r="AB3410" s="49"/>
      <c r="AC3410" s="49"/>
      <c r="AD3410" s="49"/>
      <c r="AE3410" s="49"/>
      <c r="AF3410" s="49"/>
      <c r="AG3410" s="49"/>
      <c r="AH3410" s="49"/>
      <c r="AI3410" s="49"/>
      <c r="AJ3410" s="49"/>
      <c r="AK3410" s="49"/>
      <c r="AL3410" s="49"/>
      <c r="AM3410" s="49"/>
      <c r="AN3410" s="49"/>
      <c r="AO3410" s="49"/>
      <c r="AP3410" s="49"/>
      <c r="AQ3410" s="49"/>
      <c r="AR3410" s="49"/>
      <c r="AS3410" s="49"/>
      <c r="AT3410" s="49"/>
      <c r="AX3410" s="49"/>
      <c r="AY3410" s="49"/>
      <c r="AZ3410" s="49"/>
      <c r="BA3410" s="49"/>
      <c r="BB3410" s="49"/>
      <c r="BC3410" s="49"/>
      <c r="BD3410" s="49"/>
      <c r="BE3410" s="49"/>
      <c r="BF3410" s="49"/>
      <c r="BG3410" s="49"/>
      <c r="BH3410" s="49"/>
      <c r="BI3410" s="49"/>
      <c r="BJ3410" s="49"/>
      <c r="BK3410" s="49"/>
      <c r="BL3410" s="49"/>
      <c r="BM3410" s="49"/>
      <c r="BN3410" s="49"/>
      <c r="BO3410" s="49"/>
      <c r="BP3410" s="49"/>
      <c r="BQ3410" s="49"/>
      <c r="BR3410" s="49"/>
      <c r="BS3410" s="49"/>
      <c r="BT3410" s="49"/>
      <c r="BU3410" s="49"/>
      <c r="BV3410" s="49"/>
      <c r="BW3410" s="49"/>
      <c r="BX3410" s="49"/>
      <c r="BY3410" s="49"/>
      <c r="BZ3410" s="49"/>
      <c r="CA3410" s="49"/>
      <c r="CB3410" s="49"/>
      <c r="CC3410" s="49"/>
    </row>
    <row r="3411" spans="1:81" x14ac:dyDescent="0.3">
      <c r="A3411" s="57" t="s">
        <v>560</v>
      </c>
      <c r="B3411" s="48">
        <v>42356</v>
      </c>
      <c r="C3411" s="48"/>
      <c r="D3411" s="48"/>
      <c r="E3411" s="49" t="s">
        <v>558</v>
      </c>
      <c r="F3411" s="49"/>
      <c r="G3411" s="49">
        <v>472.86328125</v>
      </c>
      <c r="H3411" s="49">
        <v>0.171646875</v>
      </c>
      <c r="I3411" s="49">
        <v>0.24377499999999999</v>
      </c>
      <c r="J3411" s="49">
        <v>0.27304374999999997</v>
      </c>
      <c r="K3411" s="49">
        <v>0.21095625000000001</v>
      </c>
      <c r="L3411" s="49">
        <v>0.30246875000000001</v>
      </c>
      <c r="M3411" s="49">
        <v>0.32777499999999998</v>
      </c>
      <c r="N3411" s="49">
        <v>0.25425625000000002</v>
      </c>
      <c r="O3411" s="49"/>
      <c r="P3411" s="49"/>
      <c r="Q3411" s="49"/>
      <c r="R3411" s="49"/>
      <c r="S3411" s="49"/>
      <c r="T3411" s="49"/>
      <c r="U3411" s="49"/>
      <c r="V3411" s="49"/>
      <c r="W3411" s="49"/>
      <c r="X3411" s="49"/>
      <c r="Y3411" s="49"/>
      <c r="Z3411" s="49"/>
      <c r="AA3411" s="49"/>
      <c r="AB3411" s="49"/>
      <c r="AC3411" s="49"/>
      <c r="AD3411" s="49"/>
      <c r="AE3411" s="49"/>
      <c r="AF3411" s="49"/>
      <c r="AG3411" s="49"/>
      <c r="AH3411" s="49"/>
      <c r="AI3411" s="49"/>
      <c r="AJ3411" s="49"/>
      <c r="AK3411" s="49"/>
      <c r="AL3411" s="49"/>
      <c r="AM3411" s="49"/>
      <c r="AN3411" s="49"/>
      <c r="AO3411" s="49"/>
      <c r="AP3411" s="49"/>
      <c r="AQ3411" s="49"/>
      <c r="AR3411" s="49"/>
      <c r="AS3411" s="49"/>
      <c r="AT3411" s="49"/>
      <c r="AX3411" s="49"/>
      <c r="AY3411" s="49"/>
      <c r="AZ3411" s="49"/>
      <c r="BA3411" s="49"/>
      <c r="BB3411" s="49"/>
      <c r="BC3411" s="49"/>
      <c r="BD3411" s="49"/>
      <c r="BE3411" s="49"/>
      <c r="BF3411" s="49"/>
      <c r="BG3411" s="49"/>
      <c r="BH3411" s="49"/>
      <c r="BI3411" s="49"/>
      <c r="BJ3411" s="49"/>
      <c r="BK3411" s="49"/>
      <c r="BL3411" s="49"/>
      <c r="BM3411" s="49"/>
      <c r="BN3411" s="49"/>
      <c r="BO3411" s="49"/>
      <c r="BP3411" s="49"/>
      <c r="BQ3411" s="49"/>
      <c r="BR3411" s="49"/>
      <c r="BS3411" s="49"/>
      <c r="BT3411" s="49"/>
      <c r="BU3411" s="49"/>
      <c r="BV3411" s="49"/>
      <c r="BW3411" s="49"/>
      <c r="BX3411" s="49"/>
      <c r="BY3411" s="49"/>
      <c r="BZ3411" s="49"/>
      <c r="CA3411" s="49"/>
      <c r="CB3411" s="49"/>
      <c r="CC3411" s="49"/>
    </row>
    <row r="3412" spans="1:81" x14ac:dyDescent="0.3">
      <c r="A3412" s="57" t="s">
        <v>560</v>
      </c>
      <c r="B3412" s="48">
        <v>42357</v>
      </c>
      <c r="C3412" s="48"/>
      <c r="D3412" s="48"/>
      <c r="E3412" s="49" t="s">
        <v>558</v>
      </c>
      <c r="F3412" s="49"/>
      <c r="G3412" s="49">
        <v>470.63109374999999</v>
      </c>
      <c r="H3412" s="49">
        <v>0.16809062499999999</v>
      </c>
      <c r="I3412" s="49">
        <v>0.23973749999999999</v>
      </c>
      <c r="J3412" s="49">
        <v>0.27097500000000002</v>
      </c>
      <c r="K3412" s="49">
        <v>0.20987500000000001</v>
      </c>
      <c r="L3412" s="49">
        <v>0.3021625</v>
      </c>
      <c r="M3412" s="49">
        <v>0.32771250000000002</v>
      </c>
      <c r="N3412" s="49">
        <v>0.25413124999999998</v>
      </c>
      <c r="O3412" s="49"/>
      <c r="P3412" s="49"/>
      <c r="Q3412" s="49"/>
      <c r="R3412" s="49"/>
      <c r="S3412" s="49"/>
      <c r="T3412" s="49"/>
      <c r="U3412" s="49"/>
      <c r="V3412" s="49"/>
      <c r="W3412" s="49"/>
      <c r="X3412" s="49"/>
      <c r="Y3412" s="49"/>
      <c r="Z3412" s="49"/>
      <c r="AA3412" s="49"/>
      <c r="AB3412" s="49"/>
      <c r="AC3412" s="49"/>
      <c r="AD3412" s="49"/>
      <c r="AE3412" s="49"/>
      <c r="AF3412" s="49"/>
      <c r="AG3412" s="49"/>
      <c r="AH3412" s="49"/>
      <c r="AI3412" s="49"/>
      <c r="AJ3412" s="49"/>
      <c r="AK3412" s="49"/>
      <c r="AL3412" s="49"/>
      <c r="AM3412" s="49"/>
      <c r="AN3412" s="49"/>
      <c r="AO3412" s="49"/>
      <c r="AP3412" s="49"/>
      <c r="AQ3412" s="49"/>
      <c r="AR3412" s="49"/>
      <c r="AS3412" s="49"/>
      <c r="AT3412" s="49"/>
      <c r="AX3412" s="49"/>
      <c r="AY3412" s="49"/>
      <c r="AZ3412" s="49"/>
      <c r="BA3412" s="49"/>
      <c r="BB3412" s="49"/>
      <c r="BC3412" s="49"/>
      <c r="BD3412" s="49"/>
      <c r="BE3412" s="49"/>
      <c r="BF3412" s="49"/>
      <c r="BG3412" s="49"/>
      <c r="BH3412" s="49"/>
      <c r="BI3412" s="49"/>
      <c r="BJ3412" s="49"/>
      <c r="BK3412" s="49"/>
      <c r="BL3412" s="49"/>
      <c r="BM3412" s="49"/>
      <c r="BN3412" s="49"/>
      <c r="BO3412" s="49"/>
      <c r="BP3412" s="49"/>
      <c r="BQ3412" s="49"/>
      <c r="BR3412" s="49"/>
      <c r="BS3412" s="49"/>
      <c r="BT3412" s="49"/>
      <c r="BU3412" s="49"/>
      <c r="BV3412" s="49"/>
      <c r="BW3412" s="49"/>
      <c r="BX3412" s="49"/>
      <c r="BY3412" s="49"/>
      <c r="BZ3412" s="49"/>
      <c r="CA3412" s="49"/>
      <c r="CB3412" s="49"/>
      <c r="CC3412" s="49"/>
    </row>
    <row r="3413" spans="1:81" x14ac:dyDescent="0.3">
      <c r="A3413" s="57" t="s">
        <v>560</v>
      </c>
      <c r="B3413" s="48">
        <v>42358</v>
      </c>
      <c r="C3413" s="48"/>
      <c r="D3413" s="48"/>
      <c r="E3413" s="49" t="s">
        <v>558</v>
      </c>
      <c r="F3413" s="49"/>
      <c r="G3413" s="49">
        <v>468.35718750000001</v>
      </c>
      <c r="H3413" s="49">
        <v>0.16524374999999999</v>
      </c>
      <c r="I3413" s="49">
        <v>0.23581250000000001</v>
      </c>
      <c r="J3413" s="49">
        <v>0.2684125</v>
      </c>
      <c r="K3413" s="49">
        <v>0.20868125000000001</v>
      </c>
      <c r="L3413" s="49">
        <v>0.301875</v>
      </c>
      <c r="M3413" s="49">
        <v>0.32758749999999998</v>
      </c>
      <c r="N3413" s="49">
        <v>0.25410624999999998</v>
      </c>
      <c r="O3413" s="49"/>
      <c r="P3413" s="49"/>
      <c r="Q3413" s="49"/>
      <c r="R3413" s="49"/>
      <c r="S3413" s="49"/>
      <c r="T3413" s="49"/>
      <c r="U3413" s="49"/>
      <c r="V3413" s="49"/>
      <c r="W3413" s="49"/>
      <c r="X3413" s="49"/>
      <c r="Y3413" s="49"/>
      <c r="Z3413" s="49"/>
      <c r="AA3413" s="49"/>
      <c r="AB3413" s="49"/>
      <c r="AC3413" s="49"/>
      <c r="AD3413" s="49"/>
      <c r="AE3413" s="49"/>
      <c r="AF3413" s="49"/>
      <c r="AG3413" s="49"/>
      <c r="AH3413" s="49"/>
      <c r="AI3413" s="49"/>
      <c r="AJ3413" s="49"/>
      <c r="AK3413" s="49"/>
      <c r="AL3413" s="49"/>
      <c r="AM3413" s="49"/>
      <c r="AN3413" s="49"/>
      <c r="AO3413" s="49"/>
      <c r="AP3413" s="49"/>
      <c r="AQ3413" s="49"/>
      <c r="AR3413" s="49"/>
      <c r="AS3413" s="49"/>
      <c r="AT3413" s="49"/>
      <c r="AX3413" s="49"/>
      <c r="AY3413" s="49"/>
      <c r="AZ3413" s="49"/>
      <c r="BA3413" s="49"/>
      <c r="BB3413" s="49"/>
      <c r="BC3413" s="49"/>
      <c r="BD3413" s="49"/>
      <c r="BE3413" s="49"/>
      <c r="BF3413" s="49"/>
      <c r="BG3413" s="49"/>
      <c r="BH3413" s="49"/>
      <c r="BI3413" s="49"/>
      <c r="BJ3413" s="49"/>
      <c r="BK3413" s="49"/>
      <c r="BL3413" s="49"/>
      <c r="BM3413" s="49"/>
      <c r="BN3413" s="49"/>
      <c r="BO3413" s="49"/>
      <c r="BP3413" s="49"/>
      <c r="BQ3413" s="49"/>
      <c r="BR3413" s="49"/>
      <c r="BS3413" s="49"/>
      <c r="BT3413" s="49"/>
      <c r="BU3413" s="49"/>
      <c r="BV3413" s="49"/>
      <c r="BW3413" s="49"/>
      <c r="BX3413" s="49"/>
      <c r="BY3413" s="49"/>
      <c r="BZ3413" s="49"/>
      <c r="CA3413" s="49"/>
      <c r="CB3413" s="49"/>
      <c r="CC3413" s="49"/>
    </row>
    <row r="3414" spans="1:81" x14ac:dyDescent="0.3">
      <c r="A3414" s="57" t="s">
        <v>560</v>
      </c>
      <c r="B3414" s="48">
        <v>42359</v>
      </c>
      <c r="C3414" s="48"/>
      <c r="D3414" s="48"/>
      <c r="E3414" s="49" t="s">
        <v>558</v>
      </c>
      <c r="F3414" s="49"/>
      <c r="G3414" s="49">
        <v>462.984375</v>
      </c>
      <c r="H3414" s="49">
        <v>0.15740000000000001</v>
      </c>
      <c r="I3414" s="49">
        <v>0.227575</v>
      </c>
      <c r="J3414" s="49">
        <v>0.26198125</v>
      </c>
      <c r="K3414" s="49">
        <v>0.20601875</v>
      </c>
      <c r="L3414" s="49">
        <v>0.30135000000000001</v>
      </c>
      <c r="M3414" s="49">
        <v>0.32742500000000002</v>
      </c>
      <c r="N3414" s="49">
        <v>0.25401875000000002</v>
      </c>
      <c r="O3414" s="49"/>
      <c r="P3414" s="49"/>
      <c r="Q3414" s="49"/>
      <c r="R3414" s="49"/>
      <c r="S3414" s="49"/>
      <c r="T3414" s="49"/>
      <c r="U3414" s="49"/>
      <c r="V3414" s="49"/>
      <c r="W3414" s="49"/>
      <c r="X3414" s="49"/>
      <c r="Y3414" s="49"/>
      <c r="Z3414" s="49"/>
      <c r="AA3414" s="49"/>
      <c r="AB3414" s="49"/>
      <c r="AC3414" s="49"/>
      <c r="AD3414" s="49"/>
      <c r="AE3414" s="49">
        <v>0.37714392012507902</v>
      </c>
      <c r="AF3414" s="49">
        <v>0.258471300557854</v>
      </c>
      <c r="AG3414" s="49"/>
      <c r="AH3414" s="49"/>
      <c r="AI3414" s="49"/>
      <c r="AJ3414" s="49"/>
      <c r="AK3414" s="49"/>
      <c r="AL3414" s="49"/>
      <c r="AM3414" s="49"/>
      <c r="AN3414" s="49"/>
      <c r="AO3414" s="49"/>
      <c r="AP3414" s="49"/>
      <c r="AQ3414" s="49"/>
      <c r="AR3414" s="49"/>
      <c r="AS3414" s="49"/>
      <c r="AT3414" s="49"/>
      <c r="AX3414" s="49"/>
      <c r="AY3414" s="49"/>
      <c r="AZ3414" s="49"/>
      <c r="BA3414" s="49"/>
      <c r="BB3414" s="49"/>
      <c r="BC3414" s="49"/>
      <c r="BD3414" s="49"/>
      <c r="BE3414" s="49"/>
      <c r="BF3414" s="49"/>
      <c r="BG3414" s="49"/>
      <c r="BH3414" s="49"/>
      <c r="BI3414" s="49"/>
      <c r="BJ3414" s="49"/>
      <c r="BK3414" s="49"/>
      <c r="BL3414" s="49"/>
      <c r="BM3414" s="49"/>
      <c r="BN3414" s="49"/>
      <c r="BO3414" s="49"/>
      <c r="BP3414" s="49"/>
      <c r="BQ3414" s="49"/>
      <c r="BR3414" s="49"/>
      <c r="BS3414" s="49"/>
      <c r="BT3414" s="49"/>
      <c r="BU3414" s="49"/>
      <c r="BV3414" s="49"/>
      <c r="BW3414" s="49"/>
      <c r="BX3414" s="49"/>
      <c r="BY3414" s="49"/>
      <c r="BZ3414" s="49"/>
      <c r="CA3414" s="49"/>
      <c r="CB3414" s="49"/>
      <c r="CC3414" s="49"/>
    </row>
    <row r="3415" spans="1:81" x14ac:dyDescent="0.3">
      <c r="A3415" s="57" t="s">
        <v>560</v>
      </c>
      <c r="B3415" s="48">
        <v>42360</v>
      </c>
      <c r="C3415" s="48"/>
      <c r="D3415" s="48"/>
      <c r="E3415" s="49" t="s">
        <v>558</v>
      </c>
      <c r="F3415" s="49"/>
      <c r="G3415" s="49">
        <v>461.50406249999997</v>
      </c>
      <c r="H3415" s="49">
        <v>0.15346874999999999</v>
      </c>
      <c r="I3415" s="49">
        <v>0.2247625</v>
      </c>
      <c r="J3415" s="49">
        <v>0.26137500000000002</v>
      </c>
      <c r="K3415" s="49">
        <v>0.20546249999999999</v>
      </c>
      <c r="L3415" s="49">
        <v>0.30120000000000002</v>
      </c>
      <c r="M3415" s="49">
        <v>0.32731250000000001</v>
      </c>
      <c r="N3415" s="49">
        <v>0.25388125</v>
      </c>
      <c r="O3415" s="49"/>
      <c r="P3415" s="49"/>
      <c r="Q3415" s="49"/>
      <c r="R3415" s="49"/>
      <c r="S3415" s="49"/>
      <c r="T3415" s="49"/>
      <c r="U3415" s="49"/>
      <c r="V3415" s="49"/>
      <c r="W3415" s="49"/>
      <c r="X3415" s="49"/>
      <c r="Y3415" s="49"/>
      <c r="Z3415" s="49"/>
      <c r="AA3415" s="49"/>
      <c r="AB3415" s="49"/>
      <c r="AC3415" s="49"/>
      <c r="AD3415" s="49">
        <v>8.6999999999999993</v>
      </c>
      <c r="AE3415" s="49"/>
      <c r="AF3415" s="49"/>
      <c r="AG3415" s="49"/>
      <c r="AH3415" s="49"/>
      <c r="AI3415" s="49"/>
      <c r="AJ3415" s="49">
        <v>4.8</v>
      </c>
      <c r="AK3415" s="49">
        <v>8.6999999999999993</v>
      </c>
      <c r="AL3415" s="49"/>
      <c r="AM3415" s="49"/>
      <c r="AN3415" s="49"/>
      <c r="AO3415" s="49"/>
      <c r="AP3415" s="49"/>
      <c r="AQ3415" s="49"/>
      <c r="AR3415" s="49"/>
      <c r="AS3415" s="49"/>
      <c r="AT3415" s="49"/>
      <c r="AX3415" s="49"/>
      <c r="AY3415" s="49"/>
      <c r="AZ3415" s="49"/>
      <c r="BA3415" s="49"/>
      <c r="BB3415" s="49"/>
      <c r="BC3415" s="49"/>
      <c r="BD3415" s="49"/>
      <c r="BE3415" s="49"/>
      <c r="BF3415" s="49"/>
      <c r="BG3415" s="49"/>
      <c r="BH3415" s="49"/>
      <c r="BI3415" s="49"/>
      <c r="BJ3415" s="49"/>
      <c r="BK3415" s="49"/>
      <c r="BL3415" s="49"/>
      <c r="BM3415" s="49"/>
      <c r="BN3415" s="49"/>
      <c r="BO3415" s="49"/>
      <c r="BP3415" s="49"/>
      <c r="BQ3415" s="49"/>
      <c r="BR3415" s="49"/>
      <c r="BS3415" s="49"/>
      <c r="BT3415" s="49"/>
      <c r="BU3415" s="49"/>
      <c r="BV3415" s="49"/>
      <c r="BW3415" s="49"/>
      <c r="BX3415" s="49"/>
      <c r="BY3415" s="49"/>
      <c r="BZ3415" s="49"/>
      <c r="CA3415" s="49"/>
      <c r="CB3415" s="49"/>
      <c r="CC3415" s="49"/>
    </row>
    <row r="3416" spans="1:81" x14ac:dyDescent="0.3">
      <c r="A3416" s="57" t="s">
        <v>560</v>
      </c>
      <c r="B3416" s="48">
        <v>42361</v>
      </c>
      <c r="C3416" s="48"/>
      <c r="D3416" s="48"/>
      <c r="E3416" s="49" t="s">
        <v>558</v>
      </c>
      <c r="F3416" s="49"/>
      <c r="G3416" s="49">
        <v>458.72765625</v>
      </c>
      <c r="H3416" s="49">
        <v>0.15088437499999999</v>
      </c>
      <c r="I3416" s="49">
        <v>0.22031249999999999</v>
      </c>
      <c r="J3416" s="49">
        <v>0.25775625000000002</v>
      </c>
      <c r="K3416" s="49">
        <v>0.2038375</v>
      </c>
      <c r="L3416" s="49">
        <v>0.30094375000000001</v>
      </c>
      <c r="M3416" s="49">
        <v>0.32718124999999998</v>
      </c>
      <c r="N3416" s="49">
        <v>0.25377499999999997</v>
      </c>
      <c r="O3416" s="49"/>
      <c r="P3416" s="49"/>
      <c r="Q3416" s="49"/>
      <c r="R3416" s="49"/>
      <c r="S3416" s="49"/>
      <c r="T3416" s="49"/>
      <c r="U3416" s="49"/>
      <c r="V3416" s="49"/>
      <c r="W3416" s="49"/>
      <c r="X3416" s="49"/>
      <c r="Y3416" s="49"/>
      <c r="Z3416" s="49"/>
      <c r="AA3416" s="49"/>
      <c r="AB3416" s="49"/>
      <c r="AC3416" s="49"/>
      <c r="AD3416" s="49"/>
      <c r="AE3416" s="49"/>
      <c r="AF3416" s="49"/>
      <c r="AG3416" s="49"/>
      <c r="AH3416" s="49"/>
      <c r="AI3416" s="49"/>
      <c r="AJ3416" s="49"/>
      <c r="AK3416" s="49"/>
      <c r="AL3416" s="49"/>
      <c r="AM3416" s="49"/>
      <c r="AN3416" s="49"/>
      <c r="AO3416" s="49"/>
      <c r="AP3416" s="49"/>
      <c r="AQ3416" s="49"/>
      <c r="AR3416" s="49"/>
      <c r="AS3416" s="49"/>
      <c r="AT3416" s="49"/>
      <c r="AX3416" s="49"/>
      <c r="AY3416" s="49"/>
      <c r="AZ3416" s="49"/>
      <c r="BA3416" s="49"/>
      <c r="BB3416" s="49"/>
      <c r="BC3416" s="49"/>
      <c r="BD3416" s="49"/>
      <c r="BE3416" s="49"/>
      <c r="BF3416" s="49"/>
      <c r="BG3416" s="49"/>
      <c r="BH3416" s="49"/>
      <c r="BI3416" s="49"/>
      <c r="BJ3416" s="49"/>
      <c r="BK3416" s="49"/>
      <c r="BL3416" s="49"/>
      <c r="BM3416" s="49"/>
      <c r="BN3416" s="49"/>
      <c r="BO3416" s="49"/>
      <c r="BP3416" s="49"/>
      <c r="BQ3416" s="49"/>
      <c r="BR3416" s="49"/>
      <c r="BS3416" s="49"/>
      <c r="BT3416" s="49"/>
      <c r="BU3416" s="49"/>
      <c r="BV3416" s="49"/>
      <c r="BW3416" s="49"/>
      <c r="BX3416" s="49"/>
      <c r="BY3416" s="49"/>
      <c r="BZ3416" s="49"/>
      <c r="CA3416" s="49"/>
      <c r="CB3416" s="49"/>
      <c r="CC3416" s="49"/>
    </row>
    <row r="3417" spans="1:81" x14ac:dyDescent="0.3">
      <c r="A3417" s="57" t="s">
        <v>560</v>
      </c>
      <c r="B3417" s="48">
        <v>42362</v>
      </c>
      <c r="C3417" s="48"/>
      <c r="D3417" s="48"/>
      <c r="E3417" s="49" t="s">
        <v>558</v>
      </c>
      <c r="F3417" s="49"/>
      <c r="G3417" s="49">
        <v>491.70656250000002</v>
      </c>
      <c r="H3417" s="49">
        <v>0.28294999999999998</v>
      </c>
      <c r="I3417" s="49">
        <v>0.28853125000000002</v>
      </c>
      <c r="J3417" s="49">
        <v>0.26961875000000002</v>
      </c>
      <c r="K3417" s="49">
        <v>0.20216875000000001</v>
      </c>
      <c r="L3417" s="49">
        <v>0.3006625</v>
      </c>
      <c r="M3417" s="49">
        <v>0.32711875000000001</v>
      </c>
      <c r="N3417" s="49">
        <v>0.25371250000000001</v>
      </c>
      <c r="O3417" s="49"/>
      <c r="P3417" s="49"/>
      <c r="Q3417" s="49"/>
      <c r="R3417" s="49"/>
      <c r="S3417" s="49"/>
      <c r="T3417" s="49"/>
      <c r="U3417" s="49"/>
      <c r="V3417" s="49"/>
      <c r="W3417" s="49"/>
      <c r="X3417" s="49"/>
      <c r="Y3417" s="49"/>
      <c r="Z3417" s="49"/>
      <c r="AA3417" s="49"/>
      <c r="AB3417" s="49"/>
      <c r="AC3417" s="49"/>
      <c r="AD3417" s="49"/>
      <c r="AE3417" s="49"/>
      <c r="AF3417" s="49"/>
      <c r="AG3417" s="49"/>
      <c r="AH3417" s="49"/>
      <c r="AI3417" s="49"/>
      <c r="AJ3417" s="49"/>
      <c r="AK3417" s="49"/>
      <c r="AL3417" s="49"/>
      <c r="AM3417" s="49"/>
      <c r="AN3417" s="49"/>
      <c r="AO3417" s="49"/>
      <c r="AP3417" s="49"/>
      <c r="AQ3417" s="49"/>
      <c r="AR3417" s="49"/>
      <c r="AS3417" s="49"/>
      <c r="AT3417" s="49"/>
      <c r="AX3417" s="49"/>
      <c r="AY3417" s="49"/>
      <c r="AZ3417" s="49"/>
      <c r="BA3417" s="49"/>
      <c r="BB3417" s="49"/>
      <c r="BC3417" s="49"/>
      <c r="BD3417" s="49"/>
      <c r="BE3417" s="49"/>
      <c r="BF3417" s="49"/>
      <c r="BG3417" s="49"/>
      <c r="BH3417" s="49"/>
      <c r="BI3417" s="49"/>
      <c r="BJ3417" s="49"/>
      <c r="BK3417" s="49"/>
      <c r="BL3417" s="49"/>
      <c r="BM3417" s="49"/>
      <c r="BN3417" s="49"/>
      <c r="BO3417" s="49"/>
      <c r="BP3417" s="49"/>
      <c r="BQ3417" s="49"/>
      <c r="BR3417" s="49"/>
      <c r="BS3417" s="49"/>
      <c r="BT3417" s="49"/>
      <c r="BU3417" s="49"/>
      <c r="BV3417" s="49"/>
      <c r="BW3417" s="49"/>
      <c r="BX3417" s="49"/>
      <c r="BY3417" s="49"/>
      <c r="BZ3417" s="49"/>
      <c r="CA3417" s="49"/>
      <c r="CB3417" s="49"/>
      <c r="CC3417" s="49"/>
    </row>
    <row r="3418" spans="1:81" x14ac:dyDescent="0.3">
      <c r="A3418" s="57" t="s">
        <v>560</v>
      </c>
      <c r="B3418" s="48">
        <v>42363</v>
      </c>
      <c r="C3418" s="48"/>
      <c r="D3418" s="48"/>
      <c r="E3418" s="49" t="s">
        <v>558</v>
      </c>
      <c r="F3418" s="49"/>
      <c r="G3418" s="49">
        <v>486.24093749999997</v>
      </c>
      <c r="H3418" s="49">
        <v>0.2587875</v>
      </c>
      <c r="I3418" s="49">
        <v>0.28105625000000001</v>
      </c>
      <c r="J3418" s="49">
        <v>0.26887499999999998</v>
      </c>
      <c r="K3418" s="49">
        <v>0.20103124999999999</v>
      </c>
      <c r="L3418" s="49">
        <v>0.30028125</v>
      </c>
      <c r="M3418" s="49">
        <v>0.32699375000000003</v>
      </c>
      <c r="N3418" s="49">
        <v>0.25369999999999998</v>
      </c>
      <c r="O3418" s="49"/>
      <c r="P3418" s="49"/>
      <c r="Q3418" s="49"/>
      <c r="R3418" s="49"/>
      <c r="S3418" s="49"/>
      <c r="T3418" s="49"/>
      <c r="U3418" s="49"/>
      <c r="V3418" s="49"/>
      <c r="W3418" s="49"/>
      <c r="X3418" s="49"/>
      <c r="Y3418" s="49"/>
      <c r="Z3418" s="49"/>
      <c r="AA3418" s="49"/>
      <c r="AB3418" s="49"/>
      <c r="AC3418" s="49"/>
      <c r="AD3418" s="49"/>
      <c r="AE3418" s="49"/>
      <c r="AF3418" s="49"/>
      <c r="AG3418" s="49"/>
      <c r="AH3418" s="49"/>
      <c r="AI3418" s="49"/>
      <c r="AJ3418" s="49"/>
      <c r="AK3418" s="49"/>
      <c r="AL3418" s="49"/>
      <c r="AM3418" s="49"/>
      <c r="AN3418" s="49"/>
      <c r="AO3418" s="49"/>
      <c r="AP3418" s="49"/>
      <c r="AQ3418" s="49"/>
      <c r="AR3418" s="49"/>
      <c r="AS3418" s="49"/>
      <c r="AT3418" s="49"/>
      <c r="AX3418" s="49"/>
      <c r="AY3418" s="49"/>
      <c r="AZ3418" s="49"/>
      <c r="BA3418" s="49"/>
      <c r="BB3418" s="49"/>
      <c r="BC3418" s="49"/>
      <c r="BD3418" s="49"/>
      <c r="BE3418" s="49"/>
      <c r="BF3418" s="49"/>
      <c r="BG3418" s="49"/>
      <c r="BH3418" s="49"/>
      <c r="BI3418" s="49"/>
      <c r="BJ3418" s="49"/>
      <c r="BK3418" s="49"/>
      <c r="BL3418" s="49"/>
      <c r="BM3418" s="49"/>
      <c r="BN3418" s="49"/>
      <c r="BO3418" s="49"/>
      <c r="BP3418" s="49"/>
      <c r="BQ3418" s="49"/>
      <c r="BR3418" s="49"/>
      <c r="BS3418" s="49"/>
      <c r="BT3418" s="49"/>
      <c r="BU3418" s="49"/>
      <c r="BV3418" s="49"/>
      <c r="BW3418" s="49"/>
      <c r="BX3418" s="49"/>
      <c r="BY3418" s="49"/>
      <c r="BZ3418" s="49"/>
      <c r="CA3418" s="49"/>
      <c r="CB3418" s="49"/>
      <c r="CC3418" s="49"/>
    </row>
    <row r="3419" spans="1:81" x14ac:dyDescent="0.3">
      <c r="A3419" s="57" t="s">
        <v>560</v>
      </c>
      <c r="B3419" s="48">
        <v>42364</v>
      </c>
      <c r="C3419" s="48"/>
      <c r="D3419" s="48"/>
      <c r="E3419" s="49" t="s">
        <v>558</v>
      </c>
      <c r="F3419" s="49"/>
      <c r="G3419" s="49">
        <v>481.59421874999998</v>
      </c>
      <c r="H3419" s="49">
        <v>0.23933437499999999</v>
      </c>
      <c r="I3419" s="49">
        <v>0.27421875000000001</v>
      </c>
      <c r="J3419" s="49">
        <v>0.26806249999999998</v>
      </c>
      <c r="K3419" s="49">
        <v>0.20016249999999999</v>
      </c>
      <c r="L3419" s="49">
        <v>0.29998750000000002</v>
      </c>
      <c r="M3419" s="49">
        <v>0.3268375</v>
      </c>
      <c r="N3419" s="49">
        <v>0.25348749999999998</v>
      </c>
      <c r="O3419" s="49"/>
      <c r="P3419" s="49"/>
      <c r="Q3419" s="49"/>
      <c r="R3419" s="49"/>
      <c r="S3419" s="49"/>
      <c r="T3419" s="49"/>
      <c r="U3419" s="49"/>
      <c r="V3419" s="49"/>
      <c r="W3419" s="49"/>
      <c r="X3419" s="49"/>
      <c r="Y3419" s="49"/>
      <c r="Z3419" s="49"/>
      <c r="AA3419" s="49"/>
      <c r="AB3419" s="49"/>
      <c r="AC3419" s="49"/>
      <c r="AD3419" s="49"/>
      <c r="AE3419" s="49"/>
      <c r="AF3419" s="49"/>
      <c r="AG3419" s="49"/>
      <c r="AH3419" s="49"/>
      <c r="AI3419" s="49"/>
      <c r="AJ3419" s="49"/>
      <c r="AK3419" s="49"/>
      <c r="AL3419" s="49"/>
      <c r="AM3419" s="49"/>
      <c r="AN3419" s="49"/>
      <c r="AO3419" s="49"/>
      <c r="AP3419" s="49"/>
      <c r="AQ3419" s="49"/>
      <c r="AR3419" s="49"/>
      <c r="AS3419" s="49"/>
      <c r="AT3419" s="49"/>
      <c r="AX3419" s="49"/>
      <c r="AY3419" s="49"/>
      <c r="AZ3419" s="49"/>
      <c r="BA3419" s="49"/>
      <c r="BB3419" s="49"/>
      <c r="BC3419" s="49"/>
      <c r="BD3419" s="49"/>
      <c r="BE3419" s="49"/>
      <c r="BF3419" s="49"/>
      <c r="BG3419" s="49"/>
      <c r="BH3419" s="49"/>
      <c r="BI3419" s="49"/>
      <c r="BJ3419" s="49"/>
      <c r="BK3419" s="49"/>
      <c r="BL3419" s="49"/>
      <c r="BM3419" s="49"/>
      <c r="BN3419" s="49"/>
      <c r="BO3419" s="49"/>
      <c r="BP3419" s="49"/>
      <c r="BQ3419" s="49"/>
      <c r="BR3419" s="49"/>
      <c r="BS3419" s="49"/>
      <c r="BT3419" s="49"/>
      <c r="BU3419" s="49"/>
      <c r="BV3419" s="49"/>
      <c r="BW3419" s="49"/>
      <c r="BX3419" s="49"/>
      <c r="BY3419" s="49"/>
      <c r="BZ3419" s="49"/>
      <c r="CA3419" s="49"/>
      <c r="CB3419" s="49"/>
      <c r="CC3419" s="49"/>
    </row>
    <row r="3420" spans="1:81" x14ac:dyDescent="0.3">
      <c r="A3420" s="57" t="s">
        <v>560</v>
      </c>
      <c r="B3420" s="48">
        <v>42365</v>
      </c>
      <c r="C3420" s="48"/>
      <c r="D3420" s="48"/>
      <c r="E3420" s="49" t="s">
        <v>558</v>
      </c>
      <c r="F3420" s="49"/>
      <c r="G3420" s="49">
        <v>477.41062499999998</v>
      </c>
      <c r="H3420" s="49">
        <v>0.22291250000000001</v>
      </c>
      <c r="I3420" s="49">
        <v>0.26778750000000001</v>
      </c>
      <c r="J3420" s="49">
        <v>0.26688125000000001</v>
      </c>
      <c r="K3420" s="49">
        <v>0.199375</v>
      </c>
      <c r="L3420" s="49">
        <v>0.29967500000000002</v>
      </c>
      <c r="M3420" s="49">
        <v>0.32663750000000003</v>
      </c>
      <c r="N3420" s="49">
        <v>0.25345000000000001</v>
      </c>
      <c r="O3420" s="49"/>
      <c r="P3420" s="49"/>
      <c r="Q3420" s="49"/>
      <c r="R3420" s="49"/>
      <c r="S3420" s="49"/>
      <c r="T3420" s="49"/>
      <c r="U3420" s="49"/>
      <c r="V3420" s="49"/>
      <c r="W3420" s="49"/>
      <c r="X3420" s="49"/>
      <c r="Y3420" s="49"/>
      <c r="Z3420" s="49"/>
      <c r="AA3420" s="49"/>
      <c r="AB3420" s="49"/>
      <c r="AC3420" s="49"/>
      <c r="AD3420" s="49"/>
      <c r="AE3420" s="49"/>
      <c r="AF3420" s="49"/>
      <c r="AG3420" s="49"/>
      <c r="AH3420" s="49"/>
      <c r="AI3420" s="49"/>
      <c r="AJ3420" s="49"/>
      <c r="AK3420" s="49"/>
      <c r="AL3420" s="49"/>
      <c r="AM3420" s="49"/>
      <c r="AN3420" s="49"/>
      <c r="AO3420" s="49"/>
      <c r="AP3420" s="49"/>
      <c r="AQ3420" s="49"/>
      <c r="AR3420" s="49"/>
      <c r="AS3420" s="49"/>
      <c r="AT3420" s="49"/>
      <c r="AX3420" s="49"/>
      <c r="AY3420" s="49"/>
      <c r="AZ3420" s="49"/>
      <c r="BA3420" s="49"/>
      <c r="BB3420" s="49"/>
      <c r="BC3420" s="49"/>
      <c r="BD3420" s="49"/>
      <c r="BE3420" s="49"/>
      <c r="BF3420" s="49"/>
      <c r="BG3420" s="49"/>
      <c r="BH3420" s="49"/>
      <c r="BI3420" s="49"/>
      <c r="BJ3420" s="49"/>
      <c r="BK3420" s="49"/>
      <c r="BL3420" s="49"/>
      <c r="BM3420" s="49"/>
      <c r="BN3420" s="49"/>
      <c r="BO3420" s="49"/>
      <c r="BP3420" s="49"/>
      <c r="BQ3420" s="49"/>
      <c r="BR3420" s="49"/>
      <c r="BS3420" s="49"/>
      <c r="BT3420" s="49"/>
      <c r="BU3420" s="49"/>
      <c r="BV3420" s="49"/>
      <c r="BW3420" s="49"/>
      <c r="BX3420" s="49"/>
      <c r="BY3420" s="49"/>
      <c r="BZ3420" s="49"/>
      <c r="CA3420" s="49"/>
      <c r="CB3420" s="49"/>
      <c r="CC3420" s="49"/>
    </row>
    <row r="3421" spans="1:81" x14ac:dyDescent="0.3">
      <c r="A3421" s="57" t="s">
        <v>560</v>
      </c>
      <c r="B3421" s="48">
        <v>42366</v>
      </c>
      <c r="C3421" s="48"/>
      <c r="D3421" s="48"/>
      <c r="E3421" s="49" t="s">
        <v>558</v>
      </c>
      <c r="F3421" s="49"/>
      <c r="G3421" s="49">
        <v>473.30062500000003</v>
      </c>
      <c r="H3421" s="49">
        <v>0.20878749999999999</v>
      </c>
      <c r="I3421" s="49">
        <v>0.26114999999999999</v>
      </c>
      <c r="J3421" s="49">
        <v>0.26515624999999998</v>
      </c>
      <c r="K3421" s="49">
        <v>0.1983375</v>
      </c>
      <c r="L3421" s="49">
        <v>0.29929375000000003</v>
      </c>
      <c r="M3421" s="49">
        <v>0.32651249999999998</v>
      </c>
      <c r="N3421" s="49">
        <v>0.25340000000000001</v>
      </c>
      <c r="O3421" s="49"/>
      <c r="P3421" s="49"/>
      <c r="Q3421" s="49"/>
      <c r="R3421" s="49"/>
      <c r="S3421" s="49"/>
      <c r="T3421" s="49"/>
      <c r="U3421" s="49"/>
      <c r="V3421" s="49"/>
      <c r="W3421" s="49"/>
      <c r="X3421" s="49"/>
      <c r="Y3421" s="49"/>
      <c r="Z3421" s="49"/>
      <c r="AA3421" s="49"/>
      <c r="AB3421" s="49"/>
      <c r="AC3421" s="49"/>
      <c r="AD3421" s="49"/>
      <c r="AE3421" s="49"/>
      <c r="AF3421" s="49"/>
      <c r="AG3421" s="49"/>
      <c r="AH3421" s="49"/>
      <c r="AI3421" s="49"/>
      <c r="AJ3421" s="49"/>
      <c r="AK3421" s="49"/>
      <c r="AL3421" s="49"/>
      <c r="AM3421" s="49"/>
      <c r="AN3421" s="49"/>
      <c r="AO3421" s="49"/>
      <c r="AP3421" s="49"/>
      <c r="AQ3421" s="49"/>
      <c r="AR3421" s="49"/>
      <c r="AS3421" s="49"/>
      <c r="AT3421" s="49"/>
      <c r="AX3421" s="49"/>
      <c r="AY3421" s="49"/>
      <c r="AZ3421" s="49"/>
      <c r="BA3421" s="49"/>
      <c r="BB3421" s="49"/>
      <c r="BC3421" s="49"/>
      <c r="BD3421" s="49"/>
      <c r="BE3421" s="49"/>
      <c r="BF3421" s="49"/>
      <c r="BG3421" s="49"/>
      <c r="BH3421" s="49"/>
      <c r="BI3421" s="49"/>
      <c r="BJ3421" s="49"/>
      <c r="BK3421" s="49"/>
      <c r="BL3421" s="49"/>
      <c r="BM3421" s="49"/>
      <c r="BN3421" s="49"/>
      <c r="BO3421" s="49"/>
      <c r="BP3421" s="49"/>
      <c r="BQ3421" s="49"/>
      <c r="BR3421" s="49"/>
      <c r="BS3421" s="49"/>
      <c r="BT3421" s="49"/>
      <c r="BU3421" s="49"/>
      <c r="BV3421" s="49"/>
      <c r="BW3421" s="49"/>
      <c r="BX3421" s="49"/>
      <c r="BY3421" s="49"/>
      <c r="BZ3421" s="49"/>
      <c r="CA3421" s="49"/>
      <c r="CB3421" s="49"/>
      <c r="CC3421" s="49"/>
    </row>
    <row r="3422" spans="1:81" x14ac:dyDescent="0.3">
      <c r="A3422" s="57" t="s">
        <v>560</v>
      </c>
      <c r="B3422" s="48">
        <v>42367</v>
      </c>
      <c r="C3422" s="48"/>
      <c r="D3422" s="48"/>
      <c r="E3422" s="49" t="s">
        <v>558</v>
      </c>
      <c r="F3422" s="49"/>
      <c r="G3422" s="49">
        <v>469.1953125</v>
      </c>
      <c r="H3422" s="49">
        <v>0.19604374999999999</v>
      </c>
      <c r="I3422" s="49">
        <v>0.25408750000000002</v>
      </c>
      <c r="J3422" s="49">
        <v>0.26298125</v>
      </c>
      <c r="K3422" s="49">
        <v>0.1973375</v>
      </c>
      <c r="L3422" s="49">
        <v>0.29886875000000002</v>
      </c>
      <c r="M3422" s="49">
        <v>0.3263375</v>
      </c>
      <c r="N3422" s="49">
        <v>0.25339374999999997</v>
      </c>
      <c r="O3422" s="49"/>
      <c r="P3422" s="49"/>
      <c r="Q3422" s="49"/>
      <c r="R3422" s="49"/>
      <c r="S3422" s="49"/>
      <c r="T3422" s="49"/>
      <c r="U3422" s="49"/>
      <c r="V3422" s="49"/>
      <c r="W3422" s="49"/>
      <c r="X3422" s="49"/>
      <c r="Y3422" s="49"/>
      <c r="Z3422" s="49"/>
      <c r="AA3422" s="49"/>
      <c r="AB3422" s="49"/>
      <c r="AC3422" s="49"/>
      <c r="AD3422" s="49"/>
      <c r="AE3422" s="49"/>
      <c r="AF3422" s="49"/>
      <c r="AG3422" s="49"/>
      <c r="AH3422" s="49"/>
      <c r="AI3422" s="49"/>
      <c r="AJ3422" s="49"/>
      <c r="AK3422" s="49"/>
      <c r="AL3422" s="49"/>
      <c r="AM3422" s="49"/>
      <c r="AN3422" s="49"/>
      <c r="AO3422" s="49"/>
      <c r="AP3422" s="49"/>
      <c r="AQ3422" s="49"/>
      <c r="AR3422" s="49"/>
      <c r="AS3422" s="49"/>
      <c r="AT3422" s="49"/>
      <c r="AX3422" s="49"/>
      <c r="AY3422" s="49"/>
      <c r="AZ3422" s="49"/>
      <c r="BA3422" s="49"/>
      <c r="BB3422" s="49"/>
      <c r="BC3422" s="49"/>
      <c r="BD3422" s="49"/>
      <c r="BE3422" s="49"/>
      <c r="BF3422" s="49"/>
      <c r="BG3422" s="49"/>
      <c r="BH3422" s="49"/>
      <c r="BI3422" s="49"/>
      <c r="BJ3422" s="49"/>
      <c r="BK3422" s="49"/>
      <c r="BL3422" s="49"/>
      <c r="BM3422" s="49"/>
      <c r="BN3422" s="49"/>
      <c r="BO3422" s="49"/>
      <c r="BP3422" s="49"/>
      <c r="BQ3422" s="49"/>
      <c r="BR3422" s="49"/>
      <c r="BS3422" s="49"/>
      <c r="BT3422" s="49"/>
      <c r="BU3422" s="49"/>
      <c r="BV3422" s="49"/>
      <c r="BW3422" s="49"/>
      <c r="BX3422" s="49"/>
      <c r="BY3422" s="49"/>
      <c r="BZ3422" s="49"/>
      <c r="CA3422" s="49"/>
      <c r="CB3422" s="49"/>
      <c r="CC3422" s="49"/>
    </row>
    <row r="3423" spans="1:81" x14ac:dyDescent="0.3">
      <c r="A3423" s="57" t="s">
        <v>560</v>
      </c>
      <c r="B3423" s="48">
        <v>42368</v>
      </c>
      <c r="C3423" s="48"/>
      <c r="D3423" s="48"/>
      <c r="E3423" s="49" t="s">
        <v>558</v>
      </c>
      <c r="F3423" s="49"/>
      <c r="G3423" s="49">
        <v>466.71937500000001</v>
      </c>
      <c r="H3423" s="49">
        <v>0.18840000000000001</v>
      </c>
      <c r="I3423" s="49">
        <v>0.2490125</v>
      </c>
      <c r="J3423" s="49">
        <v>0.26202500000000001</v>
      </c>
      <c r="K3423" s="49">
        <v>0.19685</v>
      </c>
      <c r="L3423" s="49">
        <v>0.29865000000000003</v>
      </c>
      <c r="M3423" s="49">
        <v>0.32619999999999999</v>
      </c>
      <c r="N3423" s="49">
        <v>0.25330000000000003</v>
      </c>
      <c r="O3423" s="49"/>
      <c r="P3423" s="49"/>
      <c r="Q3423" s="49"/>
      <c r="R3423" s="49"/>
      <c r="S3423" s="49"/>
      <c r="T3423" s="49"/>
      <c r="U3423" s="49"/>
      <c r="V3423" s="49"/>
      <c r="W3423" s="49"/>
      <c r="X3423" s="49"/>
      <c r="Y3423" s="49"/>
      <c r="Z3423" s="49"/>
      <c r="AA3423" s="49"/>
      <c r="AB3423" s="49"/>
      <c r="AC3423" s="49"/>
      <c r="AD3423" s="49">
        <v>8.6999999999999993</v>
      </c>
      <c r="AE3423" s="49">
        <v>0.53217662491243201</v>
      </c>
      <c r="AF3423" s="49">
        <v>0.22137430930238799</v>
      </c>
      <c r="AG3423" s="49"/>
      <c r="AH3423" s="49"/>
      <c r="AI3423" s="49"/>
      <c r="AJ3423" s="49">
        <v>5.3</v>
      </c>
      <c r="AK3423" s="49">
        <v>8.6999999999999993</v>
      </c>
      <c r="AL3423" s="49"/>
      <c r="AM3423" s="49"/>
      <c r="AN3423" s="49"/>
      <c r="AO3423" s="49"/>
      <c r="AP3423" s="49"/>
      <c r="AQ3423" s="49"/>
      <c r="AR3423" s="49"/>
      <c r="AS3423" s="49"/>
      <c r="AT3423" s="49"/>
      <c r="AX3423" s="49"/>
      <c r="AY3423" s="49"/>
      <c r="AZ3423" s="49"/>
      <c r="BA3423" s="49"/>
      <c r="BB3423" s="49"/>
      <c r="BC3423" s="49"/>
      <c r="BD3423" s="49"/>
      <c r="BE3423" s="49"/>
      <c r="BF3423" s="49"/>
      <c r="BG3423" s="49"/>
      <c r="BH3423" s="49"/>
      <c r="BI3423" s="49"/>
      <c r="BJ3423" s="49"/>
      <c r="BK3423" s="49"/>
      <c r="BL3423" s="49"/>
      <c r="BM3423" s="49"/>
      <c r="BN3423" s="49"/>
      <c r="BO3423" s="49"/>
      <c r="BP3423" s="49"/>
      <c r="BQ3423" s="49"/>
      <c r="BR3423" s="49"/>
      <c r="BS3423" s="49"/>
      <c r="BT3423" s="49"/>
      <c r="BU3423" s="49"/>
      <c r="BV3423" s="49"/>
      <c r="BW3423" s="49"/>
      <c r="BX3423" s="49"/>
      <c r="BY3423" s="49"/>
      <c r="BZ3423" s="49"/>
      <c r="CA3423" s="49"/>
      <c r="CB3423" s="49"/>
      <c r="CC3423" s="49"/>
    </row>
    <row r="3424" spans="1:81" x14ac:dyDescent="0.3">
      <c r="A3424" s="57" t="s">
        <v>560</v>
      </c>
      <c r="B3424" s="48">
        <v>42369</v>
      </c>
      <c r="C3424" s="48"/>
      <c r="D3424" s="48"/>
      <c r="E3424" s="49" t="s">
        <v>558</v>
      </c>
      <c r="F3424" s="49"/>
      <c r="G3424" s="49">
        <v>498.3721875</v>
      </c>
      <c r="H3424" s="49">
        <v>0.2964</v>
      </c>
      <c r="I3424" s="49">
        <v>0.31195624999999999</v>
      </c>
      <c r="J3424" s="49">
        <v>0.28355625000000001</v>
      </c>
      <c r="K3424" s="49">
        <v>0.19597500000000001</v>
      </c>
      <c r="L3424" s="49">
        <v>0.29829375000000002</v>
      </c>
      <c r="M3424" s="49">
        <v>0.326075</v>
      </c>
      <c r="N3424" s="49">
        <v>0.25316250000000001</v>
      </c>
      <c r="O3424" s="49"/>
      <c r="P3424" s="49"/>
      <c r="Q3424" s="49"/>
      <c r="R3424" s="49"/>
      <c r="S3424" s="49"/>
      <c r="T3424" s="49"/>
      <c r="U3424" s="49"/>
      <c r="V3424" s="49"/>
      <c r="W3424" s="49"/>
      <c r="X3424" s="49"/>
      <c r="Y3424" s="49"/>
      <c r="Z3424" s="49"/>
      <c r="AA3424" s="49"/>
      <c r="AB3424" s="49"/>
      <c r="AC3424" s="49"/>
      <c r="AD3424" s="49"/>
      <c r="AE3424" s="49"/>
      <c r="AF3424" s="49"/>
      <c r="AG3424" s="49"/>
      <c r="AH3424" s="49"/>
      <c r="AI3424" s="49"/>
      <c r="AJ3424" s="49"/>
      <c r="AK3424" s="49"/>
      <c r="AL3424" s="49"/>
      <c r="AM3424" s="49"/>
      <c r="AN3424" s="49"/>
      <c r="AO3424" s="49"/>
      <c r="AP3424" s="49"/>
      <c r="AQ3424" s="49"/>
      <c r="AR3424" s="49"/>
      <c r="AS3424" s="49"/>
      <c r="AT3424" s="49"/>
      <c r="AX3424" s="49"/>
      <c r="AY3424" s="49"/>
      <c r="AZ3424" s="49"/>
      <c r="BA3424" s="49"/>
      <c r="BB3424" s="49"/>
      <c r="BC3424" s="49"/>
      <c r="BD3424" s="49"/>
      <c r="BE3424" s="49"/>
      <c r="BF3424" s="49"/>
      <c r="BG3424" s="49"/>
      <c r="BH3424" s="49"/>
      <c r="BI3424" s="49"/>
      <c r="BJ3424" s="49"/>
      <c r="BK3424" s="49"/>
      <c r="BL3424" s="49"/>
      <c r="BM3424" s="49"/>
      <c r="BN3424" s="49"/>
      <c r="BO3424" s="49"/>
      <c r="BP3424" s="49"/>
      <c r="BQ3424" s="49"/>
      <c r="BR3424" s="49"/>
      <c r="BS3424" s="49"/>
      <c r="BT3424" s="49"/>
      <c r="BU3424" s="49"/>
      <c r="BV3424" s="49"/>
      <c r="BW3424" s="49"/>
      <c r="BX3424" s="49"/>
      <c r="BY3424" s="49"/>
      <c r="BZ3424" s="49"/>
      <c r="CA3424" s="49"/>
      <c r="CB3424" s="49"/>
      <c r="CC3424" s="49"/>
    </row>
    <row r="3425" spans="1:81" x14ac:dyDescent="0.3">
      <c r="A3425" s="57" t="s">
        <v>560</v>
      </c>
      <c r="B3425" s="48">
        <v>42370</v>
      </c>
      <c r="C3425" s="48"/>
      <c r="D3425" s="48"/>
      <c r="E3425" s="49" t="s">
        <v>558</v>
      </c>
      <c r="F3425" s="49"/>
      <c r="G3425" s="49">
        <v>493.205625</v>
      </c>
      <c r="H3425" s="49">
        <v>0.27512500000000001</v>
      </c>
      <c r="I3425" s="49">
        <v>0.30448750000000002</v>
      </c>
      <c r="J3425" s="49">
        <v>0.2820125</v>
      </c>
      <c r="K3425" s="49">
        <v>0.1955375</v>
      </c>
      <c r="L3425" s="49">
        <v>0.29775000000000001</v>
      </c>
      <c r="M3425" s="49">
        <v>0.32589374999999998</v>
      </c>
      <c r="N3425" s="49">
        <v>0.25301875000000001</v>
      </c>
      <c r="O3425" s="49"/>
      <c r="P3425" s="49"/>
      <c r="Q3425" s="49"/>
      <c r="R3425" s="49"/>
      <c r="S3425" s="49"/>
      <c r="T3425" s="49"/>
      <c r="U3425" s="49"/>
      <c r="V3425" s="49"/>
      <c r="W3425" s="49"/>
      <c r="X3425" s="49"/>
      <c r="Y3425" s="49"/>
      <c r="Z3425" s="49"/>
      <c r="AA3425" s="49"/>
      <c r="AB3425" s="49"/>
      <c r="AC3425" s="49"/>
      <c r="AD3425" s="49"/>
      <c r="AE3425" s="49"/>
      <c r="AF3425" s="49"/>
      <c r="AG3425" s="49"/>
      <c r="AH3425" s="49"/>
      <c r="AI3425" s="49"/>
      <c r="AJ3425" s="49"/>
      <c r="AK3425" s="49"/>
      <c r="AL3425" s="49"/>
      <c r="AM3425" s="49"/>
      <c r="AN3425" s="49"/>
      <c r="AO3425" s="49"/>
      <c r="AP3425" s="49"/>
      <c r="AQ3425" s="49"/>
      <c r="AR3425" s="49"/>
      <c r="AS3425" s="49"/>
      <c r="AT3425" s="49"/>
      <c r="AX3425" s="49"/>
      <c r="AY3425" s="49"/>
      <c r="AZ3425" s="49"/>
      <c r="BA3425" s="49"/>
      <c r="BB3425" s="49"/>
      <c r="BC3425" s="49"/>
      <c r="BD3425" s="49"/>
      <c r="BE3425" s="49"/>
      <c r="BF3425" s="49"/>
      <c r="BG3425" s="49"/>
      <c r="BH3425" s="49"/>
      <c r="BI3425" s="49"/>
      <c r="BJ3425" s="49"/>
      <c r="BK3425" s="49"/>
      <c r="BL3425" s="49"/>
      <c r="BM3425" s="49"/>
      <c r="BN3425" s="49"/>
      <c r="BO3425" s="49"/>
      <c r="BP3425" s="49"/>
      <c r="BQ3425" s="49"/>
      <c r="BR3425" s="49"/>
      <c r="BS3425" s="49"/>
      <c r="BT3425" s="49"/>
      <c r="BU3425" s="49"/>
      <c r="BV3425" s="49"/>
      <c r="BW3425" s="49"/>
      <c r="BX3425" s="49"/>
      <c r="BY3425" s="49"/>
      <c r="BZ3425" s="49"/>
      <c r="CA3425" s="49"/>
      <c r="CB3425" s="49"/>
      <c r="CC3425" s="49"/>
    </row>
    <row r="3426" spans="1:81" x14ac:dyDescent="0.3">
      <c r="A3426" s="57" t="s">
        <v>560</v>
      </c>
      <c r="B3426" s="48">
        <v>42371</v>
      </c>
      <c r="C3426" s="48"/>
      <c r="D3426" s="48"/>
      <c r="E3426" s="49" t="s">
        <v>558</v>
      </c>
      <c r="F3426" s="49"/>
      <c r="G3426" s="49">
        <v>491.61562500000002</v>
      </c>
      <c r="H3426" s="49">
        <v>0.26528125000000002</v>
      </c>
      <c r="I3426" s="49">
        <v>0.30055625000000002</v>
      </c>
      <c r="J3426" s="49">
        <v>0.28326249999999997</v>
      </c>
      <c r="K3426" s="49">
        <v>0.19615625</v>
      </c>
      <c r="L3426" s="49">
        <v>0.29777500000000001</v>
      </c>
      <c r="M3426" s="49">
        <v>0.32564375000000001</v>
      </c>
      <c r="N3426" s="49">
        <v>0.25296249999999998</v>
      </c>
      <c r="O3426" s="49"/>
      <c r="P3426" s="49"/>
      <c r="Q3426" s="49"/>
      <c r="R3426" s="49"/>
      <c r="S3426" s="49"/>
      <c r="T3426" s="49"/>
      <c r="U3426" s="49"/>
      <c r="V3426" s="49"/>
      <c r="W3426" s="49"/>
      <c r="X3426" s="49"/>
      <c r="Y3426" s="49"/>
      <c r="Z3426" s="49"/>
      <c r="AA3426" s="49"/>
      <c r="AB3426" s="49"/>
      <c r="AC3426" s="49"/>
      <c r="AD3426" s="49"/>
      <c r="AE3426" s="49"/>
      <c r="AF3426" s="49"/>
      <c r="AG3426" s="49"/>
      <c r="AH3426" s="49"/>
      <c r="AI3426" s="49"/>
      <c r="AJ3426" s="49"/>
      <c r="AK3426" s="49"/>
      <c r="AL3426" s="49"/>
      <c r="AM3426" s="49"/>
      <c r="AN3426" s="49"/>
      <c r="AO3426" s="49"/>
      <c r="AP3426" s="49"/>
      <c r="AQ3426" s="49"/>
      <c r="AR3426" s="49"/>
      <c r="AS3426" s="49"/>
      <c r="AT3426" s="49"/>
      <c r="AX3426" s="49"/>
      <c r="AY3426" s="49"/>
      <c r="AZ3426" s="49"/>
      <c r="BA3426" s="49"/>
      <c r="BB3426" s="49"/>
      <c r="BC3426" s="49"/>
      <c r="BD3426" s="49"/>
      <c r="BE3426" s="49"/>
      <c r="BF3426" s="49"/>
      <c r="BG3426" s="49"/>
      <c r="BH3426" s="49"/>
      <c r="BI3426" s="49"/>
      <c r="BJ3426" s="49"/>
      <c r="BK3426" s="49"/>
      <c r="BL3426" s="49"/>
      <c r="BM3426" s="49"/>
      <c r="BN3426" s="49"/>
      <c r="BO3426" s="49"/>
      <c r="BP3426" s="49"/>
      <c r="BQ3426" s="49"/>
      <c r="BR3426" s="49"/>
      <c r="BS3426" s="49"/>
      <c r="BT3426" s="49"/>
      <c r="BU3426" s="49"/>
      <c r="BV3426" s="49"/>
      <c r="BW3426" s="49"/>
      <c r="BX3426" s="49"/>
      <c r="BY3426" s="49"/>
      <c r="BZ3426" s="49"/>
      <c r="CA3426" s="49"/>
      <c r="CB3426" s="49"/>
      <c r="CC3426" s="49"/>
    </row>
    <row r="3427" spans="1:81" x14ac:dyDescent="0.3">
      <c r="A3427" s="57" t="s">
        <v>560</v>
      </c>
      <c r="B3427" s="48">
        <v>42372</v>
      </c>
      <c r="C3427" s="48"/>
      <c r="D3427" s="48"/>
      <c r="E3427" s="49" t="s">
        <v>558</v>
      </c>
      <c r="F3427" s="49"/>
      <c r="G3427" s="49">
        <v>490.44843750000001</v>
      </c>
      <c r="H3427" s="49">
        <v>0.25812499999999999</v>
      </c>
      <c r="I3427" s="49">
        <v>0.29783124999999999</v>
      </c>
      <c r="J3427" s="49">
        <v>0.28383124999999998</v>
      </c>
      <c r="K3427" s="49">
        <v>0.19673750000000001</v>
      </c>
      <c r="L3427" s="49">
        <v>0.29780624999999999</v>
      </c>
      <c r="M3427" s="49">
        <v>0.32560624999999999</v>
      </c>
      <c r="N3427" s="49">
        <v>0.25286874999999998</v>
      </c>
      <c r="O3427" s="49"/>
      <c r="P3427" s="49"/>
      <c r="Q3427" s="49"/>
      <c r="R3427" s="49"/>
      <c r="S3427" s="49"/>
      <c r="T3427" s="49"/>
      <c r="U3427" s="49"/>
      <c r="V3427" s="49"/>
      <c r="W3427" s="49"/>
      <c r="X3427" s="49"/>
      <c r="Y3427" s="49"/>
      <c r="Z3427" s="49"/>
      <c r="AA3427" s="49"/>
      <c r="AB3427" s="49"/>
      <c r="AC3427" s="49"/>
      <c r="AD3427" s="49"/>
      <c r="AE3427" s="49"/>
      <c r="AF3427" s="49"/>
      <c r="AG3427" s="49"/>
      <c r="AH3427" s="49"/>
      <c r="AI3427" s="49"/>
      <c r="AJ3427" s="49"/>
      <c r="AK3427" s="49"/>
      <c r="AL3427" s="49"/>
      <c r="AM3427" s="49"/>
      <c r="AN3427" s="49"/>
      <c r="AO3427" s="49"/>
      <c r="AP3427" s="49"/>
      <c r="AQ3427" s="49"/>
      <c r="AR3427" s="49"/>
      <c r="AS3427" s="49"/>
      <c r="AT3427" s="49"/>
      <c r="AX3427" s="49"/>
      <c r="AY3427" s="49"/>
      <c r="AZ3427" s="49"/>
      <c r="BA3427" s="49"/>
      <c r="BB3427" s="49"/>
      <c r="BC3427" s="49"/>
      <c r="BD3427" s="49"/>
      <c r="BE3427" s="49"/>
      <c r="BF3427" s="49"/>
      <c r="BG3427" s="49"/>
      <c r="BH3427" s="49"/>
      <c r="BI3427" s="49"/>
      <c r="BJ3427" s="49"/>
      <c r="BK3427" s="49"/>
      <c r="BL3427" s="49"/>
      <c r="BM3427" s="49"/>
      <c r="BN3427" s="49"/>
      <c r="BO3427" s="49"/>
      <c r="BP3427" s="49"/>
      <c r="BQ3427" s="49"/>
      <c r="BR3427" s="49"/>
      <c r="BS3427" s="49"/>
      <c r="BT3427" s="49"/>
      <c r="BU3427" s="49"/>
      <c r="BV3427" s="49"/>
      <c r="BW3427" s="49"/>
      <c r="BX3427" s="49"/>
      <c r="BY3427" s="49"/>
      <c r="BZ3427" s="49"/>
      <c r="CA3427" s="49"/>
      <c r="CB3427" s="49"/>
      <c r="CC3427" s="49"/>
    </row>
    <row r="3428" spans="1:81" x14ac:dyDescent="0.3">
      <c r="A3428" s="57" t="s">
        <v>560</v>
      </c>
      <c r="B3428" s="48">
        <v>42373</v>
      </c>
      <c r="C3428" s="48"/>
      <c r="D3428" s="48"/>
      <c r="E3428" s="49" t="s">
        <v>558</v>
      </c>
      <c r="F3428" s="49"/>
      <c r="G3428" s="49">
        <v>487.09312499999999</v>
      </c>
      <c r="H3428" s="49">
        <v>0.24611250000000001</v>
      </c>
      <c r="I3428" s="49">
        <v>0.2928</v>
      </c>
      <c r="J3428" s="49">
        <v>0.28193750000000001</v>
      </c>
      <c r="K3428" s="49">
        <v>0.1966</v>
      </c>
      <c r="L3428" s="49">
        <v>0.29746875</v>
      </c>
      <c r="M3428" s="49">
        <v>0.32548125</v>
      </c>
      <c r="N3428" s="49">
        <v>0.25269999999999998</v>
      </c>
      <c r="O3428" s="49"/>
      <c r="P3428" s="49"/>
      <c r="Q3428" s="49"/>
      <c r="R3428" s="49"/>
      <c r="S3428" s="49"/>
      <c r="T3428" s="49"/>
      <c r="U3428" s="49"/>
      <c r="V3428" s="49"/>
      <c r="W3428" s="49"/>
      <c r="X3428" s="49"/>
      <c r="Y3428" s="49"/>
      <c r="Z3428" s="49"/>
      <c r="AA3428" s="49"/>
      <c r="AB3428" s="49"/>
      <c r="AC3428" s="49"/>
      <c r="AD3428" s="49"/>
      <c r="AE3428" s="49"/>
      <c r="AF3428" s="49"/>
      <c r="AG3428" s="49"/>
      <c r="AH3428" s="49"/>
      <c r="AI3428" s="49"/>
      <c r="AJ3428" s="49"/>
      <c r="AK3428" s="49"/>
      <c r="AL3428" s="49"/>
      <c r="AM3428" s="49"/>
      <c r="AN3428" s="49"/>
      <c r="AO3428" s="49"/>
      <c r="AP3428" s="49"/>
      <c r="AQ3428" s="49"/>
      <c r="AR3428" s="49"/>
      <c r="AS3428" s="49"/>
      <c r="AT3428" s="49"/>
      <c r="AX3428" s="49"/>
      <c r="AY3428" s="49"/>
      <c r="AZ3428" s="49"/>
      <c r="BA3428" s="49"/>
      <c r="BB3428" s="49"/>
      <c r="BC3428" s="49"/>
      <c r="BD3428" s="49"/>
      <c r="BE3428" s="49"/>
      <c r="BF3428" s="49"/>
      <c r="BG3428" s="49"/>
      <c r="BH3428" s="49"/>
      <c r="BI3428" s="49"/>
      <c r="BJ3428" s="49"/>
      <c r="BK3428" s="49"/>
      <c r="BL3428" s="49"/>
      <c r="BM3428" s="49"/>
      <c r="BN3428" s="49"/>
      <c r="BO3428" s="49"/>
      <c r="BP3428" s="49"/>
      <c r="BQ3428" s="49"/>
      <c r="BR3428" s="49"/>
      <c r="BS3428" s="49"/>
      <c r="BT3428" s="49"/>
      <c r="BU3428" s="49"/>
      <c r="BV3428" s="49"/>
      <c r="BW3428" s="49"/>
      <c r="BX3428" s="49"/>
      <c r="BY3428" s="49"/>
      <c r="BZ3428" s="49"/>
      <c r="CA3428" s="49"/>
      <c r="CB3428" s="49"/>
      <c r="CC3428" s="49"/>
    </row>
    <row r="3429" spans="1:81" x14ac:dyDescent="0.3">
      <c r="A3429" s="57" t="s">
        <v>560</v>
      </c>
      <c r="B3429" s="48">
        <v>42374</v>
      </c>
      <c r="C3429" s="48"/>
      <c r="D3429" s="48"/>
      <c r="E3429" s="49" t="s">
        <v>558</v>
      </c>
      <c r="F3429" s="49"/>
      <c r="G3429" s="49">
        <v>483.22734374999999</v>
      </c>
      <c r="H3429" s="49">
        <v>0.23345312500000001</v>
      </c>
      <c r="I3429" s="49">
        <v>0.28648750000000001</v>
      </c>
      <c r="J3429" s="49">
        <v>0.27939375</v>
      </c>
      <c r="K3429" s="49">
        <v>0.19619375</v>
      </c>
      <c r="L3429" s="49">
        <v>0.29720625000000001</v>
      </c>
      <c r="M3429" s="49">
        <v>0.32535625000000001</v>
      </c>
      <c r="N3429" s="49">
        <v>0.25263750000000001</v>
      </c>
      <c r="O3429" s="49"/>
      <c r="P3429" s="49"/>
      <c r="Q3429" s="49"/>
      <c r="R3429" s="49"/>
      <c r="S3429" s="49"/>
      <c r="T3429" s="49"/>
      <c r="U3429" s="49"/>
      <c r="V3429" s="49"/>
      <c r="W3429" s="49"/>
      <c r="X3429" s="49"/>
      <c r="Y3429" s="49"/>
      <c r="Z3429" s="49"/>
      <c r="AA3429" s="49"/>
      <c r="AB3429" s="49"/>
      <c r="AC3429" s="49"/>
      <c r="AD3429" s="49"/>
      <c r="AE3429" s="49"/>
      <c r="AF3429" s="49">
        <v>0.22011297840095101</v>
      </c>
      <c r="AG3429" s="49"/>
      <c r="AH3429" s="49"/>
      <c r="AI3429" s="49"/>
      <c r="AJ3429" s="49"/>
      <c r="AK3429" s="49"/>
      <c r="AL3429" s="49"/>
      <c r="AM3429" s="49"/>
      <c r="AN3429" s="49"/>
      <c r="AO3429" s="49"/>
      <c r="AP3429" s="49"/>
      <c r="AQ3429" s="49"/>
      <c r="AR3429" s="49"/>
      <c r="AS3429" s="49"/>
      <c r="AT3429" s="49"/>
      <c r="AX3429" s="49"/>
      <c r="AY3429" s="49"/>
      <c r="AZ3429" s="49"/>
      <c r="BA3429" s="49"/>
      <c r="BB3429" s="49"/>
      <c r="BC3429" s="49"/>
      <c r="BD3429" s="49"/>
      <c r="BE3429" s="49"/>
      <c r="BF3429" s="49"/>
      <c r="BG3429" s="49"/>
      <c r="BH3429" s="49"/>
      <c r="BI3429" s="49"/>
      <c r="BJ3429" s="49"/>
      <c r="BK3429" s="49"/>
      <c r="BL3429" s="49"/>
      <c r="BM3429" s="49"/>
      <c r="BN3429" s="49"/>
      <c r="BO3429" s="49"/>
      <c r="BP3429" s="49"/>
      <c r="BQ3429" s="49"/>
      <c r="BR3429" s="49"/>
      <c r="BS3429" s="49"/>
      <c r="BT3429" s="49"/>
      <c r="BU3429" s="49"/>
      <c r="BV3429" s="49"/>
      <c r="BW3429" s="49"/>
      <c r="BX3429" s="49"/>
      <c r="BY3429" s="49"/>
      <c r="BZ3429" s="49"/>
      <c r="CA3429" s="49"/>
      <c r="CB3429" s="49"/>
      <c r="CC3429" s="49"/>
    </row>
    <row r="3430" spans="1:81" x14ac:dyDescent="0.3">
      <c r="A3430" s="57" t="s">
        <v>560</v>
      </c>
      <c r="B3430" s="48">
        <v>42375</v>
      </c>
      <c r="C3430" s="48"/>
      <c r="D3430" s="48"/>
      <c r="E3430" s="49" t="s">
        <v>558</v>
      </c>
      <c r="F3430" s="49"/>
      <c r="G3430" s="49">
        <v>479.31281250000001</v>
      </c>
      <c r="H3430" s="49">
        <v>0.22095000000000001</v>
      </c>
      <c r="I3430" s="49">
        <v>0.27998125000000001</v>
      </c>
      <c r="J3430" s="49">
        <v>0.27715000000000001</v>
      </c>
      <c r="K3430" s="49">
        <v>0.19581875000000001</v>
      </c>
      <c r="L3430" s="49">
        <v>0.29678125</v>
      </c>
      <c r="M3430" s="49">
        <v>0.32511875000000001</v>
      </c>
      <c r="N3430" s="49">
        <v>0.25237500000000002</v>
      </c>
      <c r="O3430" s="49"/>
      <c r="P3430" s="49"/>
      <c r="Q3430" s="49"/>
      <c r="R3430" s="49"/>
      <c r="S3430" s="49">
        <v>7.6987436000000002</v>
      </c>
      <c r="T3430" s="49">
        <v>644.62025000000006</v>
      </c>
      <c r="U3430" s="49">
        <v>422.73700000000002</v>
      </c>
      <c r="V3430" s="49"/>
      <c r="W3430" s="49">
        <v>5.9170603000000002</v>
      </c>
      <c r="X3430" s="49">
        <v>1.5850460524476199E-2</v>
      </c>
      <c r="Y3430" s="49"/>
      <c r="Z3430" s="49">
        <v>4.9601044249999999</v>
      </c>
      <c r="AA3430" s="49"/>
      <c r="AB3430" s="49"/>
      <c r="AC3430" s="49">
        <v>312.93124999999998</v>
      </c>
      <c r="AD3430" s="49">
        <v>8.6999999999999993</v>
      </c>
      <c r="AE3430" s="49">
        <v>0.44677102826742099</v>
      </c>
      <c r="AF3430" s="49"/>
      <c r="AG3430" s="49">
        <v>6.1870781261692698E-3</v>
      </c>
      <c r="AH3430" s="49">
        <v>8.2677924999999999E-2</v>
      </c>
      <c r="AI3430" s="49">
        <v>13.363</v>
      </c>
      <c r="AJ3430" s="49">
        <v>5.3</v>
      </c>
      <c r="AK3430" s="49">
        <v>8.6999999999999993</v>
      </c>
      <c r="AL3430" s="49">
        <v>0.61499999999999999</v>
      </c>
      <c r="AM3430" s="49">
        <v>2.0401180292366001E-2</v>
      </c>
      <c r="AN3430" s="49">
        <v>0.80072082499999997</v>
      </c>
      <c r="AO3430" s="49">
        <v>39.248750000000001</v>
      </c>
      <c r="AP3430" s="49"/>
      <c r="AQ3430" s="49"/>
      <c r="AR3430" s="49"/>
      <c r="AS3430" s="49"/>
      <c r="AT3430" s="49"/>
      <c r="AX3430" s="49"/>
      <c r="AY3430" s="49"/>
      <c r="AZ3430" s="49"/>
      <c r="BA3430" s="49">
        <v>0.95695587500000001</v>
      </c>
      <c r="BB3430" s="49"/>
      <c r="BC3430" s="49">
        <v>109.80575</v>
      </c>
      <c r="BD3430" s="49">
        <v>8.7149887414821204E-3</v>
      </c>
      <c r="BE3430" s="49">
        <v>5.3067678256528703E-3</v>
      </c>
      <c r="BF3430" s="49">
        <v>0.89828454999999996</v>
      </c>
      <c r="BG3430" s="49"/>
      <c r="BH3430" s="49">
        <v>169.2715</v>
      </c>
      <c r="BI3430" s="49"/>
      <c r="BJ3430" s="49"/>
      <c r="BK3430" s="49"/>
      <c r="BL3430" s="49"/>
      <c r="BM3430" s="49"/>
      <c r="BN3430" s="49"/>
      <c r="BO3430" s="49"/>
      <c r="BP3430" s="49"/>
      <c r="BQ3430" s="49"/>
      <c r="BR3430" s="49"/>
      <c r="BS3430" s="49"/>
      <c r="BT3430" s="49"/>
      <c r="BU3430" s="49"/>
      <c r="BV3430" s="49"/>
      <c r="BW3430" s="49"/>
      <c r="BX3430" s="49"/>
      <c r="BY3430" s="49"/>
      <c r="BZ3430" s="49"/>
      <c r="CA3430" s="49"/>
      <c r="CB3430" s="49"/>
      <c r="CC3430" s="49"/>
    </row>
    <row r="3431" spans="1:81" x14ac:dyDescent="0.3">
      <c r="A3431" s="57" t="s">
        <v>560</v>
      </c>
      <c r="B3431" s="48">
        <v>42376</v>
      </c>
      <c r="C3431" s="48"/>
      <c r="D3431" s="48"/>
      <c r="E3431" s="49" t="s">
        <v>558</v>
      </c>
      <c r="F3431" s="49"/>
      <c r="G3431" s="49">
        <v>509.578125</v>
      </c>
      <c r="H3431" s="49">
        <v>0.32087500000000002</v>
      </c>
      <c r="I3431" s="49">
        <v>0.34273749999999997</v>
      </c>
      <c r="J3431" s="49">
        <v>0.29667500000000002</v>
      </c>
      <c r="K3431" s="49">
        <v>0.19650000000000001</v>
      </c>
      <c r="L3431" s="49">
        <v>0.29648124999999997</v>
      </c>
      <c r="M3431" s="49">
        <v>0.32487500000000002</v>
      </c>
      <c r="N3431" s="49">
        <v>0.25225625000000002</v>
      </c>
      <c r="O3431" s="49"/>
      <c r="P3431" s="49"/>
      <c r="Q3431" s="49"/>
      <c r="R3431" s="49"/>
      <c r="S3431" s="49"/>
      <c r="T3431" s="49"/>
      <c r="U3431" s="49"/>
      <c r="V3431" s="49"/>
      <c r="W3431" s="49"/>
      <c r="X3431" s="49"/>
      <c r="Y3431" s="49"/>
      <c r="Z3431" s="49"/>
      <c r="AA3431" s="49"/>
      <c r="AB3431" s="49"/>
      <c r="AC3431" s="49"/>
      <c r="AD3431" s="49"/>
      <c r="AE3431" s="49"/>
      <c r="AF3431" s="49"/>
      <c r="AG3431" s="49"/>
      <c r="AH3431" s="49"/>
      <c r="AI3431" s="49"/>
      <c r="AJ3431" s="49"/>
      <c r="AK3431" s="49"/>
      <c r="AL3431" s="49"/>
      <c r="AM3431" s="49"/>
      <c r="AN3431" s="49"/>
      <c r="AO3431" s="49"/>
      <c r="AP3431" s="49"/>
      <c r="AQ3431" s="49"/>
      <c r="AR3431" s="49"/>
      <c r="AS3431" s="49"/>
      <c r="AT3431" s="49"/>
      <c r="AX3431" s="49"/>
      <c r="AY3431" s="49"/>
      <c r="AZ3431" s="49"/>
      <c r="BA3431" s="49"/>
      <c r="BB3431" s="49"/>
      <c r="BC3431" s="49"/>
      <c r="BD3431" s="49"/>
      <c r="BE3431" s="49"/>
      <c r="BF3431" s="49"/>
      <c r="BG3431" s="49"/>
      <c r="BH3431" s="49"/>
      <c r="BI3431" s="49"/>
      <c r="BJ3431" s="49"/>
      <c r="BK3431" s="49"/>
      <c r="BL3431" s="49"/>
      <c r="BM3431" s="49"/>
      <c r="BN3431" s="49"/>
      <c r="BO3431" s="49"/>
      <c r="BP3431" s="49"/>
      <c r="BQ3431" s="49"/>
      <c r="BR3431" s="49"/>
      <c r="BS3431" s="49"/>
      <c r="BT3431" s="49"/>
      <c r="BU3431" s="49"/>
      <c r="BV3431" s="49"/>
      <c r="BW3431" s="49"/>
      <c r="BX3431" s="49"/>
      <c r="BY3431" s="49"/>
      <c r="BZ3431" s="49"/>
      <c r="CA3431" s="49"/>
      <c r="CB3431" s="49"/>
      <c r="CC3431" s="49"/>
    </row>
    <row r="3432" spans="1:81" x14ac:dyDescent="0.3">
      <c r="A3432" s="57" t="s">
        <v>560</v>
      </c>
      <c r="B3432" s="48">
        <v>42377</v>
      </c>
      <c r="C3432" s="48"/>
      <c r="D3432" s="48"/>
      <c r="E3432" s="49" t="s">
        <v>558</v>
      </c>
      <c r="F3432" s="49"/>
      <c r="G3432" s="49">
        <v>508.40296875000001</v>
      </c>
      <c r="H3432" s="49">
        <v>0.30314687499999998</v>
      </c>
      <c r="I3432" s="49">
        <v>0.33688125000000002</v>
      </c>
      <c r="J3432" s="49">
        <v>0.30433749999999998</v>
      </c>
      <c r="K3432" s="49">
        <v>0.19741249999999999</v>
      </c>
      <c r="L3432" s="49">
        <v>0.29613125000000001</v>
      </c>
      <c r="M3432" s="49">
        <v>0.32468124999999998</v>
      </c>
      <c r="N3432" s="49">
        <v>0.25209999999999999</v>
      </c>
      <c r="O3432" s="49"/>
      <c r="P3432" s="49"/>
      <c r="Q3432" s="49"/>
      <c r="R3432" s="49"/>
      <c r="S3432" s="49"/>
      <c r="T3432" s="49"/>
      <c r="U3432" s="49"/>
      <c r="V3432" s="49"/>
      <c r="W3432" s="49"/>
      <c r="X3432" s="49"/>
      <c r="Y3432" s="49"/>
      <c r="Z3432" s="49"/>
      <c r="AA3432" s="49"/>
      <c r="AB3432" s="49"/>
      <c r="AC3432" s="49"/>
      <c r="AD3432" s="49"/>
      <c r="AE3432" s="49"/>
      <c r="AF3432" s="49"/>
      <c r="AG3432" s="49"/>
      <c r="AH3432" s="49"/>
      <c r="AI3432" s="49"/>
      <c r="AJ3432" s="49"/>
      <c r="AK3432" s="49"/>
      <c r="AL3432" s="49"/>
      <c r="AM3432" s="49"/>
      <c r="AN3432" s="49"/>
      <c r="AO3432" s="49"/>
      <c r="AP3432" s="49"/>
      <c r="AQ3432" s="49"/>
      <c r="AR3432" s="49"/>
      <c r="AS3432" s="49"/>
      <c r="AT3432" s="49"/>
      <c r="AX3432" s="49"/>
      <c r="AY3432" s="49"/>
      <c r="AZ3432" s="49"/>
      <c r="BA3432" s="49"/>
      <c r="BB3432" s="49"/>
      <c r="BC3432" s="49"/>
      <c r="BD3432" s="49"/>
      <c r="BE3432" s="49"/>
      <c r="BF3432" s="49"/>
      <c r="BG3432" s="49"/>
      <c r="BH3432" s="49"/>
      <c r="BI3432" s="49"/>
      <c r="BJ3432" s="49"/>
      <c r="BK3432" s="49"/>
      <c r="BL3432" s="49"/>
      <c r="BM3432" s="49"/>
      <c r="BN3432" s="49"/>
      <c r="BO3432" s="49"/>
      <c r="BP3432" s="49"/>
      <c r="BQ3432" s="49"/>
      <c r="BR3432" s="49"/>
      <c r="BS3432" s="49"/>
      <c r="BT3432" s="49"/>
      <c r="BU3432" s="49"/>
      <c r="BV3432" s="49"/>
      <c r="BW3432" s="49"/>
      <c r="BX3432" s="49"/>
      <c r="BY3432" s="49"/>
      <c r="BZ3432" s="49"/>
      <c r="CA3432" s="49"/>
      <c r="CB3432" s="49"/>
      <c r="CC3432" s="49"/>
    </row>
    <row r="3433" spans="1:81" x14ac:dyDescent="0.3">
      <c r="A3433" s="57" t="s">
        <v>560</v>
      </c>
      <c r="B3433" s="48">
        <v>42378</v>
      </c>
      <c r="C3433" s="48"/>
      <c r="D3433" s="48"/>
      <c r="E3433" s="49" t="s">
        <v>558</v>
      </c>
      <c r="F3433" s="49"/>
      <c r="G3433" s="49">
        <v>505.63078124999998</v>
      </c>
      <c r="H3433" s="49">
        <v>0.28897187499999999</v>
      </c>
      <c r="I3433" s="49">
        <v>0.33002500000000001</v>
      </c>
      <c r="J3433" s="49">
        <v>0.30531875000000003</v>
      </c>
      <c r="K3433" s="49">
        <v>0.19820625</v>
      </c>
      <c r="L3433" s="49">
        <v>0.29595624999999998</v>
      </c>
      <c r="M3433" s="49">
        <v>0.32456249999999998</v>
      </c>
      <c r="N3433" s="49">
        <v>0.25189375000000003</v>
      </c>
      <c r="O3433" s="49"/>
      <c r="P3433" s="49"/>
      <c r="Q3433" s="49"/>
      <c r="R3433" s="49"/>
      <c r="S3433" s="49"/>
      <c r="T3433" s="49"/>
      <c r="U3433" s="49"/>
      <c r="V3433" s="49"/>
      <c r="W3433" s="49"/>
      <c r="X3433" s="49"/>
      <c r="Y3433" s="49"/>
      <c r="Z3433" s="49"/>
      <c r="AA3433" s="49"/>
      <c r="AB3433" s="49"/>
      <c r="AC3433" s="49"/>
      <c r="AD3433" s="49"/>
      <c r="AE3433" s="49"/>
      <c r="AF3433" s="49"/>
      <c r="AG3433" s="49"/>
      <c r="AH3433" s="49"/>
      <c r="AI3433" s="49"/>
      <c r="AJ3433" s="49"/>
      <c r="AK3433" s="49"/>
      <c r="AL3433" s="49"/>
      <c r="AM3433" s="49"/>
      <c r="AN3433" s="49"/>
      <c r="AO3433" s="49"/>
      <c r="AP3433" s="49"/>
      <c r="AQ3433" s="49"/>
      <c r="AR3433" s="49"/>
      <c r="AS3433" s="49"/>
      <c r="AT3433" s="49"/>
      <c r="AX3433" s="49"/>
      <c r="AY3433" s="49"/>
      <c r="AZ3433" s="49"/>
      <c r="BA3433" s="49"/>
      <c r="BB3433" s="49"/>
      <c r="BC3433" s="49"/>
      <c r="BD3433" s="49"/>
      <c r="BE3433" s="49"/>
      <c r="BF3433" s="49"/>
      <c r="BG3433" s="49"/>
      <c r="BH3433" s="49"/>
      <c r="BI3433" s="49"/>
      <c r="BJ3433" s="49"/>
      <c r="BK3433" s="49"/>
      <c r="BL3433" s="49"/>
      <c r="BM3433" s="49"/>
      <c r="BN3433" s="49"/>
      <c r="BO3433" s="49"/>
      <c r="BP3433" s="49"/>
      <c r="BQ3433" s="49"/>
      <c r="BR3433" s="49"/>
      <c r="BS3433" s="49"/>
      <c r="BT3433" s="49"/>
      <c r="BU3433" s="49"/>
      <c r="BV3433" s="49"/>
      <c r="BW3433" s="49"/>
      <c r="BX3433" s="49"/>
      <c r="BY3433" s="49"/>
      <c r="BZ3433" s="49"/>
      <c r="CA3433" s="49"/>
      <c r="CB3433" s="49"/>
      <c r="CC3433" s="49"/>
    </row>
    <row r="3434" spans="1:81" x14ac:dyDescent="0.3">
      <c r="A3434" s="57" t="s">
        <v>560</v>
      </c>
      <c r="B3434" s="48">
        <v>42379</v>
      </c>
      <c r="C3434" s="48"/>
      <c r="D3434" s="48"/>
      <c r="E3434" s="49" t="s">
        <v>558</v>
      </c>
      <c r="F3434" s="49"/>
      <c r="G3434" s="49">
        <v>502.00171875000001</v>
      </c>
      <c r="H3434" s="49">
        <v>0.27483437500000002</v>
      </c>
      <c r="I3434" s="49">
        <v>0.32296875000000003</v>
      </c>
      <c r="J3434" s="49">
        <v>0.30375000000000002</v>
      </c>
      <c r="K3434" s="49">
        <v>0.19874375</v>
      </c>
      <c r="L3434" s="49">
        <v>0.29579375000000002</v>
      </c>
      <c r="M3434" s="49">
        <v>0.32434374999999999</v>
      </c>
      <c r="N3434" s="49">
        <v>0.25180625000000001</v>
      </c>
      <c r="O3434" s="49"/>
      <c r="P3434" s="49"/>
      <c r="Q3434" s="49"/>
      <c r="R3434" s="49"/>
      <c r="S3434" s="49"/>
      <c r="T3434" s="49"/>
      <c r="U3434" s="49"/>
      <c r="V3434" s="49"/>
      <c r="W3434" s="49"/>
      <c r="X3434" s="49"/>
      <c r="Y3434" s="49"/>
      <c r="Z3434" s="49"/>
      <c r="AA3434" s="49"/>
      <c r="AB3434" s="49"/>
      <c r="AC3434" s="49"/>
      <c r="AD3434" s="49"/>
      <c r="AE3434" s="49"/>
      <c r="AF3434" s="49"/>
      <c r="AG3434" s="49"/>
      <c r="AH3434" s="49"/>
      <c r="AI3434" s="49"/>
      <c r="AJ3434" s="49"/>
      <c r="AK3434" s="49"/>
      <c r="AL3434" s="49"/>
      <c r="AM3434" s="49"/>
      <c r="AN3434" s="49"/>
      <c r="AO3434" s="49"/>
      <c r="AP3434" s="49"/>
      <c r="AQ3434" s="49"/>
      <c r="AR3434" s="49"/>
      <c r="AS3434" s="49"/>
      <c r="AT3434" s="49"/>
      <c r="AX3434" s="49"/>
      <c r="AY3434" s="49"/>
      <c r="AZ3434" s="49"/>
      <c r="BA3434" s="49"/>
      <c r="BB3434" s="49"/>
      <c r="BC3434" s="49"/>
      <c r="BD3434" s="49"/>
      <c r="BE3434" s="49"/>
      <c r="BF3434" s="49"/>
      <c r="BG3434" s="49"/>
      <c r="BH3434" s="49"/>
      <c r="BI3434" s="49"/>
      <c r="BJ3434" s="49"/>
      <c r="BK3434" s="49"/>
      <c r="BL3434" s="49"/>
      <c r="BM3434" s="49"/>
      <c r="BN3434" s="49"/>
      <c r="BO3434" s="49"/>
      <c r="BP3434" s="49"/>
      <c r="BQ3434" s="49"/>
      <c r="BR3434" s="49"/>
      <c r="BS3434" s="49"/>
      <c r="BT3434" s="49"/>
      <c r="BU3434" s="49"/>
      <c r="BV3434" s="49"/>
      <c r="BW3434" s="49"/>
      <c r="BX3434" s="49"/>
      <c r="BY3434" s="49"/>
      <c r="BZ3434" s="49"/>
      <c r="CA3434" s="49"/>
      <c r="CB3434" s="49"/>
      <c r="CC3434" s="49"/>
    </row>
    <row r="3435" spans="1:81" x14ac:dyDescent="0.3">
      <c r="A3435" s="57" t="s">
        <v>560</v>
      </c>
      <c r="B3435" s="48">
        <v>42380</v>
      </c>
      <c r="C3435" s="48"/>
      <c r="D3435" s="48"/>
      <c r="E3435" s="49" t="s">
        <v>558</v>
      </c>
      <c r="F3435" s="49"/>
      <c r="G3435" s="49">
        <v>498.30515624999998</v>
      </c>
      <c r="H3435" s="49">
        <v>0.26120937500000002</v>
      </c>
      <c r="I3435" s="49">
        <v>0.31641249999999999</v>
      </c>
      <c r="J3435" s="49">
        <v>0.30161874999999999</v>
      </c>
      <c r="K3435" s="49">
        <v>0.19902500000000001</v>
      </c>
      <c r="L3435" s="49">
        <v>0.29567500000000002</v>
      </c>
      <c r="M3435" s="49">
        <v>0.32429374999999999</v>
      </c>
      <c r="N3435" s="49">
        <v>0.25159375</v>
      </c>
      <c r="O3435" s="49"/>
      <c r="P3435" s="49"/>
      <c r="Q3435" s="49"/>
      <c r="R3435" s="49"/>
      <c r="S3435" s="49"/>
      <c r="T3435" s="49"/>
      <c r="U3435" s="49"/>
      <c r="V3435" s="49"/>
      <c r="W3435" s="49"/>
      <c r="X3435" s="49"/>
      <c r="Y3435" s="49"/>
      <c r="Z3435" s="49"/>
      <c r="AA3435" s="49"/>
      <c r="AB3435" s="49"/>
      <c r="AC3435" s="49"/>
      <c r="AD3435" s="49"/>
      <c r="AE3435" s="49">
        <v>0.40273691195179601</v>
      </c>
      <c r="AF3435" s="49">
        <v>0.22185635675395701</v>
      </c>
      <c r="AG3435" s="49"/>
      <c r="AH3435" s="49"/>
      <c r="AI3435" s="49"/>
      <c r="AJ3435" s="49"/>
      <c r="AK3435" s="49"/>
      <c r="AL3435" s="49"/>
      <c r="AM3435" s="49"/>
      <c r="AN3435" s="49"/>
      <c r="AO3435" s="49"/>
      <c r="AP3435" s="49"/>
      <c r="AQ3435" s="49"/>
      <c r="AR3435" s="49"/>
      <c r="AS3435" s="49"/>
      <c r="AT3435" s="49"/>
      <c r="AX3435" s="49"/>
      <c r="AY3435" s="49"/>
      <c r="AZ3435" s="49"/>
      <c r="BA3435" s="49"/>
      <c r="BB3435" s="49"/>
      <c r="BC3435" s="49"/>
      <c r="BD3435" s="49"/>
      <c r="BE3435" s="49"/>
      <c r="BF3435" s="49"/>
      <c r="BG3435" s="49"/>
      <c r="BH3435" s="49"/>
      <c r="BI3435" s="49"/>
      <c r="BJ3435" s="49"/>
      <c r="BK3435" s="49"/>
      <c r="BL3435" s="49"/>
      <c r="BM3435" s="49"/>
      <c r="BN3435" s="49"/>
      <c r="BO3435" s="49"/>
      <c r="BP3435" s="49"/>
      <c r="BQ3435" s="49"/>
      <c r="BR3435" s="49"/>
      <c r="BS3435" s="49"/>
      <c r="BT3435" s="49"/>
      <c r="BU3435" s="49"/>
      <c r="BV3435" s="49"/>
      <c r="BW3435" s="49"/>
      <c r="BX3435" s="49"/>
      <c r="BY3435" s="49"/>
      <c r="BZ3435" s="49"/>
      <c r="CA3435" s="49"/>
      <c r="CB3435" s="49"/>
      <c r="CC3435" s="49"/>
    </row>
    <row r="3436" spans="1:81" x14ac:dyDescent="0.3">
      <c r="A3436" s="57" t="s">
        <v>560</v>
      </c>
      <c r="B3436" s="48">
        <v>42381</v>
      </c>
      <c r="C3436" s="48"/>
      <c r="D3436" s="48"/>
      <c r="E3436" s="49" t="s">
        <v>558</v>
      </c>
      <c r="F3436" s="49"/>
      <c r="G3436" s="49">
        <v>493.44328124999998</v>
      </c>
      <c r="H3436" s="49">
        <v>0.246559375</v>
      </c>
      <c r="I3436" s="49">
        <v>0.30814999999999998</v>
      </c>
      <c r="J3436" s="49">
        <v>0.29776875000000003</v>
      </c>
      <c r="K3436" s="49">
        <v>0.19900625</v>
      </c>
      <c r="L3436" s="49">
        <v>0.29531249999999998</v>
      </c>
      <c r="M3436" s="49">
        <v>0.32398125</v>
      </c>
      <c r="N3436" s="49">
        <v>0.25138749999999999</v>
      </c>
      <c r="O3436" s="49"/>
      <c r="P3436" s="49"/>
      <c r="Q3436" s="49"/>
      <c r="R3436" s="49"/>
      <c r="S3436" s="49"/>
      <c r="T3436" s="49"/>
      <c r="U3436" s="49"/>
      <c r="V3436" s="49"/>
      <c r="W3436" s="49"/>
      <c r="X3436" s="49"/>
      <c r="Y3436" s="49"/>
      <c r="Z3436" s="49"/>
      <c r="AA3436" s="49"/>
      <c r="AB3436" s="49"/>
      <c r="AC3436" s="49"/>
      <c r="AD3436" s="49"/>
      <c r="AE3436" s="49"/>
      <c r="AF3436" s="49"/>
      <c r="AG3436" s="49"/>
      <c r="AH3436" s="49"/>
      <c r="AI3436" s="49"/>
      <c r="AJ3436" s="49"/>
      <c r="AK3436" s="49"/>
      <c r="AL3436" s="49"/>
      <c r="AM3436" s="49"/>
      <c r="AN3436" s="49"/>
      <c r="AO3436" s="49"/>
      <c r="AP3436" s="49"/>
      <c r="AQ3436" s="49"/>
      <c r="AR3436" s="49"/>
      <c r="AS3436" s="49"/>
      <c r="AT3436" s="49"/>
      <c r="AX3436" s="49"/>
      <c r="AY3436" s="49"/>
      <c r="AZ3436" s="49"/>
      <c r="BA3436" s="49"/>
      <c r="BB3436" s="49"/>
      <c r="BC3436" s="49"/>
      <c r="BD3436" s="49"/>
      <c r="BE3436" s="49"/>
      <c r="BF3436" s="49"/>
      <c r="BG3436" s="49"/>
      <c r="BH3436" s="49"/>
      <c r="BI3436" s="49"/>
      <c r="BJ3436" s="49"/>
      <c r="BK3436" s="49"/>
      <c r="BL3436" s="49"/>
      <c r="BM3436" s="49"/>
      <c r="BN3436" s="49"/>
      <c r="BO3436" s="49"/>
      <c r="BP3436" s="49"/>
      <c r="BQ3436" s="49"/>
      <c r="BR3436" s="49"/>
      <c r="BS3436" s="49"/>
      <c r="BT3436" s="49"/>
      <c r="BU3436" s="49"/>
      <c r="BV3436" s="49"/>
      <c r="BW3436" s="49"/>
      <c r="BX3436" s="49"/>
      <c r="BY3436" s="49"/>
      <c r="BZ3436" s="49"/>
      <c r="CA3436" s="49"/>
      <c r="CB3436" s="49"/>
      <c r="CC3436" s="49"/>
    </row>
    <row r="3437" spans="1:81" x14ac:dyDescent="0.3">
      <c r="A3437" s="57" t="s">
        <v>560</v>
      </c>
      <c r="B3437" s="48">
        <v>42382</v>
      </c>
      <c r="C3437" s="48"/>
      <c r="D3437" s="48"/>
      <c r="E3437" s="49" t="s">
        <v>558</v>
      </c>
      <c r="F3437" s="49"/>
      <c r="G3437" s="49">
        <v>490.61015624999999</v>
      </c>
      <c r="H3437" s="49">
        <v>0.235853125</v>
      </c>
      <c r="I3437" s="49">
        <v>0.30226874999999997</v>
      </c>
      <c r="J3437" s="49">
        <v>0.29647499999999999</v>
      </c>
      <c r="K3437" s="49">
        <v>0.19951874999999999</v>
      </c>
      <c r="L3437" s="49">
        <v>0.29533124999999999</v>
      </c>
      <c r="M3437" s="49">
        <v>0.32378125000000002</v>
      </c>
      <c r="N3437" s="49">
        <v>0.25119999999999998</v>
      </c>
      <c r="O3437" s="49"/>
      <c r="P3437" s="49"/>
      <c r="Q3437" s="49"/>
      <c r="R3437" s="49"/>
      <c r="S3437" s="49"/>
      <c r="T3437" s="49"/>
      <c r="U3437" s="49"/>
      <c r="V3437" s="49"/>
      <c r="W3437" s="49"/>
      <c r="X3437" s="49"/>
      <c r="Y3437" s="49"/>
      <c r="Z3437" s="49"/>
      <c r="AA3437" s="49"/>
      <c r="AB3437" s="49"/>
      <c r="AC3437" s="49"/>
      <c r="AD3437" s="49">
        <v>8.6999999999999993</v>
      </c>
      <c r="AE3437" s="49"/>
      <c r="AF3437" s="49"/>
      <c r="AG3437" s="49"/>
      <c r="AH3437" s="49"/>
      <c r="AI3437" s="49"/>
      <c r="AJ3437" s="49">
        <v>5.8</v>
      </c>
      <c r="AK3437" s="49">
        <v>8.6999999999999993</v>
      </c>
      <c r="AL3437" s="49"/>
      <c r="AM3437" s="49"/>
      <c r="AN3437" s="49"/>
      <c r="AO3437" s="49"/>
      <c r="AP3437" s="49"/>
      <c r="AQ3437" s="49"/>
      <c r="AR3437" s="49"/>
      <c r="AS3437" s="49"/>
      <c r="AT3437" s="49"/>
      <c r="AX3437" s="49"/>
      <c r="AY3437" s="49"/>
      <c r="AZ3437" s="49"/>
      <c r="BA3437" s="49"/>
      <c r="BB3437" s="49"/>
      <c r="BC3437" s="49"/>
      <c r="BD3437" s="49"/>
      <c r="BE3437" s="49"/>
      <c r="BF3437" s="49"/>
      <c r="BG3437" s="49"/>
      <c r="BH3437" s="49"/>
      <c r="BI3437" s="49"/>
      <c r="BJ3437" s="49"/>
      <c r="BK3437" s="49"/>
      <c r="BL3437" s="49"/>
      <c r="BM3437" s="49"/>
      <c r="BN3437" s="49"/>
      <c r="BO3437" s="49"/>
      <c r="BP3437" s="49"/>
      <c r="BQ3437" s="49"/>
      <c r="BR3437" s="49"/>
      <c r="BS3437" s="49"/>
      <c r="BT3437" s="49"/>
      <c r="BU3437" s="49"/>
      <c r="BV3437" s="49"/>
      <c r="BW3437" s="49"/>
      <c r="BX3437" s="49"/>
      <c r="BY3437" s="49"/>
      <c r="BZ3437" s="49"/>
      <c r="CA3437" s="49"/>
      <c r="CB3437" s="49"/>
      <c r="CC3437" s="49"/>
    </row>
    <row r="3438" spans="1:81" x14ac:dyDescent="0.3">
      <c r="A3438" s="57" t="s">
        <v>560</v>
      </c>
      <c r="B3438" s="48">
        <v>42383</v>
      </c>
      <c r="C3438" s="48"/>
      <c r="D3438" s="48"/>
      <c r="E3438" s="49" t="s">
        <v>558</v>
      </c>
      <c r="F3438" s="49"/>
      <c r="G3438" s="49">
        <v>486.89296875000002</v>
      </c>
      <c r="H3438" s="49">
        <v>0.22545937499999999</v>
      </c>
      <c r="I3438" s="49">
        <v>0.29531875000000002</v>
      </c>
      <c r="J3438" s="49">
        <v>0.29315000000000002</v>
      </c>
      <c r="K3438" s="49">
        <v>0.19946249999999999</v>
      </c>
      <c r="L3438" s="49">
        <v>0.29519374999999998</v>
      </c>
      <c r="M3438" s="49">
        <v>0.32371875</v>
      </c>
      <c r="N3438" s="49">
        <v>0.25106250000000002</v>
      </c>
      <c r="O3438" s="49"/>
      <c r="P3438" s="49"/>
      <c r="Q3438" s="49"/>
      <c r="R3438" s="49"/>
      <c r="S3438" s="49"/>
      <c r="T3438" s="49"/>
      <c r="U3438" s="49"/>
      <c r="V3438" s="49"/>
      <c r="W3438" s="49"/>
      <c r="X3438" s="49"/>
      <c r="Y3438" s="49"/>
      <c r="Z3438" s="49"/>
      <c r="AA3438" s="49"/>
      <c r="AB3438" s="49"/>
      <c r="AC3438" s="49"/>
      <c r="AD3438" s="49"/>
      <c r="AE3438" s="49">
        <v>0.46280289094674798</v>
      </c>
      <c r="AF3438" s="49">
        <v>0.16341376419664</v>
      </c>
      <c r="AG3438" s="49"/>
      <c r="AH3438" s="49"/>
      <c r="AI3438" s="49"/>
      <c r="AJ3438" s="49"/>
      <c r="AK3438" s="49"/>
      <c r="AL3438" s="49"/>
      <c r="AM3438" s="49"/>
      <c r="AN3438" s="49"/>
      <c r="AO3438" s="49"/>
      <c r="AP3438" s="49"/>
      <c r="AQ3438" s="49"/>
      <c r="AR3438" s="49"/>
      <c r="AS3438" s="49"/>
      <c r="AT3438" s="49"/>
      <c r="AX3438" s="49"/>
      <c r="AY3438" s="49"/>
      <c r="AZ3438" s="49"/>
      <c r="BA3438" s="49"/>
      <c r="BB3438" s="49"/>
      <c r="BC3438" s="49"/>
      <c r="BD3438" s="49"/>
      <c r="BE3438" s="49"/>
      <c r="BF3438" s="49"/>
      <c r="BG3438" s="49"/>
      <c r="BH3438" s="49"/>
      <c r="BI3438" s="49"/>
      <c r="BJ3438" s="49"/>
      <c r="BK3438" s="49"/>
      <c r="BL3438" s="49"/>
      <c r="BM3438" s="49"/>
      <c r="BN3438" s="49"/>
      <c r="BO3438" s="49"/>
      <c r="BP3438" s="49"/>
      <c r="BQ3438" s="49"/>
      <c r="BR3438" s="49"/>
      <c r="BS3438" s="49"/>
      <c r="BT3438" s="49"/>
      <c r="BU3438" s="49"/>
      <c r="BV3438" s="49"/>
      <c r="BW3438" s="49"/>
      <c r="BX3438" s="49"/>
      <c r="BY3438" s="49"/>
      <c r="BZ3438" s="49"/>
      <c r="CA3438" s="49"/>
      <c r="CB3438" s="49"/>
      <c r="CC3438" s="49"/>
    </row>
    <row r="3439" spans="1:81" x14ac:dyDescent="0.3">
      <c r="A3439" s="57" t="s">
        <v>560</v>
      </c>
      <c r="B3439" s="48">
        <v>42384</v>
      </c>
      <c r="C3439" s="48"/>
      <c r="D3439" s="48"/>
      <c r="E3439" s="49" t="s">
        <v>558</v>
      </c>
      <c r="F3439" s="49"/>
      <c r="G3439" s="49">
        <v>483.48</v>
      </c>
      <c r="H3439" s="49">
        <v>0.2161875</v>
      </c>
      <c r="I3439" s="49">
        <v>0.28865000000000002</v>
      </c>
      <c r="J3439" s="49">
        <v>0.29025000000000001</v>
      </c>
      <c r="K3439" s="49">
        <v>0.19952500000000001</v>
      </c>
      <c r="L3439" s="49">
        <v>0.29509999999999997</v>
      </c>
      <c r="M3439" s="49">
        <v>0.32345625</v>
      </c>
      <c r="N3439" s="49">
        <v>0.25085000000000002</v>
      </c>
      <c r="O3439" s="49"/>
      <c r="P3439" s="49"/>
      <c r="Q3439" s="49"/>
      <c r="R3439" s="49"/>
      <c r="S3439" s="49"/>
      <c r="T3439" s="49"/>
      <c r="U3439" s="49"/>
      <c r="V3439" s="49"/>
      <c r="W3439" s="49"/>
      <c r="X3439" s="49"/>
      <c r="Y3439" s="49"/>
      <c r="Z3439" s="49"/>
      <c r="AA3439" s="49"/>
      <c r="AB3439" s="49"/>
      <c r="AC3439" s="49"/>
      <c r="AD3439" s="49"/>
      <c r="AE3439" s="49"/>
      <c r="AF3439" s="49"/>
      <c r="AG3439" s="49"/>
      <c r="AH3439" s="49"/>
      <c r="AI3439" s="49"/>
      <c r="AJ3439" s="49"/>
      <c r="AK3439" s="49"/>
      <c r="AL3439" s="49"/>
      <c r="AM3439" s="49"/>
      <c r="AN3439" s="49"/>
      <c r="AO3439" s="49"/>
      <c r="AP3439" s="49"/>
      <c r="AQ3439" s="49"/>
      <c r="AR3439" s="49"/>
      <c r="AS3439" s="49"/>
      <c r="AT3439" s="49"/>
      <c r="AX3439" s="49"/>
      <c r="AY3439" s="49"/>
      <c r="AZ3439" s="49"/>
      <c r="BA3439" s="49"/>
      <c r="BB3439" s="49"/>
      <c r="BC3439" s="49"/>
      <c r="BD3439" s="49"/>
      <c r="BE3439" s="49"/>
      <c r="BF3439" s="49"/>
      <c r="BG3439" s="49"/>
      <c r="BH3439" s="49"/>
      <c r="BI3439" s="49"/>
      <c r="BJ3439" s="49"/>
      <c r="BK3439" s="49"/>
      <c r="BL3439" s="49"/>
      <c r="BM3439" s="49"/>
      <c r="BN3439" s="49"/>
      <c r="BO3439" s="49"/>
      <c r="BP3439" s="49"/>
      <c r="BQ3439" s="49"/>
      <c r="BR3439" s="49"/>
      <c r="BS3439" s="49"/>
      <c r="BT3439" s="49"/>
      <c r="BU3439" s="49"/>
      <c r="BV3439" s="49"/>
      <c r="BW3439" s="49"/>
      <c r="BX3439" s="49"/>
      <c r="BY3439" s="49"/>
      <c r="BZ3439" s="49"/>
      <c r="CA3439" s="49"/>
      <c r="CB3439" s="49"/>
      <c r="CC3439" s="49"/>
    </row>
    <row r="3440" spans="1:81" x14ac:dyDescent="0.3">
      <c r="A3440" s="57" t="s">
        <v>560</v>
      </c>
      <c r="B3440" s="48">
        <v>42385</v>
      </c>
      <c r="C3440" s="48"/>
      <c r="D3440" s="48"/>
      <c r="E3440" s="49" t="s">
        <v>558</v>
      </c>
      <c r="F3440" s="49"/>
      <c r="G3440" s="49">
        <v>481.84453124999999</v>
      </c>
      <c r="H3440" s="49">
        <v>0.21117812499999999</v>
      </c>
      <c r="I3440" s="49">
        <v>0.28463125</v>
      </c>
      <c r="J3440" s="49">
        <v>0.28919375000000003</v>
      </c>
      <c r="K3440" s="49">
        <v>0.19978124999999999</v>
      </c>
      <c r="L3440" s="49">
        <v>0.29514374999999998</v>
      </c>
      <c r="M3440" s="49">
        <v>0.32340000000000002</v>
      </c>
      <c r="N3440" s="49">
        <v>0.25072499999999998</v>
      </c>
      <c r="O3440" s="49"/>
      <c r="P3440" s="49"/>
      <c r="Q3440" s="49"/>
      <c r="R3440" s="49"/>
      <c r="S3440" s="49"/>
      <c r="T3440" s="49"/>
      <c r="U3440" s="49"/>
      <c r="V3440" s="49"/>
      <c r="W3440" s="49"/>
      <c r="X3440" s="49"/>
      <c r="Y3440" s="49"/>
      <c r="Z3440" s="49"/>
      <c r="AA3440" s="49"/>
      <c r="AB3440" s="49"/>
      <c r="AC3440" s="49"/>
      <c r="AD3440" s="49"/>
      <c r="AE3440" s="49"/>
      <c r="AF3440" s="49"/>
      <c r="AG3440" s="49"/>
      <c r="AH3440" s="49"/>
      <c r="AI3440" s="49"/>
      <c r="AJ3440" s="49"/>
      <c r="AK3440" s="49"/>
      <c r="AL3440" s="49"/>
      <c r="AM3440" s="49"/>
      <c r="AN3440" s="49"/>
      <c r="AO3440" s="49"/>
      <c r="AP3440" s="49"/>
      <c r="AQ3440" s="49"/>
      <c r="AR3440" s="49"/>
      <c r="AS3440" s="49"/>
      <c r="AT3440" s="49"/>
      <c r="AX3440" s="49"/>
      <c r="AY3440" s="49"/>
      <c r="AZ3440" s="49"/>
      <c r="BA3440" s="49"/>
      <c r="BB3440" s="49"/>
      <c r="BC3440" s="49"/>
      <c r="BD3440" s="49"/>
      <c r="BE3440" s="49"/>
      <c r="BF3440" s="49"/>
      <c r="BG3440" s="49"/>
      <c r="BH3440" s="49"/>
      <c r="BI3440" s="49"/>
      <c r="BJ3440" s="49"/>
      <c r="BK3440" s="49"/>
      <c r="BL3440" s="49"/>
      <c r="BM3440" s="49"/>
      <c r="BN3440" s="49"/>
      <c r="BO3440" s="49"/>
      <c r="BP3440" s="49"/>
      <c r="BQ3440" s="49"/>
      <c r="BR3440" s="49"/>
      <c r="BS3440" s="49"/>
      <c r="BT3440" s="49"/>
      <c r="BU3440" s="49"/>
      <c r="BV3440" s="49"/>
      <c r="BW3440" s="49"/>
      <c r="BX3440" s="49"/>
      <c r="BY3440" s="49"/>
      <c r="BZ3440" s="49"/>
      <c r="CA3440" s="49"/>
      <c r="CB3440" s="49"/>
      <c r="CC3440" s="49"/>
    </row>
    <row r="3441" spans="1:81" x14ac:dyDescent="0.3">
      <c r="A3441" s="57" t="s">
        <v>560</v>
      </c>
      <c r="B3441" s="48">
        <v>42386</v>
      </c>
      <c r="C3441" s="48"/>
      <c r="D3441" s="48"/>
      <c r="E3441" s="49" t="s">
        <v>558</v>
      </c>
      <c r="F3441" s="49"/>
      <c r="G3441" s="49">
        <v>480.68671875000001</v>
      </c>
      <c r="H3441" s="49">
        <v>0.20802187499999999</v>
      </c>
      <c r="I3441" s="49">
        <v>0.28151874999999998</v>
      </c>
      <c r="J3441" s="49">
        <v>0.28831250000000003</v>
      </c>
      <c r="K3441" s="49">
        <v>0.20018125000000001</v>
      </c>
      <c r="L3441" s="49">
        <v>0.29517500000000002</v>
      </c>
      <c r="M3441" s="49">
        <v>0.32328125000000002</v>
      </c>
      <c r="N3441" s="49">
        <v>0.25056875000000001</v>
      </c>
      <c r="O3441" s="49"/>
      <c r="P3441" s="49"/>
      <c r="Q3441" s="49"/>
      <c r="R3441" s="49"/>
      <c r="S3441" s="49"/>
      <c r="T3441" s="49"/>
      <c r="U3441" s="49"/>
      <c r="V3441" s="49"/>
      <c r="W3441" s="49"/>
      <c r="X3441" s="49"/>
      <c r="Y3441" s="49"/>
      <c r="Z3441" s="49"/>
      <c r="AA3441" s="49"/>
      <c r="AB3441" s="49"/>
      <c r="AC3441" s="49"/>
      <c r="AD3441" s="49"/>
      <c r="AE3441" s="49"/>
      <c r="AF3441" s="49"/>
      <c r="AG3441" s="49"/>
      <c r="AH3441" s="49"/>
      <c r="AI3441" s="49"/>
      <c r="AJ3441" s="49"/>
      <c r="AK3441" s="49"/>
      <c r="AL3441" s="49"/>
      <c r="AM3441" s="49"/>
      <c r="AN3441" s="49"/>
      <c r="AO3441" s="49"/>
      <c r="AP3441" s="49"/>
      <c r="AQ3441" s="49"/>
      <c r="AR3441" s="49"/>
      <c r="AS3441" s="49"/>
      <c r="AT3441" s="49"/>
      <c r="AX3441" s="49"/>
      <c r="AY3441" s="49"/>
      <c r="AZ3441" s="49"/>
      <c r="BA3441" s="49"/>
      <c r="BB3441" s="49"/>
      <c r="BC3441" s="49"/>
      <c r="BD3441" s="49"/>
      <c r="BE3441" s="49"/>
      <c r="BF3441" s="49"/>
      <c r="BG3441" s="49"/>
      <c r="BH3441" s="49"/>
      <c r="BI3441" s="49"/>
      <c r="BJ3441" s="49"/>
      <c r="BK3441" s="49"/>
      <c r="BL3441" s="49"/>
      <c r="BM3441" s="49"/>
      <c r="BN3441" s="49"/>
      <c r="BO3441" s="49"/>
      <c r="BP3441" s="49"/>
      <c r="BQ3441" s="49"/>
      <c r="BR3441" s="49"/>
      <c r="BS3441" s="49"/>
      <c r="BT3441" s="49"/>
      <c r="BU3441" s="49"/>
      <c r="BV3441" s="49"/>
      <c r="BW3441" s="49"/>
      <c r="BX3441" s="49"/>
      <c r="BY3441" s="49"/>
      <c r="BZ3441" s="49"/>
      <c r="CA3441" s="49"/>
      <c r="CB3441" s="49"/>
      <c r="CC3441" s="49"/>
    </row>
    <row r="3442" spans="1:81" x14ac:dyDescent="0.3">
      <c r="A3442" s="57" t="s">
        <v>560</v>
      </c>
      <c r="B3442" s="48">
        <v>42387</v>
      </c>
      <c r="C3442" s="48"/>
      <c r="D3442" s="48"/>
      <c r="E3442" s="49" t="s">
        <v>558</v>
      </c>
      <c r="F3442" s="49"/>
      <c r="G3442" s="49">
        <v>479.65031249999998</v>
      </c>
      <c r="H3442" s="49">
        <v>0.20561874999999999</v>
      </c>
      <c r="I3442" s="49">
        <v>0.27889999999999998</v>
      </c>
      <c r="J3442" s="49">
        <v>0.287275</v>
      </c>
      <c r="K3442" s="49">
        <v>0.20040625000000001</v>
      </c>
      <c r="L3442" s="49">
        <v>0.29528749999999998</v>
      </c>
      <c r="M3442" s="49">
        <v>0.32324375</v>
      </c>
      <c r="N3442" s="49">
        <v>0.25036249999999999</v>
      </c>
      <c r="O3442" s="49"/>
      <c r="P3442" s="49"/>
      <c r="Q3442" s="49"/>
      <c r="R3442" s="49"/>
      <c r="S3442" s="49"/>
      <c r="T3442" s="49"/>
      <c r="U3442" s="49"/>
      <c r="V3442" s="49"/>
      <c r="W3442" s="49"/>
      <c r="X3442" s="49"/>
      <c r="Y3442" s="49"/>
      <c r="Z3442" s="49"/>
      <c r="AA3442" s="49"/>
      <c r="AB3442" s="49"/>
      <c r="AC3442" s="49"/>
      <c r="AD3442" s="49"/>
      <c r="AE3442" s="49"/>
      <c r="AF3442" s="49"/>
      <c r="AG3442" s="49"/>
      <c r="AH3442" s="49"/>
      <c r="AI3442" s="49"/>
      <c r="AJ3442" s="49"/>
      <c r="AK3442" s="49"/>
      <c r="AL3442" s="49"/>
      <c r="AM3442" s="49"/>
      <c r="AN3442" s="49"/>
      <c r="AO3442" s="49"/>
      <c r="AP3442" s="49"/>
      <c r="AQ3442" s="49"/>
      <c r="AR3442" s="49"/>
      <c r="AS3442" s="49"/>
      <c r="AT3442" s="49"/>
      <c r="AX3442" s="49"/>
      <c r="AY3442" s="49"/>
      <c r="AZ3442" s="49"/>
      <c r="BA3442" s="49"/>
      <c r="BB3442" s="49"/>
      <c r="BC3442" s="49"/>
      <c r="BD3442" s="49"/>
      <c r="BE3442" s="49"/>
      <c r="BF3442" s="49"/>
      <c r="BG3442" s="49"/>
      <c r="BH3442" s="49"/>
      <c r="BI3442" s="49"/>
      <c r="BJ3442" s="49"/>
      <c r="BK3442" s="49"/>
      <c r="BL3442" s="49"/>
      <c r="BM3442" s="49"/>
      <c r="BN3442" s="49"/>
      <c r="BO3442" s="49"/>
      <c r="BP3442" s="49"/>
      <c r="BQ3442" s="49"/>
      <c r="BR3442" s="49"/>
      <c r="BS3442" s="49"/>
      <c r="BT3442" s="49"/>
      <c r="BU3442" s="49"/>
      <c r="BV3442" s="49"/>
      <c r="BW3442" s="49"/>
      <c r="BX3442" s="49"/>
      <c r="BY3442" s="49"/>
      <c r="BZ3442" s="49"/>
      <c r="CA3442" s="49"/>
      <c r="CB3442" s="49"/>
      <c r="CC3442" s="49"/>
    </row>
    <row r="3443" spans="1:81" x14ac:dyDescent="0.3">
      <c r="A3443" s="57" t="s">
        <v>560</v>
      </c>
      <c r="B3443" s="48">
        <v>42388</v>
      </c>
      <c r="C3443" s="48"/>
      <c r="D3443" s="48"/>
      <c r="E3443" s="49" t="s">
        <v>558</v>
      </c>
      <c r="F3443" s="49"/>
      <c r="G3443" s="49">
        <v>478.39640624999998</v>
      </c>
      <c r="H3443" s="49">
        <v>0.20284687500000001</v>
      </c>
      <c r="I3443" s="49">
        <v>0.27615000000000001</v>
      </c>
      <c r="J3443" s="49">
        <v>0.28601874999999999</v>
      </c>
      <c r="K3443" s="49">
        <v>0.200575</v>
      </c>
      <c r="L3443" s="49">
        <v>0.295325</v>
      </c>
      <c r="M3443" s="49">
        <v>0.323075</v>
      </c>
      <c r="N3443" s="49">
        <v>0.25016250000000001</v>
      </c>
      <c r="O3443" s="49"/>
      <c r="P3443" s="49"/>
      <c r="Q3443" s="49"/>
      <c r="R3443" s="49"/>
      <c r="S3443" s="49"/>
      <c r="T3443" s="49"/>
      <c r="U3443" s="49"/>
      <c r="V3443" s="49"/>
      <c r="W3443" s="49"/>
      <c r="X3443" s="49"/>
      <c r="Y3443" s="49"/>
      <c r="Z3443" s="49"/>
      <c r="AA3443" s="49"/>
      <c r="AB3443" s="49"/>
      <c r="AC3443" s="49"/>
      <c r="AD3443" s="49">
        <v>8.6999999999999993</v>
      </c>
      <c r="AE3443" s="49">
        <v>0.50059174858432798</v>
      </c>
      <c r="AF3443" s="49">
        <v>0.105488282953381</v>
      </c>
      <c r="AG3443" s="49"/>
      <c r="AH3443" s="49"/>
      <c r="AI3443" s="49"/>
      <c r="AJ3443" s="49">
        <v>6.8</v>
      </c>
      <c r="AK3443" s="49">
        <v>8.6999999999999993</v>
      </c>
      <c r="AL3443" s="49"/>
      <c r="AM3443" s="49"/>
      <c r="AN3443" s="49"/>
      <c r="AO3443" s="49"/>
      <c r="AP3443" s="49"/>
      <c r="AQ3443" s="49"/>
      <c r="AR3443" s="49"/>
      <c r="AS3443" s="49"/>
      <c r="AT3443" s="49"/>
      <c r="AX3443" s="49"/>
      <c r="AY3443" s="49"/>
      <c r="AZ3443" s="49"/>
      <c r="BA3443" s="49"/>
      <c r="BB3443" s="49"/>
      <c r="BC3443" s="49"/>
      <c r="BD3443" s="49"/>
      <c r="BE3443" s="49"/>
      <c r="BF3443" s="49"/>
      <c r="BG3443" s="49"/>
      <c r="BH3443" s="49"/>
      <c r="BI3443" s="49"/>
      <c r="BJ3443" s="49"/>
      <c r="BK3443" s="49"/>
      <c r="BL3443" s="49"/>
      <c r="BM3443" s="49"/>
      <c r="BN3443" s="49"/>
      <c r="BO3443" s="49"/>
      <c r="BP3443" s="49"/>
      <c r="BQ3443" s="49"/>
      <c r="BR3443" s="49"/>
      <c r="BS3443" s="49"/>
      <c r="BT3443" s="49"/>
      <c r="BU3443" s="49"/>
      <c r="BV3443" s="49"/>
      <c r="BW3443" s="49"/>
      <c r="BX3443" s="49"/>
      <c r="BY3443" s="49"/>
      <c r="BZ3443" s="49"/>
      <c r="CA3443" s="49"/>
      <c r="CB3443" s="49"/>
      <c r="CC3443" s="49"/>
    </row>
    <row r="3444" spans="1:81" x14ac:dyDescent="0.3">
      <c r="A3444" s="57" t="s">
        <v>560</v>
      </c>
      <c r="B3444" s="48">
        <v>42389</v>
      </c>
      <c r="C3444" s="48"/>
      <c r="D3444" s="48"/>
      <c r="E3444" s="49" t="s">
        <v>558</v>
      </c>
      <c r="F3444" s="49"/>
      <c r="G3444" s="49">
        <v>476.16843749999998</v>
      </c>
      <c r="H3444" s="49">
        <v>0.19914375000000001</v>
      </c>
      <c r="I3444" s="49">
        <v>0.27252500000000002</v>
      </c>
      <c r="J3444" s="49">
        <v>0.28325624999999999</v>
      </c>
      <c r="K3444" s="49">
        <v>0.20023125</v>
      </c>
      <c r="L3444" s="49">
        <v>0.29499999999999998</v>
      </c>
      <c r="M3444" s="49">
        <v>0.32287500000000002</v>
      </c>
      <c r="N3444" s="49">
        <v>0.25003124999999998</v>
      </c>
      <c r="O3444" s="49"/>
      <c r="P3444" s="49"/>
      <c r="Q3444" s="49"/>
      <c r="R3444" s="49"/>
      <c r="S3444" s="49"/>
      <c r="T3444" s="49"/>
      <c r="U3444" s="49"/>
      <c r="V3444" s="49"/>
      <c r="W3444" s="49"/>
      <c r="X3444" s="49"/>
      <c r="Y3444" s="49"/>
      <c r="Z3444" s="49"/>
      <c r="AA3444" s="49"/>
      <c r="AB3444" s="49"/>
      <c r="AC3444" s="49"/>
      <c r="AD3444" s="49"/>
      <c r="AE3444" s="49"/>
      <c r="AF3444" s="49"/>
      <c r="AG3444" s="49"/>
      <c r="AH3444" s="49"/>
      <c r="AI3444" s="49"/>
      <c r="AJ3444" s="49"/>
      <c r="AK3444" s="49"/>
      <c r="AL3444" s="49"/>
      <c r="AM3444" s="49"/>
      <c r="AN3444" s="49"/>
      <c r="AO3444" s="49"/>
      <c r="AP3444" s="49"/>
      <c r="AQ3444" s="49"/>
      <c r="AR3444" s="49"/>
      <c r="AS3444" s="49"/>
      <c r="AT3444" s="49"/>
      <c r="AX3444" s="49"/>
      <c r="AY3444" s="49"/>
      <c r="AZ3444" s="49"/>
      <c r="BA3444" s="49"/>
      <c r="BB3444" s="49"/>
      <c r="BC3444" s="49"/>
      <c r="BD3444" s="49"/>
      <c r="BE3444" s="49"/>
      <c r="BF3444" s="49"/>
      <c r="BG3444" s="49"/>
      <c r="BH3444" s="49"/>
      <c r="BI3444" s="49"/>
      <c r="BJ3444" s="49"/>
      <c r="BK3444" s="49"/>
      <c r="BL3444" s="49"/>
      <c r="BM3444" s="49"/>
      <c r="BN3444" s="49"/>
      <c r="BO3444" s="49"/>
      <c r="BP3444" s="49"/>
      <c r="BQ3444" s="49"/>
      <c r="BR3444" s="49"/>
      <c r="BS3444" s="49"/>
      <c r="BT3444" s="49"/>
      <c r="BU3444" s="49"/>
      <c r="BV3444" s="49"/>
      <c r="BW3444" s="49"/>
      <c r="BX3444" s="49"/>
      <c r="BY3444" s="49"/>
      <c r="BZ3444" s="49"/>
      <c r="CA3444" s="49"/>
      <c r="CB3444" s="49"/>
      <c r="CC3444" s="49"/>
    </row>
    <row r="3445" spans="1:81" x14ac:dyDescent="0.3">
      <c r="A3445" s="57" t="s">
        <v>560</v>
      </c>
      <c r="B3445" s="48">
        <v>42390</v>
      </c>
      <c r="C3445" s="48"/>
      <c r="D3445" s="48"/>
      <c r="E3445" s="49" t="s">
        <v>558</v>
      </c>
      <c r="F3445" s="49"/>
      <c r="G3445" s="49">
        <v>473.38875000000002</v>
      </c>
      <c r="H3445" s="49">
        <v>0.193825</v>
      </c>
      <c r="I3445" s="49">
        <v>0.26777499999999999</v>
      </c>
      <c r="J3445" s="49">
        <v>0.28014375000000002</v>
      </c>
      <c r="K3445" s="49">
        <v>0.19953124999999999</v>
      </c>
      <c r="L3445" s="49">
        <v>0.29492499999999999</v>
      </c>
      <c r="M3445" s="49">
        <v>0.32271875</v>
      </c>
      <c r="N3445" s="49">
        <v>0.24984375</v>
      </c>
      <c r="O3445" s="49"/>
      <c r="P3445" s="49"/>
      <c r="Q3445" s="49"/>
      <c r="R3445" s="49"/>
      <c r="S3445" s="49"/>
      <c r="T3445" s="49"/>
      <c r="U3445" s="49"/>
      <c r="V3445" s="49"/>
      <c r="W3445" s="49"/>
      <c r="X3445" s="49"/>
      <c r="Y3445" s="49"/>
      <c r="Z3445" s="49"/>
      <c r="AA3445" s="49"/>
      <c r="AB3445" s="49"/>
      <c r="AC3445" s="49"/>
      <c r="AD3445" s="49"/>
      <c r="AE3445" s="49"/>
      <c r="AF3445" s="49"/>
      <c r="AG3445" s="49"/>
      <c r="AH3445" s="49"/>
      <c r="AI3445" s="49"/>
      <c r="AJ3445" s="49"/>
      <c r="AK3445" s="49"/>
      <c r="AL3445" s="49"/>
      <c r="AM3445" s="49"/>
      <c r="AN3445" s="49"/>
      <c r="AO3445" s="49"/>
      <c r="AP3445" s="49"/>
      <c r="AQ3445" s="49"/>
      <c r="AR3445" s="49"/>
      <c r="AS3445" s="49"/>
      <c r="AT3445" s="49"/>
      <c r="AX3445" s="49"/>
      <c r="AY3445" s="49"/>
      <c r="AZ3445" s="49"/>
      <c r="BA3445" s="49"/>
      <c r="BB3445" s="49"/>
      <c r="BC3445" s="49"/>
      <c r="BD3445" s="49"/>
      <c r="BE3445" s="49"/>
      <c r="BF3445" s="49"/>
      <c r="BG3445" s="49"/>
      <c r="BH3445" s="49"/>
      <c r="BI3445" s="49"/>
      <c r="BJ3445" s="49"/>
      <c r="BK3445" s="49"/>
      <c r="BL3445" s="49"/>
      <c r="BM3445" s="49"/>
      <c r="BN3445" s="49"/>
      <c r="BO3445" s="49"/>
      <c r="BP3445" s="49"/>
      <c r="BQ3445" s="49"/>
      <c r="BR3445" s="49"/>
      <c r="BS3445" s="49"/>
      <c r="BT3445" s="49"/>
      <c r="BU3445" s="49"/>
      <c r="BV3445" s="49"/>
      <c r="BW3445" s="49"/>
      <c r="BX3445" s="49"/>
      <c r="BY3445" s="49"/>
      <c r="BZ3445" s="49"/>
      <c r="CA3445" s="49"/>
      <c r="CB3445" s="49"/>
      <c r="CC3445" s="49"/>
    </row>
    <row r="3446" spans="1:81" x14ac:dyDescent="0.3">
      <c r="A3446" s="57" t="s">
        <v>560</v>
      </c>
      <c r="B3446" s="48">
        <v>42391</v>
      </c>
      <c r="C3446" s="48"/>
      <c r="D3446" s="48"/>
      <c r="E3446" s="49" t="s">
        <v>558</v>
      </c>
      <c r="F3446" s="49"/>
      <c r="G3446" s="49">
        <v>470.65125</v>
      </c>
      <c r="H3446" s="49">
        <v>0.18860625</v>
      </c>
      <c r="I3446" s="49">
        <v>0.26299375000000003</v>
      </c>
      <c r="J3446" s="49">
        <v>0.27725624999999998</v>
      </c>
      <c r="K3446" s="49">
        <v>0.19893749999999999</v>
      </c>
      <c r="L3446" s="49">
        <v>0.29459999999999997</v>
      </c>
      <c r="M3446" s="49">
        <v>0.32259375000000001</v>
      </c>
      <c r="N3446" s="49">
        <v>0.24965000000000001</v>
      </c>
      <c r="O3446" s="49"/>
      <c r="P3446" s="49"/>
      <c r="Q3446" s="49"/>
      <c r="R3446" s="49"/>
      <c r="S3446" s="49"/>
      <c r="T3446" s="49"/>
      <c r="U3446" s="49"/>
      <c r="V3446" s="49"/>
      <c r="W3446" s="49"/>
      <c r="X3446" s="49"/>
      <c r="Y3446" s="49"/>
      <c r="Z3446" s="49"/>
      <c r="AA3446" s="49"/>
      <c r="AB3446" s="49"/>
      <c r="AC3446" s="49"/>
      <c r="AD3446" s="49"/>
      <c r="AE3446" s="49">
        <v>0.39306664227317001</v>
      </c>
      <c r="AF3446" s="49">
        <v>4.7688555150676298E-2</v>
      </c>
      <c r="AG3446" s="49"/>
      <c r="AH3446" s="49"/>
      <c r="AI3446" s="49"/>
      <c r="AJ3446" s="49"/>
      <c r="AK3446" s="49"/>
      <c r="AL3446" s="49"/>
      <c r="AM3446" s="49"/>
      <c r="AN3446" s="49"/>
      <c r="AO3446" s="49"/>
      <c r="AP3446" s="49"/>
      <c r="AQ3446" s="49"/>
      <c r="AR3446" s="49"/>
      <c r="AS3446" s="49"/>
      <c r="AT3446" s="49"/>
      <c r="AX3446" s="49"/>
      <c r="AY3446" s="49"/>
      <c r="AZ3446" s="49"/>
      <c r="BA3446" s="49"/>
      <c r="BB3446" s="49"/>
      <c r="BC3446" s="49"/>
      <c r="BD3446" s="49"/>
      <c r="BE3446" s="49"/>
      <c r="BF3446" s="49"/>
      <c r="BG3446" s="49"/>
      <c r="BH3446" s="49"/>
      <c r="BI3446" s="49"/>
      <c r="BJ3446" s="49"/>
      <c r="BK3446" s="49"/>
      <c r="BL3446" s="49"/>
      <c r="BM3446" s="49"/>
      <c r="BN3446" s="49"/>
      <c r="BO3446" s="49"/>
      <c r="BP3446" s="49"/>
      <c r="BQ3446" s="49"/>
      <c r="BR3446" s="49"/>
      <c r="BS3446" s="49"/>
      <c r="BT3446" s="49"/>
      <c r="BU3446" s="49"/>
      <c r="BV3446" s="49"/>
      <c r="BW3446" s="49"/>
      <c r="BX3446" s="49"/>
      <c r="BY3446" s="49"/>
      <c r="BZ3446" s="49"/>
      <c r="CA3446" s="49"/>
      <c r="CB3446" s="49"/>
      <c r="CC3446" s="49"/>
    </row>
    <row r="3447" spans="1:81" x14ac:dyDescent="0.3">
      <c r="A3447" s="57" t="s">
        <v>560</v>
      </c>
      <c r="B3447" s="48">
        <v>42392</v>
      </c>
      <c r="C3447" s="48"/>
      <c r="D3447" s="48"/>
      <c r="E3447" s="49" t="s">
        <v>558</v>
      </c>
      <c r="F3447" s="49"/>
      <c r="G3447" s="49">
        <v>468.55734374999997</v>
      </c>
      <c r="H3447" s="49">
        <v>0.18359687499999999</v>
      </c>
      <c r="I3447" s="49">
        <v>0.25881874999999999</v>
      </c>
      <c r="J3447" s="49">
        <v>0.27550625000000001</v>
      </c>
      <c r="K3447" s="49">
        <v>0.19863125000000001</v>
      </c>
      <c r="L3447" s="49">
        <v>0.29448750000000001</v>
      </c>
      <c r="M3447" s="49">
        <v>0.32245625</v>
      </c>
      <c r="N3447" s="49">
        <v>0.24956875000000001</v>
      </c>
      <c r="O3447" s="49"/>
      <c r="P3447" s="49"/>
      <c r="Q3447" s="49"/>
      <c r="R3447" s="49"/>
      <c r="S3447" s="49"/>
      <c r="T3447" s="49"/>
      <c r="U3447" s="49"/>
      <c r="V3447" s="49"/>
      <c r="W3447" s="49"/>
      <c r="X3447" s="49"/>
      <c r="Y3447" s="49"/>
      <c r="Z3447" s="49"/>
      <c r="AA3447" s="49"/>
      <c r="AB3447" s="49"/>
      <c r="AC3447" s="49"/>
      <c r="AD3447" s="49"/>
      <c r="AE3447" s="49"/>
      <c r="AF3447" s="49"/>
      <c r="AG3447" s="49"/>
      <c r="AH3447" s="49"/>
      <c r="AI3447" s="49"/>
      <c r="AJ3447" s="49"/>
      <c r="AK3447" s="49"/>
      <c r="AL3447" s="49"/>
      <c r="AM3447" s="49"/>
      <c r="AN3447" s="49"/>
      <c r="AO3447" s="49"/>
      <c r="AP3447" s="49"/>
      <c r="AQ3447" s="49"/>
      <c r="AR3447" s="49"/>
      <c r="AS3447" s="49"/>
      <c r="AT3447" s="49"/>
      <c r="AX3447" s="49"/>
      <c r="AY3447" s="49"/>
      <c r="AZ3447" s="49"/>
      <c r="BA3447" s="49"/>
      <c r="BB3447" s="49"/>
      <c r="BC3447" s="49"/>
      <c r="BD3447" s="49"/>
      <c r="BE3447" s="49"/>
      <c r="BF3447" s="49"/>
      <c r="BG3447" s="49"/>
      <c r="BH3447" s="49"/>
      <c r="BI3447" s="49"/>
      <c r="BJ3447" s="49"/>
      <c r="BK3447" s="49"/>
      <c r="BL3447" s="49"/>
      <c r="BM3447" s="49"/>
      <c r="BN3447" s="49"/>
      <c r="BO3447" s="49"/>
      <c r="BP3447" s="49"/>
      <c r="BQ3447" s="49"/>
      <c r="BR3447" s="49"/>
      <c r="BS3447" s="49"/>
      <c r="BT3447" s="49"/>
      <c r="BU3447" s="49"/>
      <c r="BV3447" s="49"/>
      <c r="BW3447" s="49"/>
      <c r="BX3447" s="49"/>
      <c r="BY3447" s="49"/>
      <c r="BZ3447" s="49"/>
      <c r="CA3447" s="49"/>
      <c r="CB3447" s="49"/>
      <c r="CC3447" s="49"/>
    </row>
    <row r="3448" spans="1:81" x14ac:dyDescent="0.3">
      <c r="A3448" s="57" t="s">
        <v>560</v>
      </c>
      <c r="B3448" s="48">
        <v>42393</v>
      </c>
      <c r="C3448" s="48"/>
      <c r="D3448" s="48"/>
      <c r="E3448" s="49" t="s">
        <v>558</v>
      </c>
      <c r="F3448" s="49"/>
      <c r="G3448" s="49">
        <v>467.19515625000003</v>
      </c>
      <c r="H3448" s="49">
        <v>0.179721875</v>
      </c>
      <c r="I3448" s="49">
        <v>0.25522499999999998</v>
      </c>
      <c r="J3448" s="49">
        <v>0.27461875000000002</v>
      </c>
      <c r="K3448" s="49">
        <v>0.19886875000000001</v>
      </c>
      <c r="L3448" s="49">
        <v>0.29462500000000003</v>
      </c>
      <c r="M3448" s="49">
        <v>0.32240000000000002</v>
      </c>
      <c r="N3448" s="49">
        <v>0.24933125</v>
      </c>
      <c r="O3448" s="49"/>
      <c r="P3448" s="49"/>
      <c r="Q3448" s="49"/>
      <c r="R3448" s="49"/>
      <c r="S3448" s="49"/>
      <c r="T3448" s="49"/>
      <c r="U3448" s="49"/>
      <c r="V3448" s="49"/>
      <c r="W3448" s="49"/>
      <c r="X3448" s="49"/>
      <c r="Y3448" s="49"/>
      <c r="Z3448" s="49"/>
      <c r="AA3448" s="49"/>
      <c r="AB3448" s="49"/>
      <c r="AC3448" s="49"/>
      <c r="AD3448" s="49"/>
      <c r="AE3448" s="49"/>
      <c r="AF3448" s="49"/>
      <c r="AG3448" s="49"/>
      <c r="AH3448" s="49"/>
      <c r="AI3448" s="49"/>
      <c r="AJ3448" s="49"/>
      <c r="AK3448" s="49"/>
      <c r="AL3448" s="49"/>
      <c r="AM3448" s="49"/>
      <c r="AN3448" s="49"/>
      <c r="AO3448" s="49"/>
      <c r="AP3448" s="49"/>
      <c r="AQ3448" s="49"/>
      <c r="AR3448" s="49"/>
      <c r="AS3448" s="49"/>
      <c r="AT3448" s="49"/>
      <c r="AX3448" s="49"/>
      <c r="AY3448" s="49"/>
      <c r="AZ3448" s="49"/>
      <c r="BA3448" s="49"/>
      <c r="BB3448" s="49"/>
      <c r="BC3448" s="49"/>
      <c r="BD3448" s="49"/>
      <c r="BE3448" s="49"/>
      <c r="BF3448" s="49"/>
      <c r="BG3448" s="49"/>
      <c r="BH3448" s="49"/>
      <c r="BI3448" s="49"/>
      <c r="BJ3448" s="49"/>
      <c r="BK3448" s="49"/>
      <c r="BL3448" s="49"/>
      <c r="BM3448" s="49"/>
      <c r="BN3448" s="49"/>
      <c r="BO3448" s="49"/>
      <c r="BP3448" s="49"/>
      <c r="BQ3448" s="49"/>
      <c r="BR3448" s="49"/>
      <c r="BS3448" s="49"/>
      <c r="BT3448" s="49"/>
      <c r="BU3448" s="49"/>
      <c r="BV3448" s="49"/>
      <c r="BW3448" s="49"/>
      <c r="BX3448" s="49"/>
      <c r="BY3448" s="49"/>
      <c r="BZ3448" s="49"/>
      <c r="CA3448" s="49"/>
      <c r="CB3448" s="49"/>
      <c r="CC3448" s="49"/>
    </row>
    <row r="3449" spans="1:81" x14ac:dyDescent="0.3">
      <c r="A3449" s="57" t="s">
        <v>560</v>
      </c>
      <c r="B3449" s="48">
        <v>42394</v>
      </c>
      <c r="C3449" s="48"/>
      <c r="D3449" s="48"/>
      <c r="E3449" s="49" t="s">
        <v>558</v>
      </c>
      <c r="F3449" s="49"/>
      <c r="G3449" s="49">
        <v>465.92484374999998</v>
      </c>
      <c r="H3449" s="49">
        <v>0.177221875</v>
      </c>
      <c r="I3449" s="49">
        <v>0.25218125000000002</v>
      </c>
      <c r="J3449" s="49">
        <v>0.27344374999999999</v>
      </c>
      <c r="K3449" s="49">
        <v>0.19861875000000001</v>
      </c>
      <c r="L3449" s="49">
        <v>0.29473749999999999</v>
      </c>
      <c r="M3449" s="49">
        <v>0.32239374999999998</v>
      </c>
      <c r="N3449" s="49">
        <v>0.24918750000000001</v>
      </c>
      <c r="O3449" s="49"/>
      <c r="P3449" s="49"/>
      <c r="Q3449" s="49"/>
      <c r="R3449" s="49"/>
      <c r="S3449" s="49"/>
      <c r="T3449" s="49"/>
      <c r="U3449" s="49"/>
      <c r="V3449" s="49"/>
      <c r="W3449" s="49"/>
      <c r="X3449" s="49"/>
      <c r="Y3449" s="49"/>
      <c r="Z3449" s="49"/>
      <c r="AA3449" s="49"/>
      <c r="AB3449" s="49"/>
      <c r="AC3449" s="49"/>
      <c r="AD3449" s="49"/>
      <c r="AE3449" s="49">
        <v>0.46191844152389899</v>
      </c>
      <c r="AF3449" s="49">
        <v>2.1972203605186799E-2</v>
      </c>
      <c r="AG3449" s="49"/>
      <c r="AH3449" s="49"/>
      <c r="AI3449" s="49"/>
      <c r="AJ3449" s="49"/>
      <c r="AK3449" s="49"/>
      <c r="AL3449" s="49"/>
      <c r="AM3449" s="49"/>
      <c r="AN3449" s="49"/>
      <c r="AO3449" s="49"/>
      <c r="AP3449" s="49"/>
      <c r="AQ3449" s="49"/>
      <c r="AR3449" s="49"/>
      <c r="AS3449" s="49"/>
      <c r="AT3449" s="49"/>
      <c r="AX3449" s="49"/>
      <c r="AY3449" s="49"/>
      <c r="AZ3449" s="49"/>
      <c r="BA3449" s="49"/>
      <c r="BB3449" s="49"/>
      <c r="BC3449" s="49"/>
      <c r="BD3449" s="49"/>
      <c r="BE3449" s="49"/>
      <c r="BF3449" s="49"/>
      <c r="BG3449" s="49"/>
      <c r="BH3449" s="49"/>
      <c r="BI3449" s="49"/>
      <c r="BJ3449" s="49"/>
      <c r="BK3449" s="49"/>
      <c r="BL3449" s="49"/>
      <c r="BM3449" s="49"/>
      <c r="BN3449" s="49"/>
      <c r="BO3449" s="49"/>
      <c r="BP3449" s="49"/>
      <c r="BQ3449" s="49"/>
      <c r="BR3449" s="49"/>
      <c r="BS3449" s="49"/>
      <c r="BT3449" s="49"/>
      <c r="BU3449" s="49"/>
      <c r="BV3449" s="49"/>
      <c r="BW3449" s="49"/>
      <c r="BX3449" s="49"/>
      <c r="BY3449" s="49"/>
      <c r="BZ3449" s="49"/>
      <c r="CA3449" s="49"/>
      <c r="CB3449" s="49"/>
      <c r="CC3449" s="49"/>
    </row>
    <row r="3450" spans="1:81" x14ac:dyDescent="0.3">
      <c r="A3450" s="57" t="s">
        <v>560</v>
      </c>
      <c r="B3450" s="48">
        <v>42395</v>
      </c>
      <c r="C3450" s="48"/>
      <c r="D3450" s="48"/>
      <c r="E3450" s="49" t="s">
        <v>558</v>
      </c>
      <c r="F3450" s="49"/>
      <c r="G3450" s="49">
        <v>465.04031250000003</v>
      </c>
      <c r="H3450" s="49">
        <v>0.17477500000000001</v>
      </c>
      <c r="I3450" s="49">
        <v>0.24964375</v>
      </c>
      <c r="J3450" s="49">
        <v>0.27249374999999998</v>
      </c>
      <c r="K3450" s="49">
        <v>0.19885625000000001</v>
      </c>
      <c r="L3450" s="49">
        <v>0.29498124999999997</v>
      </c>
      <c r="M3450" s="49">
        <v>0.32242500000000002</v>
      </c>
      <c r="N3450" s="49">
        <v>0.24916874999999999</v>
      </c>
      <c r="O3450" s="49"/>
      <c r="P3450" s="49"/>
      <c r="Q3450" s="49"/>
      <c r="R3450" s="49"/>
      <c r="S3450" s="49"/>
      <c r="T3450" s="49"/>
      <c r="U3450" s="49"/>
      <c r="V3450" s="49"/>
      <c r="W3450" s="49"/>
      <c r="X3450" s="49"/>
      <c r="Y3450" s="49"/>
      <c r="Z3450" s="49"/>
      <c r="AA3450" s="49"/>
      <c r="AB3450" s="49"/>
      <c r="AC3450" s="49"/>
      <c r="AD3450" s="49"/>
      <c r="AE3450" s="49"/>
      <c r="AF3450" s="49"/>
      <c r="AG3450" s="49"/>
      <c r="AH3450" s="49"/>
      <c r="AI3450" s="49"/>
      <c r="AJ3450" s="49"/>
      <c r="AK3450" s="49"/>
      <c r="AL3450" s="49"/>
      <c r="AM3450" s="49"/>
      <c r="AN3450" s="49"/>
      <c r="AO3450" s="49"/>
      <c r="AP3450" s="49"/>
      <c r="AQ3450" s="49"/>
      <c r="AR3450" s="49"/>
      <c r="AS3450" s="49"/>
      <c r="AT3450" s="49"/>
      <c r="AX3450" s="49"/>
      <c r="AY3450" s="49"/>
      <c r="AZ3450" s="49"/>
      <c r="BA3450" s="49"/>
      <c r="BB3450" s="49"/>
      <c r="BC3450" s="49"/>
      <c r="BD3450" s="49"/>
      <c r="BE3450" s="49"/>
      <c r="BF3450" s="49"/>
      <c r="BG3450" s="49"/>
      <c r="BH3450" s="49"/>
      <c r="BI3450" s="49"/>
      <c r="BJ3450" s="49"/>
      <c r="BK3450" s="49"/>
      <c r="BL3450" s="49"/>
      <c r="BM3450" s="49"/>
      <c r="BN3450" s="49"/>
      <c r="BO3450" s="49"/>
      <c r="BP3450" s="49"/>
      <c r="BQ3450" s="49"/>
      <c r="BR3450" s="49"/>
      <c r="BS3450" s="49"/>
      <c r="BT3450" s="49"/>
      <c r="BU3450" s="49"/>
      <c r="BV3450" s="49"/>
      <c r="BW3450" s="49"/>
      <c r="BX3450" s="49"/>
      <c r="BY3450" s="49"/>
      <c r="BZ3450" s="49"/>
      <c r="CA3450" s="49"/>
      <c r="CB3450" s="49"/>
      <c r="CC3450" s="49"/>
    </row>
    <row r="3451" spans="1:81" x14ac:dyDescent="0.3">
      <c r="A3451" s="57" t="s">
        <v>560</v>
      </c>
      <c r="B3451" s="48">
        <v>42396</v>
      </c>
      <c r="C3451" s="48"/>
      <c r="D3451" s="48"/>
      <c r="E3451" s="49" t="s">
        <v>558</v>
      </c>
      <c r="F3451" s="49"/>
      <c r="G3451" s="49">
        <v>464.14734375</v>
      </c>
      <c r="H3451" s="49">
        <v>0.173446875</v>
      </c>
      <c r="I3451" s="49">
        <v>0.24754375000000001</v>
      </c>
      <c r="J3451" s="49">
        <v>0.27131875</v>
      </c>
      <c r="K3451" s="49">
        <v>0.19873125</v>
      </c>
      <c r="L3451" s="49">
        <v>0.29501875</v>
      </c>
      <c r="M3451" s="49">
        <v>0.32255624999999999</v>
      </c>
      <c r="N3451" s="49">
        <v>0.24903749999999999</v>
      </c>
      <c r="O3451" s="49"/>
      <c r="P3451" s="49"/>
      <c r="Q3451" s="49"/>
      <c r="R3451" s="49">
        <v>1.4</v>
      </c>
      <c r="S3451" s="49"/>
      <c r="T3451" s="49"/>
      <c r="U3451" s="49"/>
      <c r="V3451" s="49"/>
      <c r="W3451" s="49"/>
      <c r="X3451" s="49"/>
      <c r="Y3451" s="49"/>
      <c r="Z3451" s="49"/>
      <c r="AA3451" s="49"/>
      <c r="AB3451" s="49"/>
      <c r="AC3451" s="49"/>
      <c r="AD3451" s="49">
        <v>8.6999999999999993</v>
      </c>
      <c r="AE3451" s="49"/>
      <c r="AF3451" s="49"/>
      <c r="AG3451" s="49"/>
      <c r="AH3451" s="49"/>
      <c r="AI3451" s="49"/>
      <c r="AJ3451" s="49">
        <v>7.95</v>
      </c>
      <c r="AK3451" s="49">
        <v>8.6999999999999993</v>
      </c>
      <c r="AL3451" s="49"/>
      <c r="AM3451" s="49"/>
      <c r="AN3451" s="49"/>
      <c r="AO3451" s="49"/>
      <c r="AP3451" s="49"/>
      <c r="AQ3451" s="49"/>
      <c r="AR3451" s="49"/>
      <c r="AS3451" s="49"/>
      <c r="AT3451" s="49"/>
      <c r="AX3451" s="49"/>
      <c r="AY3451" s="49"/>
      <c r="AZ3451" s="49"/>
      <c r="BA3451" s="49"/>
      <c r="BB3451" s="49"/>
      <c r="BC3451" s="49"/>
      <c r="BD3451" s="49"/>
      <c r="BE3451" s="49"/>
      <c r="BF3451" s="49"/>
      <c r="BG3451" s="49"/>
      <c r="BH3451" s="49"/>
      <c r="BI3451" s="49"/>
      <c r="BJ3451" s="49"/>
      <c r="BK3451" s="49"/>
      <c r="BL3451" s="49"/>
      <c r="BM3451" s="49"/>
      <c r="BN3451" s="49"/>
      <c r="BO3451" s="49"/>
      <c r="BP3451" s="49"/>
      <c r="BQ3451" s="49"/>
      <c r="BR3451" s="49"/>
      <c r="BS3451" s="49"/>
      <c r="BT3451" s="49"/>
      <c r="BU3451" s="49"/>
      <c r="BV3451" s="49"/>
      <c r="BW3451" s="49"/>
      <c r="BX3451" s="49"/>
      <c r="BY3451" s="49"/>
      <c r="BZ3451" s="49"/>
      <c r="CA3451" s="49"/>
      <c r="CB3451" s="49"/>
      <c r="CC3451" s="49"/>
    </row>
    <row r="3452" spans="1:81" x14ac:dyDescent="0.3">
      <c r="A3452" s="57" t="s">
        <v>560</v>
      </c>
      <c r="B3452" s="48">
        <v>42397</v>
      </c>
      <c r="C3452" s="48"/>
      <c r="D3452" s="48"/>
      <c r="E3452" s="49" t="s">
        <v>558</v>
      </c>
      <c r="F3452" s="49"/>
      <c r="G3452" s="49">
        <v>463.27640624999998</v>
      </c>
      <c r="H3452" s="49">
        <v>0.17251562500000001</v>
      </c>
      <c r="I3452" s="49">
        <v>0.24581875</v>
      </c>
      <c r="J3452" s="49">
        <v>0.27010624999999999</v>
      </c>
      <c r="K3452" s="49">
        <v>0.19848750000000001</v>
      </c>
      <c r="L3452" s="49">
        <v>0.29501250000000001</v>
      </c>
      <c r="M3452" s="49">
        <v>0.32248125</v>
      </c>
      <c r="N3452" s="49">
        <v>0.249</v>
      </c>
      <c r="O3452" s="49"/>
      <c r="P3452" s="49"/>
      <c r="Q3452" s="49"/>
      <c r="R3452" s="49"/>
      <c r="S3452" s="49"/>
      <c r="T3452" s="49"/>
      <c r="U3452" s="49"/>
      <c r="V3452" s="49"/>
      <c r="W3452" s="49"/>
      <c r="X3452" s="49"/>
      <c r="Y3452" s="49"/>
      <c r="Z3452" s="49"/>
      <c r="AA3452" s="49"/>
      <c r="AB3452" s="49"/>
      <c r="AC3452" s="49"/>
      <c r="AD3452" s="49"/>
      <c r="AE3452" s="49"/>
      <c r="AF3452" s="49"/>
      <c r="AG3452" s="49"/>
      <c r="AH3452" s="49"/>
      <c r="AI3452" s="49"/>
      <c r="AJ3452" s="49"/>
      <c r="AK3452" s="49"/>
      <c r="AL3452" s="49"/>
      <c r="AM3452" s="49"/>
      <c r="AN3452" s="49"/>
      <c r="AO3452" s="49"/>
      <c r="AP3452" s="49"/>
      <c r="AQ3452" s="49"/>
      <c r="AR3452" s="49"/>
      <c r="AS3452" s="49"/>
      <c r="AT3452" s="49"/>
      <c r="AX3452" s="49"/>
      <c r="AY3452" s="49"/>
      <c r="AZ3452" s="49"/>
      <c r="BA3452" s="49"/>
      <c r="BB3452" s="49"/>
      <c r="BC3452" s="49"/>
      <c r="BD3452" s="49"/>
      <c r="BE3452" s="49"/>
      <c r="BF3452" s="49"/>
      <c r="BG3452" s="49"/>
      <c r="BH3452" s="49"/>
      <c r="BI3452" s="49"/>
      <c r="BJ3452" s="49"/>
      <c r="BK3452" s="49"/>
      <c r="BL3452" s="49"/>
      <c r="BM3452" s="49"/>
      <c r="BN3452" s="49"/>
      <c r="BO3452" s="49"/>
      <c r="BP3452" s="49"/>
      <c r="BQ3452" s="49"/>
      <c r="BR3452" s="49"/>
      <c r="BS3452" s="49"/>
      <c r="BT3452" s="49"/>
      <c r="BU3452" s="49"/>
      <c r="BV3452" s="49"/>
      <c r="BW3452" s="49"/>
      <c r="BX3452" s="49"/>
      <c r="BY3452" s="49"/>
      <c r="BZ3452" s="49"/>
      <c r="CA3452" s="49"/>
      <c r="CB3452" s="49"/>
      <c r="CC3452" s="49"/>
    </row>
    <row r="3453" spans="1:81" x14ac:dyDescent="0.3">
      <c r="A3453" s="57" t="s">
        <v>560</v>
      </c>
      <c r="B3453" s="48">
        <v>42398</v>
      </c>
      <c r="C3453" s="48"/>
      <c r="D3453" s="48"/>
      <c r="E3453" s="49" t="s">
        <v>558</v>
      </c>
      <c r="F3453" s="49"/>
      <c r="G3453" s="49">
        <v>462.34265625</v>
      </c>
      <c r="H3453" s="49">
        <v>0.171684375</v>
      </c>
      <c r="I3453" s="49">
        <v>0.24433750000000001</v>
      </c>
      <c r="J3453" s="49">
        <v>0.26902500000000001</v>
      </c>
      <c r="K3453" s="49">
        <v>0.19809375000000001</v>
      </c>
      <c r="L3453" s="49">
        <v>0.29486250000000003</v>
      </c>
      <c r="M3453" s="49">
        <v>0.32241874999999998</v>
      </c>
      <c r="N3453" s="49">
        <v>0.24873124999999999</v>
      </c>
      <c r="O3453" s="49"/>
      <c r="P3453" s="49"/>
      <c r="Q3453" s="49"/>
      <c r="R3453" s="49"/>
      <c r="S3453" s="49"/>
      <c r="T3453" s="49"/>
      <c r="U3453" s="49"/>
      <c r="V3453" s="49"/>
      <c r="W3453" s="49"/>
      <c r="X3453" s="49"/>
      <c r="Y3453" s="49"/>
      <c r="Z3453" s="49"/>
      <c r="AA3453" s="49"/>
      <c r="AB3453" s="49"/>
      <c r="AC3453" s="49"/>
      <c r="AD3453" s="49"/>
      <c r="AE3453" s="49"/>
      <c r="AF3453" s="49">
        <v>1.48287512571208E-2</v>
      </c>
      <c r="AG3453" s="49"/>
      <c r="AH3453" s="49"/>
      <c r="AI3453" s="49"/>
      <c r="AJ3453" s="49"/>
      <c r="AK3453" s="49"/>
      <c r="AL3453" s="49"/>
      <c r="AM3453" s="49"/>
      <c r="AN3453" s="49"/>
      <c r="AO3453" s="49"/>
      <c r="AP3453" s="49"/>
      <c r="AQ3453" s="49"/>
      <c r="AR3453" s="49"/>
      <c r="AS3453" s="49"/>
      <c r="AT3453" s="49"/>
      <c r="AX3453" s="49"/>
      <c r="AY3453" s="49"/>
      <c r="AZ3453" s="49"/>
      <c r="BA3453" s="49"/>
      <c r="BB3453" s="49"/>
      <c r="BC3453" s="49"/>
      <c r="BD3453" s="49"/>
      <c r="BE3453" s="49"/>
      <c r="BF3453" s="49"/>
      <c r="BG3453" s="49"/>
      <c r="BH3453" s="49"/>
      <c r="BI3453" s="49"/>
      <c r="BJ3453" s="49"/>
      <c r="BK3453" s="49"/>
      <c r="BL3453" s="49"/>
      <c r="BM3453" s="49"/>
      <c r="BN3453" s="49"/>
      <c r="BO3453" s="49"/>
      <c r="BP3453" s="49"/>
      <c r="BQ3453" s="49"/>
      <c r="BR3453" s="49"/>
      <c r="BS3453" s="49"/>
      <c r="BT3453" s="49"/>
      <c r="BU3453" s="49"/>
      <c r="BV3453" s="49"/>
      <c r="BW3453" s="49"/>
      <c r="BX3453" s="49"/>
      <c r="BY3453" s="49"/>
      <c r="BZ3453" s="49"/>
      <c r="CA3453" s="49"/>
      <c r="CB3453" s="49"/>
      <c r="CC3453" s="49"/>
    </row>
    <row r="3454" spans="1:81" x14ac:dyDescent="0.3">
      <c r="A3454" s="57" t="s">
        <v>560</v>
      </c>
      <c r="B3454" s="48">
        <v>42399</v>
      </c>
      <c r="C3454" s="48"/>
      <c r="D3454" s="48"/>
      <c r="E3454" s="49" t="s">
        <v>558</v>
      </c>
      <c r="F3454" s="49"/>
      <c r="G3454" s="49">
        <v>461.48765624999999</v>
      </c>
      <c r="H3454" s="49">
        <v>0.16979687500000001</v>
      </c>
      <c r="I3454" s="49">
        <v>0.2427125</v>
      </c>
      <c r="J3454" s="49">
        <v>0.26832499999999998</v>
      </c>
      <c r="K3454" s="49">
        <v>0.19791875</v>
      </c>
      <c r="L3454" s="49">
        <v>0.29476249999999998</v>
      </c>
      <c r="M3454" s="49">
        <v>0.32220625000000003</v>
      </c>
      <c r="N3454" s="49">
        <v>0.24882499999999999</v>
      </c>
      <c r="O3454" s="49"/>
      <c r="P3454" s="49"/>
      <c r="Q3454" s="49"/>
      <c r="R3454" s="49"/>
      <c r="S3454" s="49"/>
      <c r="T3454" s="49"/>
      <c r="U3454" s="49"/>
      <c r="V3454" s="49"/>
      <c r="W3454" s="49"/>
      <c r="X3454" s="49"/>
      <c r="Y3454" s="49"/>
      <c r="Z3454" s="49"/>
      <c r="AA3454" s="49"/>
      <c r="AB3454" s="49"/>
      <c r="AC3454" s="49"/>
      <c r="AD3454" s="49"/>
      <c r="AE3454" s="49"/>
      <c r="AF3454" s="49"/>
      <c r="AG3454" s="49"/>
      <c r="AH3454" s="49"/>
      <c r="AI3454" s="49"/>
      <c r="AJ3454" s="49"/>
      <c r="AK3454" s="49"/>
      <c r="AL3454" s="49"/>
      <c r="AM3454" s="49"/>
      <c r="AN3454" s="49"/>
      <c r="AO3454" s="49"/>
      <c r="AP3454" s="49"/>
      <c r="AQ3454" s="49"/>
      <c r="AR3454" s="49"/>
      <c r="AS3454" s="49"/>
      <c r="AT3454" s="49"/>
      <c r="AX3454" s="49"/>
      <c r="AY3454" s="49"/>
      <c r="AZ3454" s="49"/>
      <c r="BA3454" s="49"/>
      <c r="BB3454" s="49"/>
      <c r="BC3454" s="49"/>
      <c r="BD3454" s="49"/>
      <c r="BE3454" s="49"/>
      <c r="BF3454" s="49"/>
      <c r="BG3454" s="49"/>
      <c r="BH3454" s="49"/>
      <c r="BI3454" s="49"/>
      <c r="BJ3454" s="49"/>
      <c r="BK3454" s="49"/>
      <c r="BL3454" s="49"/>
      <c r="BM3454" s="49"/>
      <c r="BN3454" s="49"/>
      <c r="BO3454" s="49"/>
      <c r="BP3454" s="49"/>
      <c r="BQ3454" s="49"/>
      <c r="BR3454" s="49"/>
      <c r="BS3454" s="49"/>
      <c r="BT3454" s="49"/>
      <c r="BU3454" s="49"/>
      <c r="BV3454" s="49"/>
      <c r="BW3454" s="49"/>
      <c r="BX3454" s="49"/>
      <c r="BY3454" s="49"/>
      <c r="BZ3454" s="49"/>
      <c r="CA3454" s="49"/>
      <c r="CB3454" s="49"/>
      <c r="CC3454" s="49"/>
    </row>
    <row r="3455" spans="1:81" x14ac:dyDescent="0.3">
      <c r="A3455" s="57" t="s">
        <v>560</v>
      </c>
      <c r="B3455" s="48">
        <v>42400</v>
      </c>
      <c r="C3455" s="48"/>
      <c r="D3455" s="48"/>
      <c r="E3455" s="49" t="s">
        <v>558</v>
      </c>
      <c r="F3455" s="49"/>
      <c r="G3455" s="49">
        <v>460.57781249999999</v>
      </c>
      <c r="H3455" s="49">
        <v>0.16847500000000001</v>
      </c>
      <c r="I3455" s="49">
        <v>0.24123125000000001</v>
      </c>
      <c r="J3455" s="49">
        <v>0.26739374999999999</v>
      </c>
      <c r="K3455" s="49">
        <v>0.19754374999999999</v>
      </c>
      <c r="L3455" s="49">
        <v>0.29469374999999998</v>
      </c>
      <c r="M3455" s="49">
        <v>0.32213124999999998</v>
      </c>
      <c r="N3455" s="49">
        <v>0.24864375</v>
      </c>
      <c r="O3455" s="49"/>
      <c r="P3455" s="49"/>
      <c r="Q3455" s="49"/>
      <c r="R3455" s="49"/>
      <c r="S3455" s="49"/>
      <c r="T3455" s="49"/>
      <c r="U3455" s="49"/>
      <c r="V3455" s="49"/>
      <c r="W3455" s="49"/>
      <c r="X3455" s="49"/>
      <c r="Y3455" s="49"/>
      <c r="Z3455" s="49"/>
      <c r="AA3455" s="49"/>
      <c r="AB3455" s="49"/>
      <c r="AC3455" s="49"/>
      <c r="AD3455" s="49"/>
      <c r="AE3455" s="49"/>
      <c r="AF3455" s="49"/>
      <c r="AG3455" s="49"/>
      <c r="AH3455" s="49"/>
      <c r="AI3455" s="49"/>
      <c r="AJ3455" s="49"/>
      <c r="AK3455" s="49"/>
      <c r="AL3455" s="49"/>
      <c r="AM3455" s="49"/>
      <c r="AN3455" s="49"/>
      <c r="AO3455" s="49"/>
      <c r="AP3455" s="49"/>
      <c r="AQ3455" s="49"/>
      <c r="AR3455" s="49"/>
      <c r="AS3455" s="49"/>
      <c r="AT3455" s="49"/>
      <c r="AX3455" s="49"/>
      <c r="AY3455" s="49"/>
      <c r="AZ3455" s="49"/>
      <c r="BA3455" s="49"/>
      <c r="BB3455" s="49"/>
      <c r="BC3455" s="49"/>
      <c r="BD3455" s="49"/>
      <c r="BE3455" s="49"/>
      <c r="BF3455" s="49"/>
      <c r="BG3455" s="49"/>
      <c r="BH3455" s="49"/>
      <c r="BI3455" s="49"/>
      <c r="BJ3455" s="49"/>
      <c r="BK3455" s="49"/>
      <c r="BL3455" s="49"/>
      <c r="BM3455" s="49"/>
      <c r="BN3455" s="49"/>
      <c r="BO3455" s="49"/>
      <c r="BP3455" s="49"/>
      <c r="BQ3455" s="49"/>
      <c r="BR3455" s="49"/>
      <c r="BS3455" s="49"/>
      <c r="BT3455" s="49"/>
      <c r="BU3455" s="49"/>
      <c r="BV3455" s="49"/>
      <c r="BW3455" s="49"/>
      <c r="BX3455" s="49"/>
      <c r="BY3455" s="49"/>
      <c r="BZ3455" s="49"/>
      <c r="CA3455" s="49"/>
      <c r="CB3455" s="49"/>
      <c r="CC3455" s="49"/>
    </row>
    <row r="3456" spans="1:81" x14ac:dyDescent="0.3">
      <c r="A3456" s="57" t="s">
        <v>560</v>
      </c>
      <c r="B3456" s="48">
        <v>42401</v>
      </c>
      <c r="C3456" s="48"/>
      <c r="D3456" s="48"/>
      <c r="E3456" s="49" t="s">
        <v>558</v>
      </c>
      <c r="F3456" s="49"/>
      <c r="G3456" s="49">
        <v>459.77484375</v>
      </c>
      <c r="H3456" s="49">
        <v>0.167134375</v>
      </c>
      <c r="I3456" s="49">
        <v>0.24014374999999999</v>
      </c>
      <c r="J3456" s="49">
        <v>0.26668124999999998</v>
      </c>
      <c r="K3456" s="49">
        <v>0.19731874999999999</v>
      </c>
      <c r="L3456" s="49">
        <v>0.29457499999999998</v>
      </c>
      <c r="M3456" s="49">
        <v>0.32193125</v>
      </c>
      <c r="N3456" s="49">
        <v>0.24843750000000001</v>
      </c>
      <c r="O3456" s="49"/>
      <c r="P3456" s="49"/>
      <c r="Q3456" s="49"/>
      <c r="R3456" s="49"/>
      <c r="S3456" s="49"/>
      <c r="T3456" s="49"/>
      <c r="U3456" s="49"/>
      <c r="V3456" s="49"/>
      <c r="W3456" s="49"/>
      <c r="X3456" s="49"/>
      <c r="Y3456" s="49"/>
      <c r="Z3456" s="49"/>
      <c r="AA3456" s="49"/>
      <c r="AB3456" s="49"/>
      <c r="AC3456" s="49"/>
      <c r="AD3456" s="49"/>
      <c r="AE3456" s="49">
        <v>0.40771394432590202</v>
      </c>
      <c r="AF3456" s="49">
        <v>5.2224627509644104E-4</v>
      </c>
      <c r="AG3456" s="49"/>
      <c r="AH3456" s="49"/>
      <c r="AI3456" s="49"/>
      <c r="AJ3456" s="49"/>
      <c r="AK3456" s="49"/>
      <c r="AL3456" s="49"/>
      <c r="AM3456" s="49"/>
      <c r="AN3456" s="49"/>
      <c r="AO3456" s="49"/>
      <c r="AP3456" s="49"/>
      <c r="AQ3456" s="49"/>
      <c r="AR3456" s="49"/>
      <c r="AS3456" s="49"/>
      <c r="AT3456" s="49"/>
      <c r="AX3456" s="49"/>
      <c r="AY3456" s="49"/>
      <c r="AZ3456" s="49"/>
      <c r="BA3456" s="49"/>
      <c r="BB3456" s="49"/>
      <c r="BC3456" s="49"/>
      <c r="BD3456" s="49"/>
      <c r="BE3456" s="49"/>
      <c r="BF3456" s="49"/>
      <c r="BG3456" s="49"/>
      <c r="BH3456" s="49"/>
      <c r="BI3456" s="49"/>
      <c r="BJ3456" s="49"/>
      <c r="BK3456" s="49"/>
      <c r="BL3456" s="49"/>
      <c r="BM3456" s="49"/>
      <c r="BN3456" s="49"/>
      <c r="BO3456" s="49"/>
      <c r="BP3456" s="49"/>
      <c r="BQ3456" s="49"/>
      <c r="BR3456" s="49"/>
      <c r="BS3456" s="49"/>
      <c r="BT3456" s="49"/>
      <c r="BU3456" s="49"/>
      <c r="BV3456" s="49"/>
      <c r="BW3456" s="49"/>
      <c r="BX3456" s="49"/>
      <c r="BY3456" s="49"/>
      <c r="BZ3456" s="49"/>
      <c r="CA3456" s="49"/>
      <c r="CB3456" s="49"/>
      <c r="CC3456" s="49"/>
    </row>
    <row r="3457" spans="1:81" x14ac:dyDescent="0.3">
      <c r="A3457" s="57" t="s">
        <v>560</v>
      </c>
      <c r="B3457" s="48">
        <v>42402</v>
      </c>
      <c r="C3457" s="48"/>
      <c r="D3457" s="48"/>
      <c r="E3457" s="49" t="s">
        <v>558</v>
      </c>
      <c r="F3457" s="49"/>
      <c r="G3457" s="49">
        <v>458.99531250000001</v>
      </c>
      <c r="H3457" s="49">
        <v>0.16555624999999999</v>
      </c>
      <c r="I3457" s="49">
        <v>0.23896249999999999</v>
      </c>
      <c r="J3457" s="49">
        <v>0.26607500000000001</v>
      </c>
      <c r="K3457" s="49">
        <v>0.19708125000000001</v>
      </c>
      <c r="L3457" s="49">
        <v>0.29443750000000002</v>
      </c>
      <c r="M3457" s="49">
        <v>0.32188125000000001</v>
      </c>
      <c r="N3457" s="49">
        <v>0.24825</v>
      </c>
      <c r="O3457" s="49"/>
      <c r="P3457" s="49"/>
      <c r="Q3457" s="49"/>
      <c r="R3457" s="49"/>
      <c r="S3457" s="49"/>
      <c r="T3457" s="49"/>
      <c r="U3457" s="49"/>
      <c r="V3457" s="49"/>
      <c r="W3457" s="49"/>
      <c r="X3457" s="49"/>
      <c r="Y3457" s="49"/>
      <c r="Z3457" s="49"/>
      <c r="AA3457" s="49"/>
      <c r="AB3457" s="49"/>
      <c r="AC3457" s="49"/>
      <c r="AD3457" s="49"/>
      <c r="AE3457" s="49"/>
      <c r="AF3457" s="49"/>
      <c r="AG3457" s="49"/>
      <c r="AH3457" s="49"/>
      <c r="AI3457" s="49"/>
      <c r="AJ3457" s="49"/>
      <c r="AK3457" s="49"/>
      <c r="AL3457" s="49"/>
      <c r="AM3457" s="49"/>
      <c r="AN3457" s="49"/>
      <c r="AO3457" s="49"/>
      <c r="AP3457" s="49"/>
      <c r="AQ3457" s="49"/>
      <c r="AR3457" s="49"/>
      <c r="AS3457" s="49"/>
      <c r="AT3457" s="49"/>
      <c r="AX3457" s="49"/>
      <c r="AY3457" s="49"/>
      <c r="AZ3457" s="49"/>
      <c r="BA3457" s="49"/>
      <c r="BB3457" s="49"/>
      <c r="BC3457" s="49"/>
      <c r="BD3457" s="49"/>
      <c r="BE3457" s="49"/>
      <c r="BF3457" s="49"/>
      <c r="BG3457" s="49"/>
      <c r="BH3457" s="49"/>
      <c r="BI3457" s="49"/>
      <c r="BJ3457" s="49"/>
      <c r="BK3457" s="49"/>
      <c r="BL3457" s="49"/>
      <c r="BM3457" s="49"/>
      <c r="BN3457" s="49"/>
      <c r="BO3457" s="49"/>
      <c r="BP3457" s="49"/>
      <c r="BQ3457" s="49"/>
      <c r="BR3457" s="49"/>
      <c r="BS3457" s="49"/>
      <c r="BT3457" s="49"/>
      <c r="BU3457" s="49"/>
      <c r="BV3457" s="49"/>
      <c r="BW3457" s="49"/>
      <c r="BX3457" s="49"/>
      <c r="BY3457" s="49"/>
      <c r="BZ3457" s="49"/>
      <c r="CA3457" s="49"/>
      <c r="CB3457" s="49"/>
      <c r="CC3457" s="49"/>
    </row>
    <row r="3458" spans="1:81" x14ac:dyDescent="0.3">
      <c r="A3458" s="57" t="s">
        <v>560</v>
      </c>
      <c r="B3458" s="48">
        <v>42403</v>
      </c>
      <c r="C3458" s="48"/>
      <c r="D3458" s="48"/>
      <c r="E3458" s="49" t="s">
        <v>558</v>
      </c>
      <c r="F3458" s="49"/>
      <c r="G3458" s="49">
        <v>458.42062499999997</v>
      </c>
      <c r="H3458" s="49">
        <v>0.16320625</v>
      </c>
      <c r="I3458" s="49">
        <v>0.23743125000000001</v>
      </c>
      <c r="J3458" s="49">
        <v>0.26582499999999998</v>
      </c>
      <c r="K3458" s="49">
        <v>0.19731874999999999</v>
      </c>
      <c r="L3458" s="49">
        <v>0.29464374999999998</v>
      </c>
      <c r="M3458" s="49">
        <v>0.3218375</v>
      </c>
      <c r="N3458" s="49">
        <v>0.24812500000000001</v>
      </c>
      <c r="O3458" s="49"/>
      <c r="P3458" s="49"/>
      <c r="Q3458" s="49"/>
      <c r="R3458" s="49"/>
      <c r="S3458" s="49"/>
      <c r="T3458" s="49"/>
      <c r="U3458" s="49"/>
      <c r="V3458" s="49"/>
      <c r="W3458" s="49"/>
      <c r="X3458" s="49"/>
      <c r="Y3458" s="49"/>
      <c r="Z3458" s="49"/>
      <c r="AA3458" s="49"/>
      <c r="AB3458" s="49"/>
      <c r="AC3458" s="49"/>
      <c r="AD3458" s="49">
        <v>8.6999999999999993</v>
      </c>
      <c r="AE3458" s="49"/>
      <c r="AF3458" s="49"/>
      <c r="AG3458" s="49"/>
      <c r="AH3458" s="49"/>
      <c r="AI3458" s="49"/>
      <c r="AJ3458" s="49">
        <v>8.35</v>
      </c>
      <c r="AK3458" s="49">
        <v>8.6999999999999993</v>
      </c>
      <c r="AL3458" s="49"/>
      <c r="AM3458" s="49"/>
      <c r="AN3458" s="49"/>
      <c r="AO3458" s="49"/>
      <c r="AP3458" s="49"/>
      <c r="AQ3458" s="49"/>
      <c r="AR3458" s="49"/>
      <c r="AS3458" s="49"/>
      <c r="AT3458" s="49"/>
      <c r="AX3458" s="49"/>
      <c r="AY3458" s="49"/>
      <c r="AZ3458" s="49"/>
      <c r="BA3458" s="49"/>
      <c r="BB3458" s="49"/>
      <c r="BC3458" s="49"/>
      <c r="BD3458" s="49"/>
      <c r="BE3458" s="49"/>
      <c r="BF3458" s="49"/>
      <c r="BG3458" s="49"/>
      <c r="BH3458" s="49"/>
      <c r="BI3458" s="49"/>
      <c r="BJ3458" s="49"/>
      <c r="BK3458" s="49"/>
      <c r="BL3458" s="49"/>
      <c r="BM3458" s="49"/>
      <c r="BN3458" s="49"/>
      <c r="BO3458" s="49"/>
      <c r="BP3458" s="49"/>
      <c r="BQ3458" s="49"/>
      <c r="BR3458" s="49"/>
      <c r="BS3458" s="49"/>
      <c r="BT3458" s="49"/>
      <c r="BU3458" s="49"/>
      <c r="BV3458" s="49"/>
      <c r="BW3458" s="49"/>
      <c r="BX3458" s="49"/>
      <c r="BY3458" s="49"/>
      <c r="BZ3458" s="49"/>
      <c r="CA3458" s="49"/>
      <c r="CB3458" s="49"/>
      <c r="CC3458" s="49"/>
    </row>
    <row r="3459" spans="1:81" x14ac:dyDescent="0.3">
      <c r="A3459" s="57" t="s">
        <v>560</v>
      </c>
      <c r="B3459" s="48">
        <v>42404</v>
      </c>
      <c r="C3459" s="48"/>
      <c r="D3459" s="48"/>
      <c r="E3459" s="49" t="s">
        <v>558</v>
      </c>
      <c r="F3459" s="49"/>
      <c r="G3459" s="49">
        <v>457.55953125000002</v>
      </c>
      <c r="H3459" s="49">
        <v>0.16134062499999999</v>
      </c>
      <c r="I3459" s="49">
        <v>0.23583124999999999</v>
      </c>
      <c r="J3459" s="49">
        <v>0.26510624999999999</v>
      </c>
      <c r="K3459" s="49">
        <v>0.19717499999999999</v>
      </c>
      <c r="L3459" s="49">
        <v>0.29455625000000002</v>
      </c>
      <c r="M3459" s="49">
        <v>0.32173125000000002</v>
      </c>
      <c r="N3459" s="49">
        <v>0.24804375000000001</v>
      </c>
      <c r="O3459" s="49"/>
      <c r="P3459" s="49"/>
      <c r="Q3459" s="49"/>
      <c r="R3459" s="49"/>
      <c r="S3459" s="49"/>
      <c r="T3459" s="49"/>
      <c r="U3459" s="49"/>
      <c r="V3459" s="49"/>
      <c r="W3459" s="49"/>
      <c r="X3459" s="49"/>
      <c r="Y3459" s="49"/>
      <c r="Z3459" s="49"/>
      <c r="AA3459" s="49"/>
      <c r="AB3459" s="49"/>
      <c r="AC3459" s="49"/>
      <c r="AD3459" s="49"/>
      <c r="AE3459" s="49"/>
      <c r="AF3459" s="49"/>
      <c r="AG3459" s="49"/>
      <c r="AH3459" s="49"/>
      <c r="AI3459" s="49"/>
      <c r="AJ3459" s="49"/>
      <c r="AK3459" s="49"/>
      <c r="AL3459" s="49"/>
      <c r="AM3459" s="49"/>
      <c r="AN3459" s="49"/>
      <c r="AO3459" s="49"/>
      <c r="AP3459" s="49"/>
      <c r="AQ3459" s="49"/>
      <c r="AR3459" s="49"/>
      <c r="AS3459" s="49"/>
      <c r="AT3459" s="49"/>
      <c r="AX3459" s="49"/>
      <c r="AY3459" s="49"/>
      <c r="AZ3459" s="49"/>
      <c r="BA3459" s="49"/>
      <c r="BB3459" s="49"/>
      <c r="BC3459" s="49"/>
      <c r="BD3459" s="49"/>
      <c r="BE3459" s="49"/>
      <c r="BF3459" s="49"/>
      <c r="BG3459" s="49"/>
      <c r="BH3459" s="49"/>
      <c r="BI3459" s="49"/>
      <c r="BJ3459" s="49"/>
      <c r="BK3459" s="49"/>
      <c r="BL3459" s="49"/>
      <c r="BM3459" s="49"/>
      <c r="BN3459" s="49"/>
      <c r="BO3459" s="49"/>
      <c r="BP3459" s="49"/>
      <c r="BQ3459" s="49"/>
      <c r="BR3459" s="49"/>
      <c r="BS3459" s="49"/>
      <c r="BT3459" s="49"/>
      <c r="BU3459" s="49"/>
      <c r="BV3459" s="49"/>
      <c r="BW3459" s="49"/>
      <c r="BX3459" s="49"/>
      <c r="BY3459" s="49"/>
      <c r="BZ3459" s="49"/>
      <c r="CA3459" s="49"/>
      <c r="CB3459" s="49"/>
      <c r="CC3459" s="49"/>
    </row>
    <row r="3460" spans="1:81" x14ac:dyDescent="0.3">
      <c r="A3460" s="57" t="s">
        <v>560</v>
      </c>
      <c r="B3460" s="48">
        <v>42405</v>
      </c>
      <c r="C3460" s="48"/>
      <c r="D3460" s="48"/>
      <c r="E3460" s="49" t="s">
        <v>558</v>
      </c>
      <c r="F3460" s="49"/>
      <c r="G3460" s="49">
        <v>456.82546875000003</v>
      </c>
      <c r="H3460" s="49">
        <v>0.15826562499999999</v>
      </c>
      <c r="I3460" s="49">
        <v>0.23377500000000001</v>
      </c>
      <c r="J3460" s="49">
        <v>0.26479999999999998</v>
      </c>
      <c r="K3460" s="49">
        <v>0.19743125</v>
      </c>
      <c r="L3460" s="49">
        <v>0.29473125</v>
      </c>
      <c r="M3460" s="49">
        <v>0.32181874999999999</v>
      </c>
      <c r="N3460" s="49">
        <v>0.24795</v>
      </c>
      <c r="O3460" s="49"/>
      <c r="P3460" s="49"/>
      <c r="Q3460" s="49"/>
      <c r="R3460" s="49"/>
      <c r="S3460" s="49"/>
      <c r="T3460" s="49"/>
      <c r="U3460" s="49"/>
      <c r="V3460" s="49"/>
      <c r="W3460" s="49"/>
      <c r="X3460" s="49"/>
      <c r="Y3460" s="49"/>
      <c r="Z3460" s="49"/>
      <c r="AA3460" s="49"/>
      <c r="AB3460" s="49"/>
      <c r="AC3460" s="49"/>
      <c r="AD3460" s="49"/>
      <c r="AE3460" s="49"/>
      <c r="AF3460" s="49"/>
      <c r="AG3460" s="49"/>
      <c r="AH3460" s="49"/>
      <c r="AI3460" s="49"/>
      <c r="AJ3460" s="49"/>
      <c r="AK3460" s="49"/>
      <c r="AL3460" s="49"/>
      <c r="AM3460" s="49"/>
      <c r="AN3460" s="49"/>
      <c r="AO3460" s="49"/>
      <c r="AP3460" s="49"/>
      <c r="AQ3460" s="49"/>
      <c r="AR3460" s="49"/>
      <c r="AS3460" s="49"/>
      <c r="AT3460" s="49"/>
      <c r="AX3460" s="49"/>
      <c r="AY3460" s="49"/>
      <c r="AZ3460" s="49"/>
      <c r="BA3460" s="49"/>
      <c r="BB3460" s="49"/>
      <c r="BC3460" s="49"/>
      <c r="BD3460" s="49"/>
      <c r="BE3460" s="49"/>
      <c r="BF3460" s="49"/>
      <c r="BG3460" s="49"/>
      <c r="BH3460" s="49"/>
      <c r="BI3460" s="49"/>
      <c r="BJ3460" s="49"/>
      <c r="BK3460" s="49"/>
      <c r="BL3460" s="49"/>
      <c r="BM3460" s="49"/>
      <c r="BN3460" s="49"/>
      <c r="BO3460" s="49"/>
      <c r="BP3460" s="49"/>
      <c r="BQ3460" s="49"/>
      <c r="BR3460" s="49"/>
      <c r="BS3460" s="49"/>
      <c r="BT3460" s="49"/>
      <c r="BU3460" s="49"/>
      <c r="BV3460" s="49"/>
      <c r="BW3460" s="49"/>
      <c r="BX3460" s="49"/>
      <c r="BY3460" s="49"/>
      <c r="BZ3460" s="49"/>
      <c r="CA3460" s="49"/>
      <c r="CB3460" s="49"/>
      <c r="CC3460" s="49"/>
    </row>
    <row r="3461" spans="1:81" x14ac:dyDescent="0.3">
      <c r="A3461" s="57" t="s">
        <v>560</v>
      </c>
      <c r="B3461" s="48">
        <v>42406</v>
      </c>
      <c r="C3461" s="48"/>
      <c r="D3461" s="48"/>
      <c r="E3461" s="49" t="s">
        <v>558</v>
      </c>
      <c r="F3461" s="49"/>
      <c r="G3461" s="49">
        <v>456.04734374999998</v>
      </c>
      <c r="H3461" s="49">
        <v>0.156465625</v>
      </c>
      <c r="I3461" s="49">
        <v>0.23173750000000001</v>
      </c>
      <c r="J3461" s="49">
        <v>0.26382499999999998</v>
      </c>
      <c r="K3461" s="49">
        <v>0.19744999999999999</v>
      </c>
      <c r="L3461" s="49">
        <v>0.29498750000000001</v>
      </c>
      <c r="M3461" s="49">
        <v>0.32195000000000001</v>
      </c>
      <c r="N3461" s="49">
        <v>0.24784375</v>
      </c>
      <c r="O3461" s="49"/>
      <c r="P3461" s="49"/>
      <c r="Q3461" s="49"/>
      <c r="R3461" s="49"/>
      <c r="S3461" s="49"/>
      <c r="T3461" s="49"/>
      <c r="U3461" s="49"/>
      <c r="V3461" s="49"/>
      <c r="W3461" s="49"/>
      <c r="X3461" s="49"/>
      <c r="Y3461" s="49"/>
      <c r="Z3461" s="49"/>
      <c r="AA3461" s="49"/>
      <c r="AB3461" s="49"/>
      <c r="AC3461" s="49"/>
      <c r="AD3461" s="49"/>
      <c r="AE3461" s="49"/>
      <c r="AF3461" s="49"/>
      <c r="AG3461" s="49"/>
      <c r="AH3461" s="49"/>
      <c r="AI3461" s="49"/>
      <c r="AJ3461" s="49"/>
      <c r="AK3461" s="49"/>
      <c r="AL3461" s="49"/>
      <c r="AM3461" s="49"/>
      <c r="AN3461" s="49"/>
      <c r="AO3461" s="49"/>
      <c r="AP3461" s="49"/>
      <c r="AQ3461" s="49"/>
      <c r="AR3461" s="49"/>
      <c r="AS3461" s="49"/>
      <c r="AT3461" s="49"/>
      <c r="AX3461" s="49"/>
      <c r="AY3461" s="49"/>
      <c r="AZ3461" s="49"/>
      <c r="BA3461" s="49"/>
      <c r="BB3461" s="49"/>
      <c r="BC3461" s="49"/>
      <c r="BD3461" s="49"/>
      <c r="BE3461" s="49"/>
      <c r="BF3461" s="49"/>
      <c r="BG3461" s="49"/>
      <c r="BH3461" s="49"/>
      <c r="BI3461" s="49"/>
      <c r="BJ3461" s="49"/>
      <c r="BK3461" s="49"/>
      <c r="BL3461" s="49"/>
      <c r="BM3461" s="49"/>
      <c r="BN3461" s="49"/>
      <c r="BO3461" s="49"/>
      <c r="BP3461" s="49"/>
      <c r="BQ3461" s="49"/>
      <c r="BR3461" s="49"/>
      <c r="BS3461" s="49"/>
      <c r="BT3461" s="49"/>
      <c r="BU3461" s="49"/>
      <c r="BV3461" s="49"/>
      <c r="BW3461" s="49"/>
      <c r="BX3461" s="49"/>
      <c r="BY3461" s="49"/>
      <c r="BZ3461" s="49"/>
      <c r="CA3461" s="49"/>
      <c r="CB3461" s="49"/>
      <c r="CC3461" s="49"/>
    </row>
    <row r="3462" spans="1:81" x14ac:dyDescent="0.3">
      <c r="A3462" s="57" t="s">
        <v>560</v>
      </c>
      <c r="B3462" s="48">
        <v>42407</v>
      </c>
      <c r="C3462" s="48"/>
      <c r="D3462" s="48"/>
      <c r="E3462" s="49" t="s">
        <v>558</v>
      </c>
      <c r="F3462" s="49"/>
      <c r="G3462" s="49">
        <v>455.23031250000003</v>
      </c>
      <c r="H3462" s="49">
        <v>0.15507499999999999</v>
      </c>
      <c r="I3462" s="49">
        <v>0.22994375</v>
      </c>
      <c r="J3462" s="49">
        <v>0.26291874999999998</v>
      </c>
      <c r="K3462" s="49">
        <v>0.19723750000000001</v>
      </c>
      <c r="L3462" s="49">
        <v>0.29505625000000002</v>
      </c>
      <c r="M3462" s="49">
        <v>0.32201249999999998</v>
      </c>
      <c r="N3462" s="49">
        <v>0.2477</v>
      </c>
      <c r="O3462" s="49"/>
      <c r="P3462" s="49"/>
      <c r="Q3462" s="49"/>
      <c r="R3462" s="49"/>
      <c r="S3462" s="49"/>
      <c r="T3462" s="49"/>
      <c r="U3462" s="49"/>
      <c r="V3462" s="49"/>
      <c r="W3462" s="49"/>
      <c r="X3462" s="49"/>
      <c r="Y3462" s="49"/>
      <c r="Z3462" s="49"/>
      <c r="AA3462" s="49"/>
      <c r="AB3462" s="49"/>
      <c r="AC3462" s="49"/>
      <c r="AD3462" s="49"/>
      <c r="AE3462" s="49"/>
      <c r="AF3462" s="49"/>
      <c r="AG3462" s="49"/>
      <c r="AH3462" s="49"/>
      <c r="AI3462" s="49"/>
      <c r="AJ3462" s="49"/>
      <c r="AK3462" s="49"/>
      <c r="AL3462" s="49"/>
      <c r="AM3462" s="49"/>
      <c r="AN3462" s="49"/>
      <c r="AO3462" s="49"/>
      <c r="AP3462" s="49"/>
      <c r="AQ3462" s="49"/>
      <c r="AR3462" s="49"/>
      <c r="AS3462" s="49"/>
      <c r="AT3462" s="49"/>
      <c r="AX3462" s="49"/>
      <c r="AY3462" s="49"/>
      <c r="AZ3462" s="49"/>
      <c r="BA3462" s="49"/>
      <c r="BB3462" s="49"/>
      <c r="BC3462" s="49"/>
      <c r="BD3462" s="49"/>
      <c r="BE3462" s="49"/>
      <c r="BF3462" s="49"/>
      <c r="BG3462" s="49"/>
      <c r="BH3462" s="49"/>
      <c r="BI3462" s="49"/>
      <c r="BJ3462" s="49"/>
      <c r="BK3462" s="49"/>
      <c r="BL3462" s="49"/>
      <c r="BM3462" s="49"/>
      <c r="BN3462" s="49"/>
      <c r="BO3462" s="49"/>
      <c r="BP3462" s="49"/>
      <c r="BQ3462" s="49"/>
      <c r="BR3462" s="49"/>
      <c r="BS3462" s="49"/>
      <c r="BT3462" s="49"/>
      <c r="BU3462" s="49"/>
      <c r="BV3462" s="49"/>
      <c r="BW3462" s="49"/>
      <c r="BX3462" s="49"/>
      <c r="BY3462" s="49"/>
      <c r="BZ3462" s="49"/>
      <c r="CA3462" s="49"/>
      <c r="CB3462" s="49"/>
      <c r="CC3462" s="49"/>
    </row>
    <row r="3463" spans="1:81" x14ac:dyDescent="0.3">
      <c r="A3463" s="57" t="s">
        <v>560</v>
      </c>
      <c r="B3463" s="48">
        <v>42408</v>
      </c>
      <c r="C3463" s="48"/>
      <c r="D3463" s="48"/>
      <c r="E3463" s="49" t="s">
        <v>558</v>
      </c>
      <c r="F3463" s="49"/>
      <c r="G3463" s="49">
        <v>454.50609374999999</v>
      </c>
      <c r="H3463" s="49">
        <v>0.15413437499999999</v>
      </c>
      <c r="I3463" s="49">
        <v>0.22863125000000001</v>
      </c>
      <c r="J3463" s="49">
        <v>0.26190625000000001</v>
      </c>
      <c r="K3463" s="49">
        <v>0.19708125000000001</v>
      </c>
      <c r="L3463" s="49">
        <v>0.29503125000000002</v>
      </c>
      <c r="M3463" s="49">
        <v>0.32199375000000002</v>
      </c>
      <c r="N3463" s="49">
        <v>0.24762500000000001</v>
      </c>
      <c r="O3463" s="49"/>
      <c r="P3463" s="49"/>
      <c r="Q3463" s="49"/>
      <c r="R3463" s="49"/>
      <c r="S3463" s="49"/>
      <c r="T3463" s="49"/>
      <c r="U3463" s="49"/>
      <c r="V3463" s="49"/>
      <c r="W3463" s="49"/>
      <c r="X3463" s="49"/>
      <c r="Y3463" s="49"/>
      <c r="Z3463" s="49"/>
      <c r="AA3463" s="49"/>
      <c r="AB3463" s="49"/>
      <c r="AC3463" s="49"/>
      <c r="AD3463" s="49"/>
      <c r="AE3463" s="49"/>
      <c r="AF3463" s="49"/>
      <c r="AG3463" s="49"/>
      <c r="AH3463" s="49"/>
      <c r="AI3463" s="49"/>
      <c r="AJ3463" s="49"/>
      <c r="AK3463" s="49"/>
      <c r="AL3463" s="49"/>
      <c r="AM3463" s="49"/>
      <c r="AN3463" s="49"/>
      <c r="AO3463" s="49"/>
      <c r="AP3463" s="49"/>
      <c r="AQ3463" s="49"/>
      <c r="AR3463" s="49"/>
      <c r="AS3463" s="49"/>
      <c r="AT3463" s="49"/>
      <c r="AX3463" s="49"/>
      <c r="AY3463" s="49"/>
      <c r="AZ3463" s="49"/>
      <c r="BA3463" s="49"/>
      <c r="BB3463" s="49"/>
      <c r="BC3463" s="49"/>
      <c r="BD3463" s="49"/>
      <c r="BE3463" s="49"/>
      <c r="BF3463" s="49"/>
      <c r="BG3463" s="49"/>
      <c r="BH3463" s="49"/>
      <c r="BI3463" s="49"/>
      <c r="BJ3463" s="49"/>
      <c r="BK3463" s="49"/>
      <c r="BL3463" s="49"/>
      <c r="BM3463" s="49"/>
      <c r="BN3463" s="49"/>
      <c r="BO3463" s="49"/>
      <c r="BP3463" s="49"/>
      <c r="BQ3463" s="49"/>
      <c r="BR3463" s="49"/>
      <c r="BS3463" s="49"/>
      <c r="BT3463" s="49"/>
      <c r="BU3463" s="49"/>
      <c r="BV3463" s="49"/>
      <c r="BW3463" s="49"/>
      <c r="BX3463" s="49"/>
      <c r="BY3463" s="49"/>
      <c r="BZ3463" s="49"/>
      <c r="CA3463" s="49"/>
      <c r="CB3463" s="49"/>
      <c r="CC3463" s="49"/>
    </row>
    <row r="3464" spans="1:81" x14ac:dyDescent="0.3">
      <c r="A3464" s="57" t="s">
        <v>560</v>
      </c>
      <c r="B3464" s="48">
        <v>42409</v>
      </c>
      <c r="C3464" s="48"/>
      <c r="D3464" s="48"/>
      <c r="E3464" s="49" t="s">
        <v>558</v>
      </c>
      <c r="F3464" s="49"/>
      <c r="G3464" s="49">
        <v>453.69468749999999</v>
      </c>
      <c r="H3464" s="49">
        <v>0.15236250000000001</v>
      </c>
      <c r="I3464" s="49">
        <v>0.22709375000000001</v>
      </c>
      <c r="J3464" s="49">
        <v>0.26111250000000003</v>
      </c>
      <c r="K3464" s="49">
        <v>0.19689999999999999</v>
      </c>
      <c r="L3464" s="49">
        <v>0.29504374999999999</v>
      </c>
      <c r="M3464" s="49">
        <v>0.32198749999999998</v>
      </c>
      <c r="N3464" s="49">
        <v>0.24754375000000001</v>
      </c>
      <c r="O3464" s="49"/>
      <c r="P3464" s="49"/>
      <c r="Q3464" s="49"/>
      <c r="R3464" s="49"/>
      <c r="S3464" s="49"/>
      <c r="T3464" s="49"/>
      <c r="U3464" s="49"/>
      <c r="V3464" s="49"/>
      <c r="W3464" s="49"/>
      <c r="X3464" s="49"/>
      <c r="Y3464" s="49"/>
      <c r="Z3464" s="49"/>
      <c r="AA3464" s="49"/>
      <c r="AB3464" s="49"/>
      <c r="AC3464" s="49"/>
      <c r="AD3464" s="49"/>
      <c r="AE3464" s="49">
        <v>0.44366779551830798</v>
      </c>
      <c r="AF3464" s="49">
        <v>3.2715471493997797E-2</v>
      </c>
      <c r="AG3464" s="49"/>
      <c r="AH3464" s="49"/>
      <c r="AI3464" s="49"/>
      <c r="AJ3464" s="49"/>
      <c r="AK3464" s="49"/>
      <c r="AL3464" s="49"/>
      <c r="AM3464" s="49"/>
      <c r="AN3464" s="49"/>
      <c r="AO3464" s="49"/>
      <c r="AP3464" s="49"/>
      <c r="AQ3464" s="49"/>
      <c r="AR3464" s="49"/>
      <c r="AS3464" s="49"/>
      <c r="AT3464" s="49"/>
      <c r="AX3464" s="49"/>
      <c r="AY3464" s="49"/>
      <c r="AZ3464" s="49"/>
      <c r="BA3464" s="49"/>
      <c r="BB3464" s="49"/>
      <c r="BC3464" s="49"/>
      <c r="BD3464" s="49"/>
      <c r="BE3464" s="49"/>
      <c r="BF3464" s="49"/>
      <c r="BG3464" s="49"/>
      <c r="BH3464" s="49"/>
      <c r="BI3464" s="49"/>
      <c r="BJ3464" s="49"/>
      <c r="BK3464" s="49"/>
      <c r="BL3464" s="49"/>
      <c r="BM3464" s="49"/>
      <c r="BN3464" s="49"/>
      <c r="BO3464" s="49"/>
      <c r="BP3464" s="49"/>
      <c r="BQ3464" s="49"/>
      <c r="BR3464" s="49"/>
      <c r="BS3464" s="49"/>
      <c r="BT3464" s="49"/>
      <c r="BU3464" s="49"/>
      <c r="BV3464" s="49"/>
      <c r="BW3464" s="49"/>
      <c r="BX3464" s="49"/>
      <c r="BY3464" s="49"/>
      <c r="BZ3464" s="49"/>
      <c r="CA3464" s="49"/>
      <c r="CB3464" s="49"/>
      <c r="CC3464" s="49"/>
    </row>
    <row r="3465" spans="1:81" x14ac:dyDescent="0.3">
      <c r="A3465" s="57" t="s">
        <v>560</v>
      </c>
      <c r="B3465" s="48">
        <v>42410</v>
      </c>
      <c r="C3465" s="48"/>
      <c r="D3465" s="48"/>
      <c r="E3465" s="49" t="s">
        <v>558</v>
      </c>
      <c r="F3465" s="49"/>
      <c r="G3465" s="49">
        <v>452.78203124999999</v>
      </c>
      <c r="H3465" s="49">
        <v>0.15095312499999999</v>
      </c>
      <c r="I3465" s="49">
        <v>0.22560625000000001</v>
      </c>
      <c r="J3465" s="49">
        <v>0.26006249999999997</v>
      </c>
      <c r="K3465" s="49">
        <v>0.19664375000000001</v>
      </c>
      <c r="L3465" s="49">
        <v>0.29494999999999999</v>
      </c>
      <c r="M3465" s="49">
        <v>0.32191249999999999</v>
      </c>
      <c r="N3465" s="49">
        <v>0.24742500000000001</v>
      </c>
      <c r="O3465" s="49"/>
      <c r="P3465" s="49"/>
      <c r="Q3465" s="49"/>
      <c r="R3465" s="49"/>
      <c r="S3465" s="49"/>
      <c r="T3465" s="49"/>
      <c r="U3465" s="49"/>
      <c r="V3465" s="49"/>
      <c r="W3465" s="49"/>
      <c r="X3465" s="49"/>
      <c r="Y3465" s="49"/>
      <c r="Z3465" s="49"/>
      <c r="AA3465" s="49"/>
      <c r="AB3465" s="49"/>
      <c r="AC3465" s="49"/>
      <c r="AD3465" s="49"/>
      <c r="AE3465" s="49"/>
      <c r="AF3465" s="49"/>
      <c r="AG3465" s="49"/>
      <c r="AH3465" s="49"/>
      <c r="AI3465" s="49"/>
      <c r="AJ3465" s="49"/>
      <c r="AK3465" s="49"/>
      <c r="AL3465" s="49"/>
      <c r="AM3465" s="49"/>
      <c r="AN3465" s="49"/>
      <c r="AO3465" s="49"/>
      <c r="AP3465" s="49"/>
      <c r="AQ3465" s="49"/>
      <c r="AR3465" s="49"/>
      <c r="AS3465" s="49"/>
      <c r="AT3465" s="49"/>
      <c r="AX3465" s="49"/>
      <c r="AY3465" s="49"/>
      <c r="AZ3465" s="49"/>
      <c r="BA3465" s="49"/>
      <c r="BB3465" s="49"/>
      <c r="BC3465" s="49"/>
      <c r="BD3465" s="49"/>
      <c r="BE3465" s="49"/>
      <c r="BF3465" s="49"/>
      <c r="BG3465" s="49"/>
      <c r="BH3465" s="49"/>
      <c r="BI3465" s="49"/>
      <c r="BJ3465" s="49"/>
      <c r="BK3465" s="49"/>
      <c r="BL3465" s="49"/>
      <c r="BM3465" s="49"/>
      <c r="BN3465" s="49"/>
      <c r="BO3465" s="49"/>
      <c r="BP3465" s="49"/>
      <c r="BQ3465" s="49"/>
      <c r="BR3465" s="49"/>
      <c r="BS3465" s="49"/>
      <c r="BT3465" s="49"/>
      <c r="BU3465" s="49"/>
      <c r="BV3465" s="49"/>
      <c r="BW3465" s="49"/>
      <c r="BX3465" s="49"/>
      <c r="BY3465" s="49"/>
      <c r="BZ3465" s="49"/>
      <c r="CA3465" s="49"/>
      <c r="CB3465" s="49"/>
      <c r="CC3465" s="49"/>
    </row>
    <row r="3466" spans="1:81" x14ac:dyDescent="0.3">
      <c r="A3466" s="57" t="s">
        <v>560</v>
      </c>
      <c r="B3466" s="48">
        <v>42411</v>
      </c>
      <c r="C3466" s="48"/>
      <c r="D3466" s="48"/>
      <c r="E3466" s="49" t="s">
        <v>558</v>
      </c>
      <c r="F3466" s="49"/>
      <c r="G3466" s="49">
        <v>452.16234374999999</v>
      </c>
      <c r="H3466" s="49">
        <v>0.149928125</v>
      </c>
      <c r="I3466" s="49">
        <v>0.22434999999999999</v>
      </c>
      <c r="J3466" s="49">
        <v>0.25937500000000002</v>
      </c>
      <c r="K3466" s="49">
        <v>0.19646250000000001</v>
      </c>
      <c r="L3466" s="49">
        <v>0.29500625000000003</v>
      </c>
      <c r="M3466" s="49">
        <v>0.32192500000000002</v>
      </c>
      <c r="N3466" s="49">
        <v>0.24729999999999999</v>
      </c>
      <c r="O3466" s="49"/>
      <c r="P3466" s="49"/>
      <c r="Q3466" s="49"/>
      <c r="R3466" s="49"/>
      <c r="S3466" s="49"/>
      <c r="T3466" s="49"/>
      <c r="U3466" s="49"/>
      <c r="V3466" s="49"/>
      <c r="W3466" s="49"/>
      <c r="X3466" s="49"/>
      <c r="Y3466" s="49"/>
      <c r="Z3466" s="49"/>
      <c r="AA3466" s="49"/>
      <c r="AB3466" s="49"/>
      <c r="AC3466" s="49"/>
      <c r="AD3466" s="49"/>
      <c r="AE3466" s="49"/>
      <c r="AF3466" s="49"/>
      <c r="AG3466" s="49"/>
      <c r="AH3466" s="49"/>
      <c r="AI3466" s="49"/>
      <c r="AJ3466" s="49"/>
      <c r="AK3466" s="49"/>
      <c r="AL3466" s="49"/>
      <c r="AM3466" s="49"/>
      <c r="AN3466" s="49"/>
      <c r="AO3466" s="49"/>
      <c r="AP3466" s="49"/>
      <c r="AQ3466" s="49"/>
      <c r="AR3466" s="49"/>
      <c r="AS3466" s="49"/>
      <c r="AT3466" s="49"/>
      <c r="AX3466" s="49"/>
      <c r="AY3466" s="49"/>
      <c r="AZ3466" s="49"/>
      <c r="BA3466" s="49"/>
      <c r="BB3466" s="49"/>
      <c r="BC3466" s="49"/>
      <c r="BD3466" s="49"/>
      <c r="BE3466" s="49"/>
      <c r="BF3466" s="49"/>
      <c r="BG3466" s="49"/>
      <c r="BH3466" s="49"/>
      <c r="BI3466" s="49"/>
      <c r="BJ3466" s="49"/>
      <c r="BK3466" s="49"/>
      <c r="BL3466" s="49"/>
      <c r="BM3466" s="49"/>
      <c r="BN3466" s="49"/>
      <c r="BO3466" s="49"/>
      <c r="BP3466" s="49"/>
      <c r="BQ3466" s="49"/>
      <c r="BR3466" s="49"/>
      <c r="BS3466" s="49"/>
      <c r="BT3466" s="49"/>
      <c r="BU3466" s="49"/>
      <c r="BV3466" s="49"/>
      <c r="BW3466" s="49"/>
      <c r="BX3466" s="49"/>
      <c r="BY3466" s="49"/>
      <c r="BZ3466" s="49"/>
      <c r="CA3466" s="49"/>
      <c r="CB3466" s="49"/>
      <c r="CC3466" s="49"/>
    </row>
    <row r="3467" spans="1:81" x14ac:dyDescent="0.3">
      <c r="A3467" s="57" t="s">
        <v>560</v>
      </c>
      <c r="B3467" s="48">
        <v>42412</v>
      </c>
      <c r="C3467" s="48"/>
      <c r="D3467" s="48"/>
      <c r="E3467" s="49" t="s">
        <v>558</v>
      </c>
      <c r="F3467" s="49"/>
      <c r="G3467" s="49">
        <v>451.53984374999999</v>
      </c>
      <c r="H3467" s="49">
        <v>0.14831562500000001</v>
      </c>
      <c r="I3467" s="49">
        <v>0.2233</v>
      </c>
      <c r="J3467" s="49">
        <v>0.25894374999999997</v>
      </c>
      <c r="K3467" s="49">
        <v>0.19623750000000001</v>
      </c>
      <c r="L3467" s="49">
        <v>0.29502499999999998</v>
      </c>
      <c r="M3467" s="49">
        <v>0.32190000000000002</v>
      </c>
      <c r="N3467" s="49">
        <v>0.24721874999999999</v>
      </c>
      <c r="O3467" s="49"/>
      <c r="P3467" s="49"/>
      <c r="Q3467" s="49"/>
      <c r="R3467" s="49"/>
      <c r="S3467" s="49"/>
      <c r="T3467" s="49"/>
      <c r="U3467" s="49"/>
      <c r="V3467" s="49"/>
      <c r="W3467" s="49"/>
      <c r="X3467" s="49"/>
      <c r="Y3467" s="49"/>
      <c r="Z3467" s="49"/>
      <c r="AA3467" s="49"/>
      <c r="AB3467" s="49"/>
      <c r="AC3467" s="49"/>
      <c r="AD3467" s="49">
        <v>8.6999999999999993</v>
      </c>
      <c r="AE3467" s="49"/>
      <c r="AF3467" s="49"/>
      <c r="AG3467" s="49"/>
      <c r="AH3467" s="49"/>
      <c r="AI3467" s="49"/>
      <c r="AJ3467" s="49">
        <v>8.4499999999999993</v>
      </c>
      <c r="AK3467" s="49">
        <v>8.6999999999999993</v>
      </c>
      <c r="AL3467" s="49"/>
      <c r="AM3467" s="49"/>
      <c r="AN3467" s="49"/>
      <c r="AO3467" s="49"/>
      <c r="AP3467" s="49"/>
      <c r="AQ3467" s="49"/>
      <c r="AR3467" s="49"/>
      <c r="AS3467" s="49"/>
      <c r="AT3467" s="49"/>
      <c r="AX3467" s="49"/>
      <c r="AY3467" s="49"/>
      <c r="AZ3467" s="49"/>
      <c r="BA3467" s="49"/>
      <c r="BB3467" s="49"/>
      <c r="BC3467" s="49"/>
      <c r="BD3467" s="49"/>
      <c r="BE3467" s="49"/>
      <c r="BF3467" s="49"/>
      <c r="BG3467" s="49"/>
      <c r="BH3467" s="49"/>
      <c r="BI3467" s="49"/>
      <c r="BJ3467" s="49"/>
      <c r="BK3467" s="49"/>
      <c r="BL3467" s="49"/>
      <c r="BM3467" s="49"/>
      <c r="BN3467" s="49"/>
      <c r="BO3467" s="49"/>
      <c r="BP3467" s="49"/>
      <c r="BQ3467" s="49"/>
      <c r="BR3467" s="49"/>
      <c r="BS3467" s="49"/>
      <c r="BT3467" s="49"/>
      <c r="BU3467" s="49"/>
      <c r="BV3467" s="49"/>
      <c r="BW3467" s="49"/>
      <c r="BX3467" s="49"/>
      <c r="BY3467" s="49"/>
      <c r="BZ3467" s="49"/>
      <c r="CA3467" s="49"/>
      <c r="CB3467" s="49"/>
      <c r="CC3467" s="49"/>
    </row>
    <row r="3468" spans="1:81" x14ac:dyDescent="0.3">
      <c r="A3468" s="57" t="s">
        <v>560</v>
      </c>
      <c r="B3468" s="48">
        <v>42413</v>
      </c>
      <c r="C3468" s="48"/>
      <c r="D3468" s="48"/>
      <c r="E3468" s="49" t="s">
        <v>558</v>
      </c>
      <c r="F3468" s="49"/>
      <c r="G3468" s="49">
        <v>450.89437500000003</v>
      </c>
      <c r="H3468" s="49">
        <v>0.14624999999999999</v>
      </c>
      <c r="I3468" s="49">
        <v>0.22175</v>
      </c>
      <c r="J3468" s="49">
        <v>0.25854375000000002</v>
      </c>
      <c r="K3468" s="49">
        <v>0.19635</v>
      </c>
      <c r="L3468" s="49">
        <v>0.29497499999999999</v>
      </c>
      <c r="M3468" s="49">
        <v>0.32190000000000002</v>
      </c>
      <c r="N3468" s="49">
        <v>0.2472125</v>
      </c>
      <c r="O3468" s="49"/>
      <c r="P3468" s="49"/>
      <c r="Q3468" s="49"/>
      <c r="R3468" s="49"/>
      <c r="S3468" s="49">
        <v>7.8088331999999996</v>
      </c>
      <c r="T3468" s="49">
        <v>610.90724999999998</v>
      </c>
      <c r="U3468" s="49">
        <v>468.70024999999998</v>
      </c>
      <c r="V3468" s="49"/>
      <c r="W3468" s="49"/>
      <c r="X3468" s="49">
        <v>1.7867441649483999E-2</v>
      </c>
      <c r="Y3468" s="49">
        <v>4.7550000000000002E-2</v>
      </c>
      <c r="Z3468" s="49">
        <v>6.696212375</v>
      </c>
      <c r="AA3468" s="49">
        <v>7410.2885909312099</v>
      </c>
      <c r="AB3468" s="49"/>
      <c r="AC3468" s="49">
        <v>374.77175</v>
      </c>
      <c r="AD3468" s="49"/>
      <c r="AE3468" s="49"/>
      <c r="AF3468" s="49"/>
      <c r="AG3468" s="49"/>
      <c r="AH3468" s="49"/>
      <c r="AI3468" s="49">
        <v>27.835750000000001</v>
      </c>
      <c r="AJ3468" s="49"/>
      <c r="AK3468" s="49"/>
      <c r="AL3468" s="49"/>
      <c r="AM3468" s="49"/>
      <c r="AN3468" s="49"/>
      <c r="AO3468" s="49"/>
      <c r="AP3468" s="49"/>
      <c r="AQ3468" s="49"/>
      <c r="AR3468" s="49"/>
      <c r="AS3468" s="49" t="s">
        <v>69</v>
      </c>
      <c r="AT3468" s="49"/>
      <c r="AX3468" s="49"/>
      <c r="AY3468" s="49"/>
      <c r="AZ3468" s="49"/>
      <c r="BA3468" s="49"/>
      <c r="BB3468" s="49"/>
      <c r="BC3468" s="49">
        <v>93.9285</v>
      </c>
      <c r="BD3468" s="49"/>
      <c r="BE3468" s="49"/>
      <c r="BF3468" s="49"/>
      <c r="BG3468" s="49"/>
      <c r="BH3468" s="49">
        <v>114.37125</v>
      </c>
      <c r="BI3468" s="49">
        <v>277.08989384933602</v>
      </c>
      <c r="BJ3468" s="49"/>
      <c r="BK3468" s="49"/>
      <c r="BL3468" s="49"/>
      <c r="BM3468" s="49"/>
      <c r="BN3468" s="49"/>
      <c r="BO3468" s="49"/>
      <c r="BP3468" s="49"/>
      <c r="BQ3468" s="49"/>
      <c r="BR3468" s="49"/>
      <c r="BS3468" s="49"/>
      <c r="BT3468" s="49"/>
      <c r="BU3468" s="49"/>
      <c r="BV3468" s="49"/>
      <c r="BW3468" s="49"/>
      <c r="BX3468" s="49"/>
      <c r="BY3468" s="49"/>
      <c r="BZ3468" s="49"/>
      <c r="CA3468" s="49"/>
      <c r="CB3468" s="49"/>
      <c r="CC3468" s="49"/>
    </row>
    <row r="3469" spans="1:81" x14ac:dyDescent="0.3">
      <c r="A3469" s="57" t="s">
        <v>560</v>
      </c>
      <c r="B3469" s="48">
        <v>42414</v>
      </c>
      <c r="C3469" s="48"/>
      <c r="D3469" s="48"/>
      <c r="E3469" s="49" t="s">
        <v>558</v>
      </c>
      <c r="F3469" s="49"/>
      <c r="G3469" s="49">
        <v>450.10359375000002</v>
      </c>
      <c r="H3469" s="49">
        <v>0.14525312500000001</v>
      </c>
      <c r="I3469" s="49">
        <v>0.22043750000000001</v>
      </c>
      <c r="J3469" s="49">
        <v>0.25748124999999999</v>
      </c>
      <c r="K3469" s="49">
        <v>0.19610625000000001</v>
      </c>
      <c r="L3469" s="49">
        <v>0.29509374999999999</v>
      </c>
      <c r="M3469" s="49">
        <v>0.32187500000000002</v>
      </c>
      <c r="N3469" s="49">
        <v>0.24694374999999999</v>
      </c>
      <c r="O3469" s="49"/>
      <c r="P3469" s="49"/>
      <c r="Q3469" s="49"/>
      <c r="R3469" s="49"/>
      <c r="S3469" s="49"/>
      <c r="T3469" s="49"/>
      <c r="U3469" s="49"/>
      <c r="V3469" s="49"/>
      <c r="W3469" s="49"/>
      <c r="X3469" s="49"/>
      <c r="Y3469" s="49"/>
      <c r="Z3469" s="49"/>
      <c r="AA3469" s="49"/>
      <c r="AB3469" s="49"/>
      <c r="AC3469" s="49"/>
      <c r="AD3469" s="49"/>
      <c r="AE3469" s="49"/>
      <c r="AF3469" s="49"/>
      <c r="AG3469" s="49"/>
      <c r="AH3469" s="49"/>
      <c r="AI3469" s="49"/>
      <c r="AJ3469" s="49"/>
      <c r="AK3469" s="49"/>
      <c r="AL3469" s="49"/>
      <c r="AM3469" s="49"/>
      <c r="AN3469" s="49"/>
      <c r="AO3469" s="49"/>
      <c r="AP3469" s="49"/>
      <c r="AQ3469" s="49"/>
      <c r="AR3469" s="49"/>
      <c r="AS3469" s="49"/>
      <c r="AT3469" s="49"/>
      <c r="AX3469" s="49"/>
      <c r="AY3469" s="49"/>
      <c r="AZ3469" s="49"/>
      <c r="BA3469" s="49"/>
      <c r="BB3469" s="49"/>
      <c r="BC3469" s="49"/>
      <c r="BD3469" s="49"/>
      <c r="BE3469" s="49"/>
      <c r="BF3469" s="49"/>
      <c r="BG3469" s="49"/>
      <c r="BH3469" s="49"/>
      <c r="BI3469" s="49"/>
      <c r="BJ3469" s="49"/>
      <c r="BK3469" s="49"/>
      <c r="BL3469" s="49"/>
      <c r="BM3469" s="49"/>
      <c r="BN3469" s="49"/>
      <c r="BO3469" s="49"/>
      <c r="BP3469" s="49"/>
      <c r="BQ3469" s="49"/>
      <c r="BR3469" s="49"/>
      <c r="BS3469" s="49"/>
      <c r="BT3469" s="49"/>
      <c r="BU3469" s="49"/>
      <c r="BV3469" s="49"/>
      <c r="BW3469" s="49"/>
      <c r="BX3469" s="49"/>
      <c r="BY3469" s="49"/>
      <c r="BZ3469" s="49"/>
      <c r="CA3469" s="49"/>
      <c r="CB3469" s="49"/>
      <c r="CC3469" s="49"/>
    </row>
    <row r="3470" spans="1:81" x14ac:dyDescent="0.3">
      <c r="A3470" s="57" t="s">
        <v>560</v>
      </c>
      <c r="B3470" s="48">
        <v>42415</v>
      </c>
      <c r="C3470" s="48"/>
      <c r="D3470" s="48"/>
      <c r="E3470" s="49" t="s">
        <v>558</v>
      </c>
      <c r="F3470" s="49"/>
      <c r="G3470" s="49">
        <v>449.26828124999997</v>
      </c>
      <c r="H3470" s="49">
        <v>0.14327812500000001</v>
      </c>
      <c r="I3470" s="49">
        <v>0.21918124999999999</v>
      </c>
      <c r="J3470" s="49">
        <v>0.25673125000000002</v>
      </c>
      <c r="K3470" s="49">
        <v>0.19589375000000001</v>
      </c>
      <c r="L3470" s="49">
        <v>0.29499999999999998</v>
      </c>
      <c r="M3470" s="49">
        <v>0.3218375</v>
      </c>
      <c r="N3470" s="49">
        <v>0.24686875</v>
      </c>
      <c r="O3470" s="49"/>
      <c r="P3470" s="49"/>
      <c r="Q3470" s="49"/>
      <c r="R3470" s="49"/>
      <c r="S3470" s="49"/>
      <c r="T3470" s="49"/>
      <c r="U3470" s="49"/>
      <c r="V3470" s="49"/>
      <c r="W3470" s="49"/>
      <c r="X3470" s="49"/>
      <c r="Y3470" s="49"/>
      <c r="Z3470" s="49"/>
      <c r="AA3470" s="49"/>
      <c r="AB3470" s="49"/>
      <c r="AC3470" s="49"/>
      <c r="AD3470" s="49"/>
      <c r="AE3470" s="49"/>
      <c r="AF3470" s="49"/>
      <c r="AG3470" s="49"/>
      <c r="AH3470" s="49"/>
      <c r="AI3470" s="49"/>
      <c r="AJ3470" s="49"/>
      <c r="AK3470" s="49"/>
      <c r="AL3470" s="49"/>
      <c r="AM3470" s="49"/>
      <c r="AN3470" s="49"/>
      <c r="AO3470" s="49"/>
      <c r="AP3470" s="49"/>
      <c r="AQ3470" s="49"/>
      <c r="AR3470" s="49"/>
      <c r="AS3470" s="49"/>
      <c r="AT3470" s="49"/>
      <c r="AX3470" s="49"/>
      <c r="AY3470" s="49"/>
      <c r="AZ3470" s="49"/>
      <c r="BA3470" s="49"/>
      <c r="BB3470" s="49"/>
      <c r="BC3470" s="49"/>
      <c r="BD3470" s="49"/>
      <c r="BE3470" s="49"/>
      <c r="BF3470" s="49"/>
      <c r="BG3470" s="49"/>
      <c r="BH3470" s="49"/>
      <c r="BI3470" s="49"/>
      <c r="BJ3470" s="49"/>
      <c r="BK3470" s="49"/>
      <c r="BL3470" s="49"/>
      <c r="BM3470" s="49"/>
      <c r="BN3470" s="49"/>
      <c r="BO3470" s="49"/>
      <c r="BP3470" s="49"/>
      <c r="BQ3470" s="49"/>
      <c r="BR3470" s="49"/>
      <c r="BS3470" s="49"/>
      <c r="BT3470" s="49"/>
      <c r="BU3470" s="49"/>
      <c r="BV3470" s="49"/>
      <c r="BW3470" s="49"/>
      <c r="BX3470" s="49"/>
      <c r="BY3470" s="49"/>
      <c r="BZ3470" s="49"/>
      <c r="CA3470" s="49"/>
      <c r="CB3470" s="49"/>
      <c r="CC3470" s="49"/>
    </row>
    <row r="3471" spans="1:81" x14ac:dyDescent="0.3">
      <c r="A3471" s="57" t="s">
        <v>560</v>
      </c>
      <c r="B3471" s="48">
        <v>42416</v>
      </c>
      <c r="C3471" s="48"/>
      <c r="D3471" s="48"/>
      <c r="E3471" s="49" t="s">
        <v>558</v>
      </c>
      <c r="F3471" s="49"/>
      <c r="G3471" s="49"/>
      <c r="H3471" s="49"/>
      <c r="I3471" s="49"/>
      <c r="J3471" s="49"/>
      <c r="K3471" s="49"/>
      <c r="L3471" s="49"/>
      <c r="M3471" s="49"/>
      <c r="N3471" s="49"/>
      <c r="O3471" s="49"/>
      <c r="P3471" s="49"/>
      <c r="Q3471" s="49"/>
      <c r="R3471" s="49"/>
      <c r="S3471" s="49"/>
      <c r="T3471" s="49"/>
      <c r="U3471" s="49"/>
      <c r="V3471" s="49"/>
      <c r="W3471" s="49"/>
      <c r="X3471" s="49"/>
      <c r="Y3471" s="49"/>
      <c r="Z3471" s="49"/>
      <c r="AA3471" s="49"/>
      <c r="AB3471" s="49"/>
      <c r="AC3471" s="49"/>
      <c r="AD3471" s="49">
        <v>8.6999999999999993</v>
      </c>
      <c r="AE3471" s="49"/>
      <c r="AF3471" s="49"/>
      <c r="AG3471" s="49"/>
      <c r="AH3471" s="49"/>
      <c r="AI3471" s="49"/>
      <c r="AJ3471" s="49">
        <v>8.6999999999999993</v>
      </c>
      <c r="AK3471" s="49">
        <v>8.6999999999999993</v>
      </c>
      <c r="AL3471" s="49"/>
      <c r="AM3471" s="49"/>
      <c r="AN3471" s="49"/>
      <c r="AO3471" s="49"/>
      <c r="AP3471" s="49"/>
      <c r="AQ3471" s="49"/>
      <c r="AR3471" s="49"/>
      <c r="AS3471" s="49"/>
      <c r="AT3471" s="49"/>
      <c r="AX3471" s="49"/>
      <c r="AY3471" s="49"/>
      <c r="AZ3471" s="49"/>
      <c r="BA3471" s="49"/>
      <c r="BB3471" s="49"/>
      <c r="BC3471" s="49"/>
      <c r="BD3471" s="49"/>
      <c r="BE3471" s="49"/>
      <c r="BF3471" s="49"/>
      <c r="BG3471" s="49"/>
      <c r="BH3471" s="49"/>
      <c r="BI3471" s="49"/>
      <c r="BJ3471" s="49"/>
      <c r="BK3471" s="49"/>
      <c r="BL3471" s="49"/>
      <c r="BM3471" s="49"/>
      <c r="BN3471" s="49"/>
      <c r="BO3471" s="49"/>
      <c r="BP3471" s="49"/>
      <c r="BQ3471" s="49"/>
      <c r="BR3471" s="49"/>
      <c r="BS3471" s="49"/>
      <c r="BT3471" s="49"/>
      <c r="BU3471" s="49"/>
      <c r="BV3471" s="49"/>
      <c r="BW3471" s="49"/>
      <c r="BX3471" s="49"/>
      <c r="BY3471" s="49"/>
      <c r="BZ3471" s="49"/>
      <c r="CA3471" s="49"/>
      <c r="CB3471" s="49"/>
      <c r="CC3471" s="49"/>
    </row>
    <row r="3472" spans="1:81" x14ac:dyDescent="0.3">
      <c r="A3472" s="57" t="s">
        <v>562</v>
      </c>
      <c r="B3472" s="48">
        <v>42284</v>
      </c>
      <c r="C3472" s="48"/>
      <c r="D3472" s="48"/>
      <c r="E3472" s="49" t="s">
        <v>558</v>
      </c>
      <c r="F3472" s="49"/>
      <c r="G3472" s="49"/>
      <c r="H3472" s="49"/>
      <c r="I3472" s="49"/>
      <c r="J3472" s="49"/>
      <c r="K3472" s="49"/>
      <c r="L3472" s="49"/>
      <c r="M3472" s="49"/>
      <c r="N3472" s="49"/>
      <c r="O3472" s="49"/>
      <c r="P3472" s="49"/>
      <c r="Q3472" s="49"/>
      <c r="R3472" s="49"/>
      <c r="S3472" s="49"/>
      <c r="T3472" s="49"/>
      <c r="U3472" s="49"/>
      <c r="V3472" s="49"/>
      <c r="W3472" s="49"/>
      <c r="X3472" s="49"/>
      <c r="Y3472" s="49"/>
      <c r="Z3472" s="49"/>
      <c r="AA3472" s="49"/>
      <c r="AB3472" s="49"/>
      <c r="AC3472" s="49"/>
      <c r="AD3472" s="49">
        <v>2</v>
      </c>
      <c r="AE3472" s="49"/>
      <c r="AF3472" s="49"/>
      <c r="AG3472" s="49"/>
      <c r="AH3472" s="49"/>
      <c r="AI3472" s="49"/>
      <c r="AJ3472" s="49">
        <v>0</v>
      </c>
      <c r="AK3472" s="49">
        <v>1</v>
      </c>
      <c r="AL3472" s="49"/>
      <c r="AM3472" s="49"/>
      <c r="AN3472" s="49"/>
      <c r="AO3472" s="49"/>
      <c r="AP3472" s="49"/>
      <c r="AQ3472" s="49"/>
      <c r="AR3472" s="49"/>
      <c r="AS3472" s="49"/>
      <c r="AT3472" s="49"/>
      <c r="AX3472" s="49"/>
      <c r="AY3472" s="49"/>
      <c r="AZ3472" s="49"/>
      <c r="BA3472" s="49"/>
      <c r="BB3472" s="49"/>
      <c r="BC3472" s="49"/>
      <c r="BD3472" s="49"/>
      <c r="BE3472" s="49"/>
      <c r="BF3472" s="49"/>
      <c r="BG3472" s="49"/>
      <c r="BH3472" s="49"/>
      <c r="BI3472" s="49"/>
      <c r="BJ3472" s="49"/>
      <c r="BK3472" s="49"/>
      <c r="BL3472" s="49"/>
      <c r="BM3472" s="49"/>
      <c r="BN3472" s="49"/>
      <c r="BO3472" s="49"/>
      <c r="BP3472" s="49"/>
      <c r="BQ3472" s="49"/>
      <c r="BR3472" s="49"/>
      <c r="BS3472" s="49"/>
      <c r="BT3472" s="49"/>
      <c r="BU3472" s="49"/>
      <c r="BV3472" s="49"/>
      <c r="BW3472" s="49"/>
      <c r="BX3472" s="49"/>
      <c r="BY3472" s="49"/>
      <c r="BZ3472" s="49"/>
      <c r="CA3472" s="49"/>
      <c r="CB3472" s="49"/>
      <c r="CC3472" s="49"/>
    </row>
    <row r="3473" spans="1:81" x14ac:dyDescent="0.3">
      <c r="A3473" s="57" t="s">
        <v>562</v>
      </c>
      <c r="B3473" s="48">
        <v>42286</v>
      </c>
      <c r="C3473" s="48"/>
      <c r="D3473" s="48"/>
      <c r="E3473" s="49" t="s">
        <v>558</v>
      </c>
      <c r="F3473" s="49"/>
      <c r="G3473" s="49"/>
      <c r="H3473" s="49"/>
      <c r="I3473" s="49"/>
      <c r="J3473" s="49"/>
      <c r="K3473" s="49"/>
      <c r="L3473" s="49"/>
      <c r="M3473" s="49"/>
      <c r="N3473" s="49"/>
      <c r="O3473" s="49"/>
      <c r="P3473" s="49"/>
      <c r="Q3473" s="49"/>
      <c r="R3473" s="49"/>
      <c r="S3473" s="49"/>
      <c r="T3473" s="49"/>
      <c r="U3473" s="49"/>
      <c r="V3473" s="49"/>
      <c r="W3473" s="49"/>
      <c r="X3473" s="49"/>
      <c r="Y3473" s="49"/>
      <c r="Z3473" s="49"/>
      <c r="AA3473" s="49"/>
      <c r="AB3473" s="49"/>
      <c r="AC3473" s="49"/>
      <c r="AD3473" s="49"/>
      <c r="AE3473" s="49"/>
      <c r="AF3473" s="49"/>
      <c r="AG3473" s="49"/>
      <c r="AH3473" s="49"/>
      <c r="AI3473" s="49"/>
      <c r="AJ3473" s="49"/>
      <c r="AK3473" s="49"/>
      <c r="AL3473" s="49"/>
      <c r="AM3473" s="49"/>
      <c r="AN3473" s="49"/>
      <c r="AO3473" s="49"/>
      <c r="AP3473" s="49"/>
      <c r="AQ3473" s="49"/>
      <c r="AR3473" s="49"/>
      <c r="AS3473" s="49"/>
      <c r="AT3473" s="49"/>
      <c r="AX3473" s="49"/>
      <c r="AY3473" s="49"/>
      <c r="AZ3473" s="49"/>
      <c r="BA3473" s="49"/>
      <c r="BB3473" s="49"/>
      <c r="BC3473" s="49"/>
      <c r="BD3473" s="49"/>
      <c r="BE3473" s="49"/>
      <c r="BF3473" s="49"/>
      <c r="BG3473" s="49"/>
      <c r="BH3473" s="49"/>
      <c r="BI3473" s="49"/>
      <c r="BJ3473" s="49"/>
      <c r="BK3473" s="49"/>
      <c r="BL3473" s="49"/>
      <c r="BM3473" s="49"/>
      <c r="BN3473" s="49"/>
      <c r="BO3473" s="49"/>
      <c r="BP3473" s="49"/>
      <c r="BQ3473" s="49"/>
      <c r="BR3473" s="49"/>
      <c r="BS3473" s="49"/>
      <c r="BT3473" s="49"/>
      <c r="BU3473" s="49"/>
      <c r="BV3473" s="49"/>
      <c r="BW3473" s="49"/>
      <c r="BX3473" s="49"/>
      <c r="BY3473" s="49"/>
      <c r="BZ3473" s="49"/>
      <c r="CA3473" s="49"/>
      <c r="CB3473" s="49"/>
      <c r="CC3473" s="49"/>
    </row>
    <row r="3474" spans="1:81" x14ac:dyDescent="0.3">
      <c r="A3474" s="57" t="s">
        <v>562</v>
      </c>
      <c r="B3474" s="48">
        <v>42289</v>
      </c>
      <c r="C3474" s="48"/>
      <c r="D3474" s="48"/>
      <c r="E3474" s="49" t="s">
        <v>558</v>
      </c>
      <c r="F3474" s="49"/>
      <c r="G3474" s="49"/>
      <c r="H3474" s="49"/>
      <c r="I3474" s="49"/>
      <c r="J3474" s="49"/>
      <c r="K3474" s="49"/>
      <c r="L3474" s="49"/>
      <c r="M3474" s="49"/>
      <c r="N3474" s="49"/>
      <c r="O3474" s="49"/>
      <c r="P3474" s="49"/>
      <c r="Q3474" s="49"/>
      <c r="R3474" s="49"/>
      <c r="S3474" s="49"/>
      <c r="T3474" s="49"/>
      <c r="U3474" s="49"/>
      <c r="V3474" s="49"/>
      <c r="W3474" s="49"/>
      <c r="X3474" s="49"/>
      <c r="Y3474" s="49"/>
      <c r="Z3474" s="49"/>
      <c r="AA3474" s="49"/>
      <c r="AB3474" s="49"/>
      <c r="AC3474" s="49"/>
      <c r="AD3474" s="49">
        <v>3.3</v>
      </c>
      <c r="AE3474" s="49"/>
      <c r="AF3474" s="49">
        <v>6.8206990851704501E-3</v>
      </c>
      <c r="AG3474" s="49"/>
      <c r="AH3474" s="49"/>
      <c r="AI3474" s="49"/>
      <c r="AJ3474" s="49">
        <v>0</v>
      </c>
      <c r="AK3474" s="49">
        <v>2</v>
      </c>
      <c r="AL3474" s="49"/>
      <c r="AM3474" s="49"/>
      <c r="AN3474" s="49"/>
      <c r="AO3474" s="49"/>
      <c r="AP3474" s="49"/>
      <c r="AQ3474" s="49"/>
      <c r="AR3474" s="49"/>
      <c r="AS3474" s="49"/>
      <c r="AT3474" s="49"/>
      <c r="AX3474" s="49"/>
      <c r="AY3474" s="49"/>
      <c r="AZ3474" s="49"/>
      <c r="BA3474" s="49"/>
      <c r="BB3474" s="49"/>
      <c r="BC3474" s="49"/>
      <c r="BD3474" s="49"/>
      <c r="BE3474" s="49"/>
      <c r="BF3474" s="49"/>
      <c r="BG3474" s="49"/>
      <c r="BH3474" s="49"/>
      <c r="BI3474" s="49"/>
      <c r="BJ3474" s="49"/>
      <c r="BK3474" s="49"/>
      <c r="BL3474" s="49"/>
      <c r="BM3474" s="49"/>
      <c r="BN3474" s="49"/>
      <c r="BO3474" s="49"/>
      <c r="BP3474" s="49"/>
      <c r="BQ3474" s="49"/>
      <c r="BR3474" s="49"/>
      <c r="BS3474" s="49"/>
      <c r="BT3474" s="49"/>
      <c r="BU3474" s="49"/>
      <c r="BV3474" s="49"/>
      <c r="BW3474" s="49"/>
      <c r="BX3474" s="49"/>
      <c r="BY3474" s="49"/>
      <c r="BZ3474" s="49"/>
      <c r="CA3474" s="49"/>
      <c r="CB3474" s="49"/>
      <c r="CC3474" s="49"/>
    </row>
    <row r="3475" spans="1:81" x14ac:dyDescent="0.3">
      <c r="A3475" s="57" t="s">
        <v>562</v>
      </c>
      <c r="B3475" s="48">
        <v>42291</v>
      </c>
      <c r="C3475" s="48"/>
      <c r="D3475" s="48"/>
      <c r="E3475" s="49" t="s">
        <v>558</v>
      </c>
      <c r="F3475" s="49"/>
      <c r="G3475" s="49">
        <v>462.65156250000001</v>
      </c>
      <c r="H3475" s="49">
        <v>0.17406874999999999</v>
      </c>
      <c r="I3475" s="49">
        <v>0.24641250000000001</v>
      </c>
      <c r="J3475" s="49">
        <v>0.25964375000000001</v>
      </c>
      <c r="K3475" s="49">
        <v>0.22544375</v>
      </c>
      <c r="L3475" s="49">
        <v>0.28404374999999998</v>
      </c>
      <c r="M3475" s="49">
        <v>0.29286875000000001</v>
      </c>
      <c r="N3475" s="49">
        <v>0.26993125000000001</v>
      </c>
      <c r="O3475" s="49"/>
      <c r="P3475" s="49"/>
      <c r="Q3475" s="49"/>
      <c r="R3475" s="49"/>
      <c r="S3475" s="49"/>
      <c r="T3475" s="49"/>
      <c r="U3475" s="49"/>
      <c r="V3475" s="49"/>
      <c r="W3475" s="49"/>
      <c r="X3475" s="49"/>
      <c r="Y3475" s="49"/>
      <c r="Z3475" s="49"/>
      <c r="AA3475" s="49"/>
      <c r="AB3475" s="49"/>
      <c r="AC3475" s="49"/>
      <c r="AD3475" s="49"/>
      <c r="AE3475" s="49"/>
      <c r="AF3475" s="49"/>
      <c r="AG3475" s="49"/>
      <c r="AH3475" s="49"/>
      <c r="AI3475" s="49"/>
      <c r="AJ3475" s="49"/>
      <c r="AK3475" s="49"/>
      <c r="AL3475" s="49"/>
      <c r="AM3475" s="49"/>
      <c r="AN3475" s="49"/>
      <c r="AO3475" s="49"/>
      <c r="AP3475" s="49"/>
      <c r="AQ3475" s="49"/>
      <c r="AR3475" s="49"/>
      <c r="AS3475" s="49"/>
      <c r="AT3475" s="49"/>
      <c r="AX3475" s="49"/>
      <c r="AY3475" s="49"/>
      <c r="AZ3475" s="49"/>
      <c r="BA3475" s="49"/>
      <c r="BB3475" s="49"/>
      <c r="BC3475" s="49"/>
      <c r="BD3475" s="49"/>
      <c r="BE3475" s="49"/>
      <c r="BF3475" s="49"/>
      <c r="BG3475" s="49"/>
      <c r="BH3475" s="49"/>
      <c r="BI3475" s="49"/>
      <c r="BJ3475" s="49"/>
      <c r="BK3475" s="49"/>
      <c r="BL3475" s="49"/>
      <c r="BM3475" s="49"/>
      <c r="BN3475" s="49"/>
      <c r="BO3475" s="49"/>
      <c r="BP3475" s="49"/>
      <c r="BQ3475" s="49"/>
      <c r="BR3475" s="49"/>
      <c r="BS3475" s="49"/>
      <c r="BT3475" s="49"/>
      <c r="BU3475" s="49"/>
      <c r="BV3475" s="49"/>
      <c r="BW3475" s="49"/>
      <c r="BX3475" s="49"/>
      <c r="BY3475" s="49"/>
      <c r="BZ3475" s="49"/>
      <c r="CA3475" s="49"/>
      <c r="CB3475" s="49"/>
      <c r="CC3475" s="49"/>
    </row>
    <row r="3476" spans="1:81" x14ac:dyDescent="0.3">
      <c r="A3476" s="57" t="s">
        <v>562</v>
      </c>
      <c r="B3476" s="48">
        <v>42292</v>
      </c>
      <c r="C3476" s="48"/>
      <c r="D3476" s="48"/>
      <c r="E3476" s="49" t="s">
        <v>558</v>
      </c>
      <c r="F3476" s="49"/>
      <c r="G3476" s="49">
        <v>461.76749999999998</v>
      </c>
      <c r="H3476" s="49">
        <v>0.16993749999999999</v>
      </c>
      <c r="I3476" s="49">
        <v>0.24453749999999999</v>
      </c>
      <c r="J3476" s="49">
        <v>0.25920625000000003</v>
      </c>
      <c r="K3476" s="49">
        <v>0.22555</v>
      </c>
      <c r="L3476" s="49">
        <v>0.28420000000000001</v>
      </c>
      <c r="M3476" s="49">
        <v>0.29299999999999998</v>
      </c>
      <c r="N3476" s="49">
        <v>0.27003125</v>
      </c>
      <c r="O3476" s="49"/>
      <c r="P3476" s="49"/>
      <c r="Q3476" s="49"/>
      <c r="R3476" s="49"/>
      <c r="S3476" s="49"/>
      <c r="T3476" s="49"/>
      <c r="U3476" s="49"/>
      <c r="V3476" s="49"/>
      <c r="W3476" s="49"/>
      <c r="X3476" s="49"/>
      <c r="Y3476" s="49"/>
      <c r="Z3476" s="49"/>
      <c r="AA3476" s="49"/>
      <c r="AB3476" s="49"/>
      <c r="AC3476" s="49"/>
      <c r="AD3476" s="49"/>
      <c r="AE3476" s="49">
        <v>0.16014418643786499</v>
      </c>
      <c r="AF3476" s="49">
        <v>4.7387070469570802E-2</v>
      </c>
      <c r="AG3476" s="49"/>
      <c r="AH3476" s="49"/>
      <c r="AI3476" s="49"/>
      <c r="AJ3476" s="49"/>
      <c r="AK3476" s="49"/>
      <c r="AL3476" s="49"/>
      <c r="AM3476" s="49"/>
      <c r="AN3476" s="49"/>
      <c r="AO3476" s="49"/>
      <c r="AP3476" s="49"/>
      <c r="AQ3476" s="49"/>
      <c r="AR3476" s="49"/>
      <c r="AS3476" s="49"/>
      <c r="AT3476" s="49"/>
      <c r="AX3476" s="49"/>
      <c r="AY3476" s="49"/>
      <c r="AZ3476" s="49"/>
      <c r="BA3476" s="49"/>
      <c r="BB3476" s="49"/>
      <c r="BC3476" s="49"/>
      <c r="BD3476" s="49"/>
      <c r="BE3476" s="49"/>
      <c r="BF3476" s="49"/>
      <c r="BG3476" s="49"/>
      <c r="BH3476" s="49"/>
      <c r="BI3476" s="49"/>
      <c r="BJ3476" s="49"/>
      <c r="BK3476" s="49"/>
      <c r="BL3476" s="49"/>
      <c r="BM3476" s="49"/>
      <c r="BN3476" s="49"/>
      <c r="BO3476" s="49"/>
      <c r="BP3476" s="49"/>
      <c r="BQ3476" s="49"/>
      <c r="BR3476" s="49"/>
      <c r="BS3476" s="49"/>
      <c r="BT3476" s="49"/>
      <c r="BU3476" s="49"/>
      <c r="BV3476" s="49"/>
      <c r="BW3476" s="49"/>
      <c r="BX3476" s="49"/>
      <c r="BY3476" s="49"/>
      <c r="BZ3476" s="49"/>
      <c r="CA3476" s="49"/>
      <c r="CB3476" s="49"/>
      <c r="CC3476" s="49"/>
    </row>
    <row r="3477" spans="1:81" x14ac:dyDescent="0.3">
      <c r="A3477" s="57" t="s">
        <v>562</v>
      </c>
      <c r="B3477" s="48">
        <v>42293</v>
      </c>
      <c r="C3477" s="48"/>
      <c r="D3477" s="48"/>
      <c r="E3477" s="49" t="s">
        <v>558</v>
      </c>
      <c r="F3477" s="49"/>
      <c r="G3477" s="49">
        <v>461.22234374999999</v>
      </c>
      <c r="H3477" s="49">
        <v>0.167265625</v>
      </c>
      <c r="I3477" s="49">
        <v>0.24308750000000001</v>
      </c>
      <c r="J3477" s="49">
        <v>0.25911250000000002</v>
      </c>
      <c r="K3477" s="49">
        <v>0.225575</v>
      </c>
      <c r="L3477" s="49">
        <v>0.28434375000000001</v>
      </c>
      <c r="M3477" s="49">
        <v>0.29304374999999999</v>
      </c>
      <c r="N3477" s="49">
        <v>0.27015624999999999</v>
      </c>
      <c r="O3477" s="49"/>
      <c r="P3477" s="49"/>
      <c r="Q3477" s="49"/>
      <c r="R3477" s="49"/>
      <c r="S3477" s="49"/>
      <c r="T3477" s="49"/>
      <c r="U3477" s="49"/>
      <c r="V3477" s="49"/>
      <c r="W3477" s="49"/>
      <c r="X3477" s="49"/>
      <c r="Y3477" s="49"/>
      <c r="Z3477" s="49"/>
      <c r="AA3477" s="49"/>
      <c r="AB3477" s="49"/>
      <c r="AC3477" s="49"/>
      <c r="AD3477" s="49"/>
      <c r="AE3477" s="49"/>
      <c r="AF3477" s="49"/>
      <c r="AG3477" s="49"/>
      <c r="AH3477" s="49"/>
      <c r="AI3477" s="49"/>
      <c r="AJ3477" s="49"/>
      <c r="AK3477" s="49"/>
      <c r="AL3477" s="49"/>
      <c r="AM3477" s="49"/>
      <c r="AN3477" s="49"/>
      <c r="AO3477" s="49"/>
      <c r="AP3477" s="49"/>
      <c r="AQ3477" s="49"/>
      <c r="AR3477" s="49"/>
      <c r="AS3477" s="49"/>
      <c r="AT3477" s="49"/>
      <c r="AX3477" s="49"/>
      <c r="AY3477" s="49"/>
      <c r="AZ3477" s="49"/>
      <c r="BA3477" s="49"/>
      <c r="BB3477" s="49"/>
      <c r="BC3477" s="49"/>
      <c r="BD3477" s="49"/>
      <c r="BE3477" s="49"/>
      <c r="BF3477" s="49"/>
      <c r="BG3477" s="49"/>
      <c r="BH3477" s="49"/>
      <c r="BI3477" s="49"/>
      <c r="BJ3477" s="49"/>
      <c r="BK3477" s="49"/>
      <c r="BL3477" s="49"/>
      <c r="BM3477" s="49"/>
      <c r="BN3477" s="49"/>
      <c r="BO3477" s="49"/>
      <c r="BP3477" s="49"/>
      <c r="BQ3477" s="49"/>
      <c r="BR3477" s="49"/>
      <c r="BS3477" s="49"/>
      <c r="BT3477" s="49"/>
      <c r="BU3477" s="49"/>
      <c r="BV3477" s="49"/>
      <c r="BW3477" s="49"/>
      <c r="BX3477" s="49"/>
      <c r="BY3477" s="49"/>
      <c r="BZ3477" s="49"/>
      <c r="CA3477" s="49"/>
      <c r="CB3477" s="49"/>
      <c r="CC3477" s="49"/>
    </row>
    <row r="3478" spans="1:81" x14ac:dyDescent="0.3">
      <c r="A3478" s="57" t="s">
        <v>562</v>
      </c>
      <c r="B3478" s="48">
        <v>42294</v>
      </c>
      <c r="C3478" s="48"/>
      <c r="D3478" s="48"/>
      <c r="E3478" s="49" t="s">
        <v>558</v>
      </c>
      <c r="F3478" s="49"/>
      <c r="G3478" s="49">
        <v>460.49296874999999</v>
      </c>
      <c r="H3478" s="49">
        <v>0.16378437500000001</v>
      </c>
      <c r="I3478" s="49">
        <v>0.24105625</v>
      </c>
      <c r="J3478" s="49">
        <v>0.2588375</v>
      </c>
      <c r="K3478" s="49">
        <v>0.22589999999999999</v>
      </c>
      <c r="L3478" s="49">
        <v>0.2845125</v>
      </c>
      <c r="M3478" s="49">
        <v>0.29315625000000001</v>
      </c>
      <c r="N3478" s="49">
        <v>0.27015</v>
      </c>
      <c r="O3478" s="49"/>
      <c r="P3478" s="49"/>
      <c r="Q3478" s="49"/>
      <c r="R3478" s="49"/>
      <c r="S3478" s="49"/>
      <c r="T3478" s="49"/>
      <c r="U3478" s="49"/>
      <c r="V3478" s="49"/>
      <c r="W3478" s="49"/>
      <c r="X3478" s="49"/>
      <c r="Y3478" s="49"/>
      <c r="Z3478" s="49"/>
      <c r="AA3478" s="49"/>
      <c r="AB3478" s="49"/>
      <c r="AC3478" s="49"/>
      <c r="AD3478" s="49"/>
      <c r="AE3478" s="49"/>
      <c r="AF3478" s="49"/>
      <c r="AG3478" s="49"/>
      <c r="AH3478" s="49"/>
      <c r="AI3478" s="49"/>
      <c r="AJ3478" s="49"/>
      <c r="AK3478" s="49"/>
      <c r="AL3478" s="49"/>
      <c r="AM3478" s="49"/>
      <c r="AN3478" s="49"/>
      <c r="AO3478" s="49"/>
      <c r="AP3478" s="49"/>
      <c r="AQ3478" s="49"/>
      <c r="AR3478" s="49"/>
      <c r="AS3478" s="49"/>
      <c r="AT3478" s="49"/>
      <c r="AX3478" s="49"/>
      <c r="AY3478" s="49"/>
      <c r="AZ3478" s="49"/>
      <c r="BA3478" s="49"/>
      <c r="BB3478" s="49"/>
      <c r="BC3478" s="49"/>
      <c r="BD3478" s="49"/>
      <c r="BE3478" s="49"/>
      <c r="BF3478" s="49"/>
      <c r="BG3478" s="49"/>
      <c r="BH3478" s="49"/>
      <c r="BI3478" s="49"/>
      <c r="BJ3478" s="49"/>
      <c r="BK3478" s="49"/>
      <c r="BL3478" s="49"/>
      <c r="BM3478" s="49"/>
      <c r="BN3478" s="49"/>
      <c r="BO3478" s="49"/>
      <c r="BP3478" s="49"/>
      <c r="BQ3478" s="49"/>
      <c r="BR3478" s="49"/>
      <c r="BS3478" s="49"/>
      <c r="BT3478" s="49"/>
      <c r="BU3478" s="49"/>
      <c r="BV3478" s="49"/>
      <c r="BW3478" s="49"/>
      <c r="BX3478" s="49"/>
      <c r="BY3478" s="49"/>
      <c r="BZ3478" s="49"/>
      <c r="CA3478" s="49"/>
      <c r="CB3478" s="49"/>
      <c r="CC3478" s="49"/>
    </row>
    <row r="3479" spans="1:81" x14ac:dyDescent="0.3">
      <c r="A3479" s="57" t="s">
        <v>562</v>
      </c>
      <c r="B3479" s="48">
        <v>42295</v>
      </c>
      <c r="C3479" s="48"/>
      <c r="D3479" s="48"/>
      <c r="E3479" s="49" t="s">
        <v>558</v>
      </c>
      <c r="F3479" s="49"/>
      <c r="G3479" s="49">
        <v>459.27796875000001</v>
      </c>
      <c r="H3479" s="49">
        <v>0.15856562499999999</v>
      </c>
      <c r="I3479" s="49">
        <v>0.23853750000000001</v>
      </c>
      <c r="J3479" s="49">
        <v>0.25808750000000003</v>
      </c>
      <c r="K3479" s="49">
        <v>0.22598124999999999</v>
      </c>
      <c r="L3479" s="49">
        <v>0.28469375000000002</v>
      </c>
      <c r="M3479" s="49">
        <v>0.29326875000000002</v>
      </c>
      <c r="N3479" s="49">
        <v>0.27034374999999999</v>
      </c>
      <c r="O3479" s="49"/>
      <c r="P3479" s="49"/>
      <c r="Q3479" s="49"/>
      <c r="R3479" s="49"/>
      <c r="S3479" s="49"/>
      <c r="T3479" s="49"/>
      <c r="U3479" s="49"/>
      <c r="V3479" s="49"/>
      <c r="W3479" s="49"/>
      <c r="X3479" s="49"/>
      <c r="Y3479" s="49"/>
      <c r="Z3479" s="49"/>
      <c r="AA3479" s="49"/>
      <c r="AB3479" s="49"/>
      <c r="AC3479" s="49"/>
      <c r="AD3479" s="49"/>
      <c r="AE3479" s="49"/>
      <c r="AF3479" s="49"/>
      <c r="AG3479" s="49"/>
      <c r="AH3479" s="49"/>
      <c r="AI3479" s="49"/>
      <c r="AJ3479" s="49"/>
      <c r="AK3479" s="49"/>
      <c r="AL3479" s="49"/>
      <c r="AM3479" s="49"/>
      <c r="AN3479" s="49"/>
      <c r="AO3479" s="49"/>
      <c r="AP3479" s="49"/>
      <c r="AQ3479" s="49"/>
      <c r="AR3479" s="49"/>
      <c r="AS3479" s="49"/>
      <c r="AT3479" s="49"/>
      <c r="AX3479" s="49"/>
      <c r="AY3479" s="49"/>
      <c r="AZ3479" s="49"/>
      <c r="BA3479" s="49"/>
      <c r="BB3479" s="49"/>
      <c r="BC3479" s="49"/>
      <c r="BD3479" s="49"/>
      <c r="BE3479" s="49"/>
      <c r="BF3479" s="49"/>
      <c r="BG3479" s="49"/>
      <c r="BH3479" s="49"/>
      <c r="BI3479" s="49"/>
      <c r="BJ3479" s="49"/>
      <c r="BK3479" s="49"/>
      <c r="BL3479" s="49"/>
      <c r="BM3479" s="49"/>
      <c r="BN3479" s="49"/>
      <c r="BO3479" s="49"/>
      <c r="BP3479" s="49"/>
      <c r="BQ3479" s="49"/>
      <c r="BR3479" s="49"/>
      <c r="BS3479" s="49"/>
      <c r="BT3479" s="49"/>
      <c r="BU3479" s="49"/>
      <c r="BV3479" s="49"/>
      <c r="BW3479" s="49"/>
      <c r="BX3479" s="49"/>
      <c r="BY3479" s="49"/>
      <c r="BZ3479" s="49"/>
      <c r="CA3479" s="49"/>
      <c r="CB3479" s="49"/>
      <c r="CC3479" s="49"/>
    </row>
    <row r="3480" spans="1:81" x14ac:dyDescent="0.3">
      <c r="A3480" s="57" t="s">
        <v>562</v>
      </c>
      <c r="B3480" s="48">
        <v>42296</v>
      </c>
      <c r="C3480" s="48"/>
      <c r="D3480" s="48"/>
      <c r="E3480" s="49" t="s">
        <v>558</v>
      </c>
      <c r="F3480" s="49"/>
      <c r="G3480" s="49">
        <v>458.05453125000003</v>
      </c>
      <c r="H3480" s="49">
        <v>0.153903125</v>
      </c>
      <c r="I3480" s="49">
        <v>0.23549375</v>
      </c>
      <c r="J3480" s="49">
        <v>0.25738749999999999</v>
      </c>
      <c r="K3480" s="49">
        <v>0.22620625</v>
      </c>
      <c r="L3480" s="49">
        <v>0.28485624999999998</v>
      </c>
      <c r="M3480" s="49">
        <v>0.29339999999999999</v>
      </c>
      <c r="N3480" s="49">
        <v>0.27029999999999998</v>
      </c>
      <c r="O3480" s="49"/>
      <c r="P3480" s="49"/>
      <c r="Q3480" s="49"/>
      <c r="R3480" s="49"/>
      <c r="S3480" s="49"/>
      <c r="T3480" s="49"/>
      <c r="U3480" s="49"/>
      <c r="V3480" s="49"/>
      <c r="W3480" s="49"/>
      <c r="X3480" s="49"/>
      <c r="Y3480" s="49"/>
      <c r="Z3480" s="49"/>
      <c r="AA3480" s="49"/>
      <c r="AB3480" s="49"/>
      <c r="AC3480" s="49"/>
      <c r="AD3480" s="49"/>
      <c r="AE3480" s="49"/>
      <c r="AF3480" s="49"/>
      <c r="AG3480" s="49"/>
      <c r="AH3480" s="49"/>
      <c r="AI3480" s="49"/>
      <c r="AJ3480" s="49"/>
      <c r="AK3480" s="49"/>
      <c r="AL3480" s="49"/>
      <c r="AM3480" s="49"/>
      <c r="AN3480" s="49"/>
      <c r="AO3480" s="49"/>
      <c r="AP3480" s="49"/>
      <c r="AQ3480" s="49"/>
      <c r="AR3480" s="49"/>
      <c r="AS3480" s="49"/>
      <c r="AT3480" s="49"/>
      <c r="AX3480" s="49"/>
      <c r="AY3480" s="49"/>
      <c r="AZ3480" s="49"/>
      <c r="BA3480" s="49"/>
      <c r="BB3480" s="49"/>
      <c r="BC3480" s="49"/>
      <c r="BD3480" s="49"/>
      <c r="BE3480" s="49"/>
      <c r="BF3480" s="49"/>
      <c r="BG3480" s="49"/>
      <c r="BH3480" s="49"/>
      <c r="BI3480" s="49"/>
      <c r="BJ3480" s="49"/>
      <c r="BK3480" s="49"/>
      <c r="BL3480" s="49"/>
      <c r="BM3480" s="49"/>
      <c r="BN3480" s="49"/>
      <c r="BO3480" s="49"/>
      <c r="BP3480" s="49"/>
      <c r="BQ3480" s="49"/>
      <c r="BR3480" s="49"/>
      <c r="BS3480" s="49"/>
      <c r="BT3480" s="49"/>
      <c r="BU3480" s="49"/>
      <c r="BV3480" s="49"/>
      <c r="BW3480" s="49"/>
      <c r="BX3480" s="49"/>
      <c r="BY3480" s="49"/>
      <c r="BZ3480" s="49"/>
      <c r="CA3480" s="49"/>
      <c r="CB3480" s="49"/>
      <c r="CC3480" s="49"/>
    </row>
    <row r="3481" spans="1:81" x14ac:dyDescent="0.3">
      <c r="A3481" s="57" t="s">
        <v>562</v>
      </c>
      <c r="B3481" s="48">
        <v>42297</v>
      </c>
      <c r="C3481" s="48"/>
      <c r="D3481" s="48"/>
      <c r="E3481" s="49" t="s">
        <v>558</v>
      </c>
      <c r="F3481" s="49"/>
      <c r="G3481" s="49">
        <v>456.63890624999999</v>
      </c>
      <c r="H3481" s="49">
        <v>0.14967187500000001</v>
      </c>
      <c r="I3481" s="49">
        <v>0.2323875</v>
      </c>
      <c r="J3481" s="49">
        <v>0.25613124999999998</v>
      </c>
      <c r="K3481" s="49">
        <v>0.22625000000000001</v>
      </c>
      <c r="L3481" s="49">
        <v>0.28490625000000003</v>
      </c>
      <c r="M3481" s="49">
        <v>0.29334375000000001</v>
      </c>
      <c r="N3481" s="49">
        <v>0.27046874999999998</v>
      </c>
      <c r="O3481" s="49"/>
      <c r="P3481" s="49"/>
      <c r="Q3481" s="49"/>
      <c r="R3481" s="49"/>
      <c r="S3481" s="49"/>
      <c r="T3481" s="49"/>
      <c r="U3481" s="49"/>
      <c r="V3481" s="49"/>
      <c r="W3481" s="49"/>
      <c r="X3481" s="49"/>
      <c r="Y3481" s="49"/>
      <c r="Z3481" s="49"/>
      <c r="AA3481" s="49"/>
      <c r="AB3481" s="49"/>
      <c r="AC3481" s="49"/>
      <c r="AD3481" s="49">
        <v>4.55</v>
      </c>
      <c r="AE3481" s="49">
        <v>0.21535635271650699</v>
      </c>
      <c r="AF3481" s="49">
        <v>7.7081478624028602E-2</v>
      </c>
      <c r="AG3481" s="49"/>
      <c r="AH3481" s="49"/>
      <c r="AI3481" s="49"/>
      <c r="AJ3481" s="49">
        <v>0</v>
      </c>
      <c r="AK3481" s="49">
        <v>3.05</v>
      </c>
      <c r="AL3481" s="49"/>
      <c r="AM3481" s="49"/>
      <c r="AN3481" s="49"/>
      <c r="AO3481" s="49"/>
      <c r="AP3481" s="49"/>
      <c r="AQ3481" s="49"/>
      <c r="AR3481" s="49"/>
      <c r="AS3481" s="49"/>
      <c r="AT3481" s="49"/>
      <c r="AX3481" s="49"/>
      <c r="AY3481" s="49"/>
      <c r="AZ3481" s="49"/>
      <c r="BA3481" s="49"/>
      <c r="BB3481" s="49"/>
      <c r="BC3481" s="49"/>
      <c r="BD3481" s="49"/>
      <c r="BE3481" s="49"/>
      <c r="BF3481" s="49"/>
      <c r="BG3481" s="49"/>
      <c r="BH3481" s="49"/>
      <c r="BI3481" s="49"/>
      <c r="BJ3481" s="49"/>
      <c r="BK3481" s="49"/>
      <c r="BL3481" s="49"/>
      <c r="BM3481" s="49"/>
      <c r="BN3481" s="49"/>
      <c r="BO3481" s="49"/>
      <c r="BP3481" s="49"/>
      <c r="BQ3481" s="49"/>
      <c r="BR3481" s="49"/>
      <c r="BS3481" s="49"/>
      <c r="BT3481" s="49"/>
      <c r="BU3481" s="49"/>
      <c r="BV3481" s="49"/>
      <c r="BW3481" s="49"/>
      <c r="BX3481" s="49"/>
      <c r="BY3481" s="49"/>
      <c r="BZ3481" s="49"/>
      <c r="CA3481" s="49"/>
      <c r="CB3481" s="49"/>
      <c r="CC3481" s="49"/>
    </row>
    <row r="3482" spans="1:81" x14ac:dyDescent="0.3">
      <c r="A3482" s="57" t="s">
        <v>562</v>
      </c>
      <c r="B3482" s="48">
        <v>42298</v>
      </c>
      <c r="C3482" s="48"/>
      <c r="D3482" s="48"/>
      <c r="E3482" s="49" t="s">
        <v>558</v>
      </c>
      <c r="F3482" s="49"/>
      <c r="G3482" s="49">
        <v>455.16281249999997</v>
      </c>
      <c r="H3482" s="49">
        <v>0.14490624999999999</v>
      </c>
      <c r="I3482" s="49">
        <v>0.22888749999999999</v>
      </c>
      <c r="J3482" s="49">
        <v>0.25509999999999999</v>
      </c>
      <c r="K3482" s="49">
        <v>0.22620000000000001</v>
      </c>
      <c r="L3482" s="49">
        <v>0.28501874999999999</v>
      </c>
      <c r="M3482" s="49">
        <v>0.29344999999999999</v>
      </c>
      <c r="N3482" s="49">
        <v>0.27054375000000003</v>
      </c>
      <c r="O3482" s="49"/>
      <c r="P3482" s="49"/>
      <c r="Q3482" s="49"/>
      <c r="R3482" s="49"/>
      <c r="S3482" s="49"/>
      <c r="T3482" s="49"/>
      <c r="U3482" s="49"/>
      <c r="V3482" s="49"/>
      <c r="W3482" s="49"/>
      <c r="X3482" s="49"/>
      <c r="Y3482" s="49"/>
      <c r="Z3482" s="49"/>
      <c r="AA3482" s="49"/>
      <c r="AB3482" s="49"/>
      <c r="AC3482" s="49"/>
      <c r="AD3482" s="49"/>
      <c r="AE3482" s="49"/>
      <c r="AF3482" s="49"/>
      <c r="AG3482" s="49"/>
      <c r="AH3482" s="49"/>
      <c r="AI3482" s="49"/>
      <c r="AJ3482" s="49"/>
      <c r="AK3482" s="49"/>
      <c r="AL3482" s="49"/>
      <c r="AM3482" s="49"/>
      <c r="AN3482" s="49"/>
      <c r="AO3482" s="49"/>
      <c r="AP3482" s="49"/>
      <c r="AQ3482" s="49"/>
      <c r="AR3482" s="49"/>
      <c r="AS3482" s="49"/>
      <c r="AT3482" s="49"/>
      <c r="AX3482" s="49"/>
      <c r="AY3482" s="49"/>
      <c r="AZ3482" s="49"/>
      <c r="BA3482" s="49"/>
      <c r="BB3482" s="49"/>
      <c r="BC3482" s="49"/>
      <c r="BD3482" s="49"/>
      <c r="BE3482" s="49"/>
      <c r="BF3482" s="49"/>
      <c r="BG3482" s="49"/>
      <c r="BH3482" s="49"/>
      <c r="BI3482" s="49"/>
      <c r="BJ3482" s="49"/>
      <c r="BK3482" s="49"/>
      <c r="BL3482" s="49"/>
      <c r="BM3482" s="49"/>
      <c r="BN3482" s="49"/>
      <c r="BO3482" s="49"/>
      <c r="BP3482" s="49"/>
      <c r="BQ3482" s="49"/>
      <c r="BR3482" s="49"/>
      <c r="BS3482" s="49"/>
      <c r="BT3482" s="49"/>
      <c r="BU3482" s="49"/>
      <c r="BV3482" s="49"/>
      <c r="BW3482" s="49"/>
      <c r="BX3482" s="49"/>
      <c r="BY3482" s="49"/>
      <c r="BZ3482" s="49"/>
      <c r="CA3482" s="49"/>
      <c r="CB3482" s="49"/>
      <c r="CC3482" s="49"/>
    </row>
    <row r="3483" spans="1:81" x14ac:dyDescent="0.3">
      <c r="A3483" s="57" t="s">
        <v>562</v>
      </c>
      <c r="B3483" s="48">
        <v>42299</v>
      </c>
      <c r="C3483" s="48"/>
      <c r="D3483" s="48"/>
      <c r="E3483" s="49" t="s">
        <v>558</v>
      </c>
      <c r="F3483" s="49"/>
      <c r="G3483" s="49">
        <v>454.00359374999999</v>
      </c>
      <c r="H3483" s="49">
        <v>0.14087812499999999</v>
      </c>
      <c r="I3483" s="49">
        <v>0.22586249999999999</v>
      </c>
      <c r="J3483" s="49">
        <v>0.25439374999999997</v>
      </c>
      <c r="K3483" s="49">
        <v>0.22630624999999999</v>
      </c>
      <c r="L3483" s="49">
        <v>0.28513125</v>
      </c>
      <c r="M3483" s="49">
        <v>0.29357499999999997</v>
      </c>
      <c r="N3483" s="49">
        <v>0.27056875000000002</v>
      </c>
      <c r="O3483" s="49"/>
      <c r="P3483" s="49"/>
      <c r="Q3483" s="49"/>
      <c r="R3483" s="49"/>
      <c r="S3483" s="49"/>
      <c r="T3483" s="49"/>
      <c r="U3483" s="49"/>
      <c r="V3483" s="49"/>
      <c r="W3483" s="49"/>
      <c r="X3483" s="49"/>
      <c r="Y3483" s="49"/>
      <c r="Z3483" s="49"/>
      <c r="AA3483" s="49"/>
      <c r="AB3483" s="49"/>
      <c r="AC3483" s="49"/>
      <c r="AD3483" s="49"/>
      <c r="AE3483" s="49"/>
      <c r="AF3483" s="49">
        <v>0.122514762494684</v>
      </c>
      <c r="AG3483" s="49"/>
      <c r="AH3483" s="49"/>
      <c r="AI3483" s="49"/>
      <c r="AJ3483" s="49"/>
      <c r="AK3483" s="49"/>
      <c r="AL3483" s="49"/>
      <c r="AM3483" s="49"/>
      <c r="AN3483" s="49"/>
      <c r="AO3483" s="49"/>
      <c r="AP3483" s="49"/>
      <c r="AQ3483" s="49"/>
      <c r="AR3483" s="49"/>
      <c r="AS3483" s="49"/>
      <c r="AT3483" s="49"/>
      <c r="AX3483" s="49"/>
      <c r="AY3483" s="49"/>
      <c r="AZ3483" s="49"/>
      <c r="BA3483" s="49"/>
      <c r="BB3483" s="49"/>
      <c r="BC3483" s="49"/>
      <c r="BD3483" s="49"/>
      <c r="BE3483" s="49"/>
      <c r="BF3483" s="49"/>
      <c r="BG3483" s="49"/>
      <c r="BH3483" s="49"/>
      <c r="BI3483" s="49"/>
      <c r="BJ3483" s="49"/>
      <c r="BK3483" s="49"/>
      <c r="BL3483" s="49"/>
      <c r="BM3483" s="49"/>
      <c r="BN3483" s="49"/>
      <c r="BO3483" s="49"/>
      <c r="BP3483" s="49"/>
      <c r="BQ3483" s="49"/>
      <c r="BR3483" s="49"/>
      <c r="BS3483" s="49"/>
      <c r="BT3483" s="49"/>
      <c r="BU3483" s="49"/>
      <c r="BV3483" s="49"/>
      <c r="BW3483" s="49"/>
      <c r="BX3483" s="49"/>
      <c r="BY3483" s="49"/>
      <c r="BZ3483" s="49"/>
      <c r="CA3483" s="49"/>
      <c r="CB3483" s="49"/>
      <c r="CC3483" s="49"/>
    </row>
    <row r="3484" spans="1:81" x14ac:dyDescent="0.3">
      <c r="A3484" s="57" t="s">
        <v>562</v>
      </c>
      <c r="B3484" s="48">
        <v>42300</v>
      </c>
      <c r="C3484" s="48"/>
      <c r="D3484" s="48"/>
      <c r="E3484" s="49" t="s">
        <v>558</v>
      </c>
      <c r="F3484" s="49"/>
      <c r="G3484" s="49">
        <v>453.00562500000001</v>
      </c>
      <c r="H3484" s="49">
        <v>0.138325</v>
      </c>
      <c r="I3484" s="49">
        <v>0.22289999999999999</v>
      </c>
      <c r="J3484" s="49">
        <v>0.25322499999999998</v>
      </c>
      <c r="K3484" s="49">
        <v>0.22650624999999999</v>
      </c>
      <c r="L3484" s="49">
        <v>0.28521875000000002</v>
      </c>
      <c r="M3484" s="49">
        <v>0.29376249999999998</v>
      </c>
      <c r="N3484" s="49">
        <v>0.27069375000000001</v>
      </c>
      <c r="O3484" s="49"/>
      <c r="P3484" s="49"/>
      <c r="Q3484" s="49"/>
      <c r="R3484" s="49"/>
      <c r="S3484" s="49"/>
      <c r="T3484" s="49"/>
      <c r="U3484" s="49"/>
      <c r="V3484" s="49"/>
      <c r="W3484" s="49"/>
      <c r="X3484" s="49"/>
      <c r="Y3484" s="49"/>
      <c r="Z3484" s="49"/>
      <c r="AA3484" s="49"/>
      <c r="AB3484" s="49"/>
      <c r="AC3484" s="49"/>
      <c r="AD3484" s="49"/>
      <c r="AE3484" s="49"/>
      <c r="AF3484" s="49"/>
      <c r="AG3484" s="49"/>
      <c r="AH3484" s="49"/>
      <c r="AI3484" s="49"/>
      <c r="AJ3484" s="49"/>
      <c r="AK3484" s="49"/>
      <c r="AL3484" s="49"/>
      <c r="AM3484" s="49"/>
      <c r="AN3484" s="49"/>
      <c r="AO3484" s="49"/>
      <c r="AP3484" s="49"/>
      <c r="AQ3484" s="49"/>
      <c r="AR3484" s="49"/>
      <c r="AS3484" s="49"/>
      <c r="AT3484" s="49"/>
      <c r="AX3484" s="49"/>
      <c r="AY3484" s="49"/>
      <c r="AZ3484" s="49"/>
      <c r="BA3484" s="49"/>
      <c r="BB3484" s="49"/>
      <c r="BC3484" s="49"/>
      <c r="BD3484" s="49"/>
      <c r="BE3484" s="49"/>
      <c r="BF3484" s="49"/>
      <c r="BG3484" s="49"/>
      <c r="BH3484" s="49"/>
      <c r="BI3484" s="49"/>
      <c r="BJ3484" s="49"/>
      <c r="BK3484" s="49"/>
      <c r="BL3484" s="49"/>
      <c r="BM3484" s="49"/>
      <c r="BN3484" s="49"/>
      <c r="BO3484" s="49"/>
      <c r="BP3484" s="49"/>
      <c r="BQ3484" s="49"/>
      <c r="BR3484" s="49"/>
      <c r="BS3484" s="49"/>
      <c r="BT3484" s="49"/>
      <c r="BU3484" s="49"/>
      <c r="BV3484" s="49"/>
      <c r="BW3484" s="49"/>
      <c r="BX3484" s="49"/>
      <c r="BY3484" s="49"/>
      <c r="BZ3484" s="49"/>
      <c r="CA3484" s="49"/>
      <c r="CB3484" s="49"/>
      <c r="CC3484" s="49"/>
    </row>
    <row r="3485" spans="1:81" x14ac:dyDescent="0.3">
      <c r="A3485" s="57" t="s">
        <v>562</v>
      </c>
      <c r="B3485" s="48">
        <v>42301</v>
      </c>
      <c r="C3485" s="48"/>
      <c r="D3485" s="48"/>
      <c r="E3485" s="49" t="s">
        <v>558</v>
      </c>
      <c r="F3485" s="49"/>
      <c r="G3485" s="49">
        <v>451.68890625</v>
      </c>
      <c r="H3485" s="49">
        <v>0.13537812499999999</v>
      </c>
      <c r="I3485" s="49">
        <v>0.21968124999999999</v>
      </c>
      <c r="J3485" s="49">
        <v>0.25163750000000001</v>
      </c>
      <c r="K3485" s="49">
        <v>0.22635</v>
      </c>
      <c r="L3485" s="49">
        <v>0.28544375</v>
      </c>
      <c r="M3485" s="49">
        <v>0.29379375000000002</v>
      </c>
      <c r="N3485" s="49">
        <v>0.27087499999999998</v>
      </c>
      <c r="O3485" s="49"/>
      <c r="P3485" s="49"/>
      <c r="Q3485" s="49"/>
      <c r="R3485" s="49"/>
      <c r="S3485" s="49"/>
      <c r="T3485" s="49"/>
      <c r="U3485" s="49"/>
      <c r="V3485" s="49"/>
      <c r="W3485" s="49"/>
      <c r="X3485" s="49"/>
      <c r="Y3485" s="49"/>
      <c r="Z3485" s="49"/>
      <c r="AA3485" s="49"/>
      <c r="AB3485" s="49"/>
      <c r="AC3485" s="49"/>
      <c r="AD3485" s="49"/>
      <c r="AE3485" s="49"/>
      <c r="AF3485" s="49"/>
      <c r="AG3485" s="49"/>
      <c r="AH3485" s="49"/>
      <c r="AI3485" s="49"/>
      <c r="AJ3485" s="49"/>
      <c r="AK3485" s="49"/>
      <c r="AL3485" s="49"/>
      <c r="AM3485" s="49"/>
      <c r="AN3485" s="49"/>
      <c r="AO3485" s="49"/>
      <c r="AP3485" s="49"/>
      <c r="AQ3485" s="49"/>
      <c r="AR3485" s="49"/>
      <c r="AS3485" s="49"/>
      <c r="AT3485" s="49"/>
      <c r="AX3485" s="49"/>
      <c r="AY3485" s="49"/>
      <c r="AZ3485" s="49"/>
      <c r="BA3485" s="49"/>
      <c r="BB3485" s="49"/>
      <c r="BC3485" s="49"/>
      <c r="BD3485" s="49"/>
      <c r="BE3485" s="49"/>
      <c r="BF3485" s="49"/>
      <c r="BG3485" s="49"/>
      <c r="BH3485" s="49"/>
      <c r="BI3485" s="49"/>
      <c r="BJ3485" s="49"/>
      <c r="BK3485" s="49"/>
      <c r="BL3485" s="49"/>
      <c r="BM3485" s="49"/>
      <c r="BN3485" s="49"/>
      <c r="BO3485" s="49"/>
      <c r="BP3485" s="49"/>
      <c r="BQ3485" s="49"/>
      <c r="BR3485" s="49"/>
      <c r="BS3485" s="49"/>
      <c r="BT3485" s="49"/>
      <c r="BU3485" s="49"/>
      <c r="BV3485" s="49"/>
      <c r="BW3485" s="49"/>
      <c r="BX3485" s="49"/>
      <c r="BY3485" s="49"/>
      <c r="BZ3485" s="49"/>
      <c r="CA3485" s="49"/>
      <c r="CB3485" s="49"/>
      <c r="CC3485" s="49"/>
    </row>
    <row r="3486" spans="1:81" x14ac:dyDescent="0.3">
      <c r="A3486" s="57" t="s">
        <v>562</v>
      </c>
      <c r="B3486" s="48">
        <v>42302</v>
      </c>
      <c r="C3486" s="48"/>
      <c r="D3486" s="48"/>
      <c r="E3486" s="49" t="s">
        <v>558</v>
      </c>
      <c r="F3486" s="49"/>
      <c r="G3486" s="49">
        <v>450.40406250000001</v>
      </c>
      <c r="H3486" s="49">
        <v>0.13267499999999999</v>
      </c>
      <c r="I3486" s="49">
        <v>0.21670624999999999</v>
      </c>
      <c r="J3486" s="49">
        <v>0.25018750000000001</v>
      </c>
      <c r="K3486" s="49">
        <v>0.22622500000000001</v>
      </c>
      <c r="L3486" s="49">
        <v>0.28542499999999998</v>
      </c>
      <c r="M3486" s="49">
        <v>0.29395624999999997</v>
      </c>
      <c r="N3486" s="49">
        <v>0.27086250000000001</v>
      </c>
      <c r="O3486" s="49"/>
      <c r="P3486" s="49"/>
      <c r="Q3486" s="49"/>
      <c r="R3486" s="49"/>
      <c r="S3486" s="49"/>
      <c r="T3486" s="49"/>
      <c r="U3486" s="49"/>
      <c r="V3486" s="49"/>
      <c r="W3486" s="49"/>
      <c r="X3486" s="49"/>
      <c r="Y3486" s="49"/>
      <c r="Z3486" s="49"/>
      <c r="AA3486" s="49"/>
      <c r="AB3486" s="49"/>
      <c r="AC3486" s="49"/>
      <c r="AD3486" s="49"/>
      <c r="AE3486" s="49"/>
      <c r="AF3486" s="49"/>
      <c r="AG3486" s="49"/>
      <c r="AH3486" s="49"/>
      <c r="AI3486" s="49"/>
      <c r="AJ3486" s="49"/>
      <c r="AK3486" s="49"/>
      <c r="AL3486" s="49"/>
      <c r="AM3486" s="49"/>
      <c r="AN3486" s="49"/>
      <c r="AO3486" s="49"/>
      <c r="AP3486" s="49"/>
      <c r="AQ3486" s="49"/>
      <c r="AR3486" s="49"/>
      <c r="AS3486" s="49"/>
      <c r="AT3486" s="49"/>
      <c r="AX3486" s="49"/>
      <c r="AY3486" s="49"/>
      <c r="AZ3486" s="49"/>
      <c r="BA3486" s="49"/>
      <c r="BB3486" s="49"/>
      <c r="BC3486" s="49"/>
      <c r="BD3486" s="49"/>
      <c r="BE3486" s="49"/>
      <c r="BF3486" s="49"/>
      <c r="BG3486" s="49"/>
      <c r="BH3486" s="49"/>
      <c r="BI3486" s="49"/>
      <c r="BJ3486" s="49"/>
      <c r="BK3486" s="49"/>
      <c r="BL3486" s="49"/>
      <c r="BM3486" s="49"/>
      <c r="BN3486" s="49"/>
      <c r="BO3486" s="49"/>
      <c r="BP3486" s="49"/>
      <c r="BQ3486" s="49"/>
      <c r="BR3486" s="49"/>
      <c r="BS3486" s="49"/>
      <c r="BT3486" s="49"/>
      <c r="BU3486" s="49"/>
      <c r="BV3486" s="49"/>
      <c r="BW3486" s="49"/>
      <c r="BX3486" s="49"/>
      <c r="BY3486" s="49"/>
      <c r="BZ3486" s="49"/>
      <c r="CA3486" s="49"/>
      <c r="CB3486" s="49"/>
      <c r="CC3486" s="49"/>
    </row>
    <row r="3487" spans="1:81" x14ac:dyDescent="0.3">
      <c r="A3487" s="57" t="s">
        <v>562</v>
      </c>
      <c r="B3487" s="48">
        <v>42303</v>
      </c>
      <c r="C3487" s="48"/>
      <c r="D3487" s="48"/>
      <c r="E3487" s="49" t="s">
        <v>558</v>
      </c>
      <c r="F3487" s="49"/>
      <c r="G3487" s="49">
        <v>448.861875</v>
      </c>
      <c r="H3487" s="49">
        <v>0.12969375</v>
      </c>
      <c r="I3487" s="49">
        <v>0.21333125</v>
      </c>
      <c r="J3487" s="49">
        <v>0.24829999999999999</v>
      </c>
      <c r="K3487" s="49">
        <v>0.22595000000000001</v>
      </c>
      <c r="L3487" s="49">
        <v>0.28543125000000003</v>
      </c>
      <c r="M3487" s="49">
        <v>0.29404374999999999</v>
      </c>
      <c r="N3487" s="49">
        <v>0.27096874999999998</v>
      </c>
      <c r="O3487" s="49"/>
      <c r="P3487" s="49"/>
      <c r="Q3487" s="49"/>
      <c r="R3487" s="49"/>
      <c r="S3487" s="49"/>
      <c r="T3487" s="49"/>
      <c r="U3487" s="49"/>
      <c r="V3487" s="49"/>
      <c r="W3487" s="49"/>
      <c r="X3487" s="49"/>
      <c r="Y3487" s="49"/>
      <c r="Z3487" s="49"/>
      <c r="AA3487" s="49"/>
      <c r="AB3487" s="49"/>
      <c r="AC3487" s="49"/>
      <c r="AD3487" s="49"/>
      <c r="AE3487" s="49"/>
      <c r="AF3487" s="49"/>
      <c r="AG3487" s="49"/>
      <c r="AH3487" s="49"/>
      <c r="AI3487" s="49"/>
      <c r="AJ3487" s="49"/>
      <c r="AK3487" s="49"/>
      <c r="AL3487" s="49"/>
      <c r="AM3487" s="49"/>
      <c r="AN3487" s="49"/>
      <c r="AO3487" s="49"/>
      <c r="AP3487" s="49"/>
      <c r="AQ3487" s="49"/>
      <c r="AR3487" s="49"/>
      <c r="AS3487" s="49"/>
      <c r="AT3487" s="49"/>
      <c r="AX3487" s="49"/>
      <c r="AY3487" s="49"/>
      <c r="AZ3487" s="49"/>
      <c r="BA3487" s="49"/>
      <c r="BB3487" s="49"/>
      <c r="BC3487" s="49"/>
      <c r="BD3487" s="49"/>
      <c r="BE3487" s="49"/>
      <c r="BF3487" s="49"/>
      <c r="BG3487" s="49"/>
      <c r="BH3487" s="49"/>
      <c r="BI3487" s="49"/>
      <c r="BJ3487" s="49"/>
      <c r="BK3487" s="49"/>
      <c r="BL3487" s="49"/>
      <c r="BM3487" s="49"/>
      <c r="BN3487" s="49"/>
      <c r="BO3487" s="49"/>
      <c r="BP3487" s="49"/>
      <c r="BQ3487" s="49"/>
      <c r="BR3487" s="49"/>
      <c r="BS3487" s="49"/>
      <c r="BT3487" s="49"/>
      <c r="BU3487" s="49"/>
      <c r="BV3487" s="49"/>
      <c r="BW3487" s="49"/>
      <c r="BX3487" s="49"/>
      <c r="BY3487" s="49"/>
      <c r="BZ3487" s="49"/>
      <c r="CA3487" s="49"/>
      <c r="CB3487" s="49"/>
      <c r="CC3487" s="49"/>
    </row>
    <row r="3488" spans="1:81" x14ac:dyDescent="0.3">
      <c r="A3488" s="57" t="s">
        <v>562</v>
      </c>
      <c r="B3488" s="48">
        <v>42304</v>
      </c>
      <c r="C3488" s="48"/>
      <c r="D3488" s="48"/>
      <c r="E3488" s="49" t="s">
        <v>558</v>
      </c>
      <c r="F3488" s="49"/>
      <c r="G3488" s="49">
        <v>447.78187500000001</v>
      </c>
      <c r="H3488" s="49">
        <v>0.12743750000000001</v>
      </c>
      <c r="I3488" s="49">
        <v>0.21099999999999999</v>
      </c>
      <c r="J3488" s="49">
        <v>0.24686250000000001</v>
      </c>
      <c r="K3488" s="49">
        <v>0.22585</v>
      </c>
      <c r="L3488" s="49">
        <v>0.28551874999999999</v>
      </c>
      <c r="M3488" s="49">
        <v>0.29404374999999999</v>
      </c>
      <c r="N3488" s="49">
        <v>0.27111249999999998</v>
      </c>
      <c r="O3488" s="49"/>
      <c r="P3488" s="49"/>
      <c r="Q3488" s="49"/>
      <c r="R3488" s="49"/>
      <c r="S3488" s="49"/>
      <c r="T3488" s="49"/>
      <c r="U3488" s="49"/>
      <c r="V3488" s="49"/>
      <c r="W3488" s="49"/>
      <c r="X3488" s="49"/>
      <c r="Y3488" s="49"/>
      <c r="Z3488" s="49"/>
      <c r="AA3488" s="49"/>
      <c r="AB3488" s="49"/>
      <c r="AC3488" s="49"/>
      <c r="AD3488" s="49"/>
      <c r="AE3488" s="49"/>
      <c r="AF3488" s="49">
        <v>0.176218481947886</v>
      </c>
      <c r="AG3488" s="49"/>
      <c r="AH3488" s="49"/>
      <c r="AI3488" s="49"/>
      <c r="AJ3488" s="49"/>
      <c r="AK3488" s="49"/>
      <c r="AL3488" s="49"/>
      <c r="AM3488" s="49"/>
      <c r="AN3488" s="49"/>
      <c r="AO3488" s="49"/>
      <c r="AP3488" s="49"/>
      <c r="AQ3488" s="49"/>
      <c r="AR3488" s="49"/>
      <c r="AS3488" s="49"/>
      <c r="AT3488" s="49"/>
      <c r="AX3488" s="49"/>
      <c r="AY3488" s="49"/>
      <c r="AZ3488" s="49"/>
      <c r="BA3488" s="49"/>
      <c r="BB3488" s="49"/>
      <c r="BC3488" s="49"/>
      <c r="BD3488" s="49"/>
      <c r="BE3488" s="49"/>
      <c r="BF3488" s="49"/>
      <c r="BG3488" s="49"/>
      <c r="BH3488" s="49"/>
      <c r="BI3488" s="49"/>
      <c r="BJ3488" s="49"/>
      <c r="BK3488" s="49"/>
      <c r="BL3488" s="49"/>
      <c r="BM3488" s="49"/>
      <c r="BN3488" s="49"/>
      <c r="BO3488" s="49"/>
      <c r="BP3488" s="49"/>
      <c r="BQ3488" s="49"/>
      <c r="BR3488" s="49"/>
      <c r="BS3488" s="49"/>
      <c r="BT3488" s="49"/>
      <c r="BU3488" s="49"/>
      <c r="BV3488" s="49"/>
      <c r="BW3488" s="49"/>
      <c r="BX3488" s="49"/>
      <c r="BY3488" s="49"/>
      <c r="BZ3488" s="49"/>
      <c r="CA3488" s="49"/>
      <c r="CB3488" s="49"/>
      <c r="CC3488" s="49"/>
    </row>
    <row r="3489" spans="1:81" x14ac:dyDescent="0.3">
      <c r="A3489" s="57" t="s">
        <v>562</v>
      </c>
      <c r="B3489" s="48">
        <v>42305</v>
      </c>
      <c r="C3489" s="48"/>
      <c r="D3489" s="48"/>
      <c r="E3489" s="49" t="s">
        <v>558</v>
      </c>
      <c r="F3489" s="49"/>
      <c r="G3489" s="49">
        <v>447.05015624999999</v>
      </c>
      <c r="H3489" s="49">
        <v>0.12723437500000001</v>
      </c>
      <c r="I3489" s="49">
        <v>0.209675</v>
      </c>
      <c r="J3489" s="49">
        <v>0.24545624999999999</v>
      </c>
      <c r="K3489" s="49">
        <v>0.22551874999999999</v>
      </c>
      <c r="L3489" s="49">
        <v>0.28558125000000001</v>
      </c>
      <c r="M3489" s="49">
        <v>0.29408125000000002</v>
      </c>
      <c r="N3489" s="49">
        <v>0.27107500000000001</v>
      </c>
      <c r="O3489" s="49"/>
      <c r="P3489" s="49"/>
      <c r="Q3489" s="49"/>
      <c r="R3489" s="49"/>
      <c r="S3489" s="49"/>
      <c r="T3489" s="49"/>
      <c r="U3489" s="49"/>
      <c r="V3489" s="49"/>
      <c r="W3489" s="49"/>
      <c r="X3489" s="49"/>
      <c r="Y3489" s="49"/>
      <c r="Z3489" s="49"/>
      <c r="AA3489" s="49"/>
      <c r="AB3489" s="49"/>
      <c r="AC3489" s="49"/>
      <c r="AD3489" s="49"/>
      <c r="AE3489" s="49"/>
      <c r="AF3489" s="49"/>
      <c r="AG3489" s="49"/>
      <c r="AH3489" s="49"/>
      <c r="AI3489" s="49"/>
      <c r="AJ3489" s="49"/>
      <c r="AK3489" s="49"/>
      <c r="AL3489" s="49"/>
      <c r="AM3489" s="49"/>
      <c r="AN3489" s="49"/>
      <c r="AO3489" s="49"/>
      <c r="AP3489" s="49"/>
      <c r="AQ3489" s="49"/>
      <c r="AR3489" s="49"/>
      <c r="AS3489" s="49"/>
      <c r="AT3489" s="49"/>
      <c r="AX3489" s="49"/>
      <c r="AY3489" s="49"/>
      <c r="AZ3489" s="49"/>
      <c r="BA3489" s="49"/>
      <c r="BB3489" s="49"/>
      <c r="BC3489" s="49"/>
      <c r="BD3489" s="49"/>
      <c r="BE3489" s="49"/>
      <c r="BF3489" s="49"/>
      <c r="BG3489" s="49"/>
      <c r="BH3489" s="49"/>
      <c r="BI3489" s="49"/>
      <c r="BJ3489" s="49"/>
      <c r="BK3489" s="49"/>
      <c r="BL3489" s="49"/>
      <c r="BM3489" s="49"/>
      <c r="BN3489" s="49"/>
      <c r="BO3489" s="49"/>
      <c r="BP3489" s="49"/>
      <c r="BQ3489" s="49"/>
      <c r="BR3489" s="49"/>
      <c r="BS3489" s="49"/>
      <c r="BT3489" s="49"/>
      <c r="BU3489" s="49"/>
      <c r="BV3489" s="49"/>
      <c r="BW3489" s="49"/>
      <c r="BX3489" s="49"/>
      <c r="BY3489" s="49"/>
      <c r="BZ3489" s="49"/>
      <c r="CA3489" s="49"/>
      <c r="CB3489" s="49"/>
      <c r="CC3489" s="49"/>
    </row>
    <row r="3490" spans="1:81" x14ac:dyDescent="0.3">
      <c r="A3490" s="57" t="s">
        <v>562</v>
      </c>
      <c r="B3490" s="48">
        <v>42306</v>
      </c>
      <c r="C3490" s="48"/>
      <c r="D3490" s="48"/>
      <c r="E3490" s="49" t="s">
        <v>558</v>
      </c>
      <c r="F3490" s="49"/>
      <c r="G3490" s="49">
        <v>446.2528125</v>
      </c>
      <c r="H3490" s="49">
        <v>0.12645000000000001</v>
      </c>
      <c r="I3490" s="49">
        <v>0.20850625</v>
      </c>
      <c r="J3490" s="49">
        <v>0.24400625000000001</v>
      </c>
      <c r="K3490" s="49">
        <v>0.22511875000000001</v>
      </c>
      <c r="L3490" s="49">
        <v>0.28558749999999999</v>
      </c>
      <c r="M3490" s="49">
        <v>0.29420625</v>
      </c>
      <c r="N3490" s="49">
        <v>0.27111249999999998</v>
      </c>
      <c r="O3490" s="49"/>
      <c r="P3490" s="49"/>
      <c r="Q3490" s="49"/>
      <c r="R3490" s="49"/>
      <c r="S3490" s="49">
        <v>1.6731304250000001</v>
      </c>
      <c r="T3490" s="49">
        <v>48.196249999999999</v>
      </c>
      <c r="U3490" s="49">
        <v>0</v>
      </c>
      <c r="V3490" s="49"/>
      <c r="W3490" s="49"/>
      <c r="X3490" s="49"/>
      <c r="Y3490" s="49"/>
      <c r="Z3490" s="49"/>
      <c r="AA3490" s="49"/>
      <c r="AB3490" s="49"/>
      <c r="AC3490" s="49"/>
      <c r="AD3490" s="49">
        <v>6</v>
      </c>
      <c r="AE3490" s="49"/>
      <c r="AF3490" s="49"/>
      <c r="AG3490" s="49"/>
      <c r="AH3490" s="49"/>
      <c r="AI3490" s="49"/>
      <c r="AJ3490" s="49">
        <v>0</v>
      </c>
      <c r="AK3490" s="49">
        <v>4.95</v>
      </c>
      <c r="AL3490" s="49">
        <v>0.66249999999999998</v>
      </c>
      <c r="AM3490" s="49">
        <v>3.9311919717779198E-2</v>
      </c>
      <c r="AN3490" s="49">
        <v>1.43473765</v>
      </c>
      <c r="AO3490" s="49">
        <v>36.496250000000003</v>
      </c>
      <c r="AP3490" s="49"/>
      <c r="AQ3490" s="49"/>
      <c r="AR3490" s="49"/>
      <c r="AS3490" s="49"/>
      <c r="AT3490" s="49"/>
      <c r="AX3490" s="49"/>
      <c r="AY3490" s="49"/>
      <c r="AZ3490" s="49"/>
      <c r="BA3490" s="49"/>
      <c r="BB3490" s="49"/>
      <c r="BC3490" s="49">
        <v>0</v>
      </c>
      <c r="BD3490" s="49"/>
      <c r="BE3490" s="49">
        <v>2.03754508547009E-2</v>
      </c>
      <c r="BF3490" s="49">
        <v>0.238392775</v>
      </c>
      <c r="BG3490" s="49"/>
      <c r="BH3490" s="49">
        <v>11.7</v>
      </c>
      <c r="BI3490" s="49"/>
      <c r="BJ3490" s="49"/>
      <c r="BK3490" s="49"/>
      <c r="BL3490" s="49"/>
      <c r="BM3490" s="49"/>
      <c r="BN3490" s="49"/>
      <c r="BO3490" s="49"/>
      <c r="BP3490" s="49"/>
      <c r="BQ3490" s="49"/>
      <c r="BR3490" s="49"/>
      <c r="BS3490" s="49"/>
      <c r="BT3490" s="49"/>
      <c r="BU3490" s="49"/>
      <c r="BV3490" s="49"/>
      <c r="BW3490" s="49"/>
      <c r="BX3490" s="49"/>
      <c r="BY3490" s="49"/>
      <c r="BZ3490" s="49"/>
      <c r="CA3490" s="49"/>
      <c r="CB3490" s="49"/>
      <c r="CC3490" s="49"/>
    </row>
    <row r="3491" spans="1:81" x14ac:dyDescent="0.3">
      <c r="A3491" s="57" t="s">
        <v>562</v>
      </c>
      <c r="B3491" s="48">
        <v>42307</v>
      </c>
      <c r="C3491" s="48"/>
      <c r="D3491" s="48"/>
      <c r="E3491" s="49" t="s">
        <v>558</v>
      </c>
      <c r="F3491" s="49"/>
      <c r="G3491" s="49">
        <v>444.71906250000001</v>
      </c>
      <c r="H3491" s="49">
        <v>0.1247625</v>
      </c>
      <c r="I3491" s="49">
        <v>0.20591875000000001</v>
      </c>
      <c r="J3491" s="49">
        <v>0.24155625</v>
      </c>
      <c r="K3491" s="49">
        <v>0.2245625</v>
      </c>
      <c r="L3491" s="49">
        <v>0.28544999999999998</v>
      </c>
      <c r="M3491" s="49">
        <v>0.29422500000000001</v>
      </c>
      <c r="N3491" s="49">
        <v>0.27126250000000002</v>
      </c>
      <c r="O3491" s="49"/>
      <c r="P3491" s="49"/>
      <c r="Q3491" s="49"/>
      <c r="R3491" s="49"/>
      <c r="S3491" s="49"/>
      <c r="T3491" s="49"/>
      <c r="U3491" s="49"/>
      <c r="V3491" s="49"/>
      <c r="W3491" s="49"/>
      <c r="X3491" s="49"/>
      <c r="Y3491" s="49"/>
      <c r="Z3491" s="49"/>
      <c r="AA3491" s="49"/>
      <c r="AB3491" s="49"/>
      <c r="AC3491" s="49"/>
      <c r="AD3491" s="49"/>
      <c r="AE3491" s="49">
        <v>0.24226193645439001</v>
      </c>
      <c r="AF3491" s="49">
        <v>0.16147674406047999</v>
      </c>
      <c r="AG3491" s="49"/>
      <c r="AH3491" s="49"/>
      <c r="AI3491" s="49"/>
      <c r="AJ3491" s="49"/>
      <c r="AK3491" s="49"/>
      <c r="AL3491" s="49"/>
      <c r="AM3491" s="49"/>
      <c r="AN3491" s="49"/>
      <c r="AO3491" s="49"/>
      <c r="AP3491" s="49"/>
      <c r="AQ3491" s="49"/>
      <c r="AR3491" s="49"/>
      <c r="AS3491" s="49"/>
      <c r="AT3491" s="49"/>
      <c r="AX3491" s="49"/>
      <c r="AY3491" s="49"/>
      <c r="AZ3491" s="49"/>
      <c r="BA3491" s="49"/>
      <c r="BB3491" s="49"/>
      <c r="BC3491" s="49"/>
      <c r="BD3491" s="49"/>
      <c r="BE3491" s="49"/>
      <c r="BF3491" s="49"/>
      <c r="BG3491" s="49"/>
      <c r="BH3491" s="49"/>
      <c r="BI3491" s="49"/>
      <c r="BJ3491" s="49"/>
      <c r="BK3491" s="49"/>
      <c r="BL3491" s="49"/>
      <c r="BM3491" s="49"/>
      <c r="BN3491" s="49"/>
      <c r="BO3491" s="49"/>
      <c r="BP3491" s="49"/>
      <c r="BQ3491" s="49"/>
      <c r="BR3491" s="49"/>
      <c r="BS3491" s="49"/>
      <c r="BT3491" s="49"/>
      <c r="BU3491" s="49"/>
      <c r="BV3491" s="49"/>
      <c r="BW3491" s="49"/>
      <c r="BX3491" s="49"/>
      <c r="BY3491" s="49"/>
      <c r="BZ3491" s="49"/>
      <c r="CA3491" s="49"/>
      <c r="CB3491" s="49"/>
      <c r="CC3491" s="49"/>
    </row>
    <row r="3492" spans="1:81" x14ac:dyDescent="0.3">
      <c r="A3492" s="57" t="s">
        <v>562</v>
      </c>
      <c r="B3492" s="48">
        <v>42308</v>
      </c>
      <c r="C3492" s="48"/>
      <c r="D3492" s="48"/>
      <c r="E3492" s="49" t="s">
        <v>558</v>
      </c>
      <c r="F3492" s="49"/>
      <c r="G3492" s="49">
        <v>443.24250000000001</v>
      </c>
      <c r="H3492" s="49">
        <v>0.122525</v>
      </c>
      <c r="I3492" s="49">
        <v>0.20305000000000001</v>
      </c>
      <c r="J3492" s="49">
        <v>0.23938124999999999</v>
      </c>
      <c r="K3492" s="49">
        <v>0.22428124999999999</v>
      </c>
      <c r="L3492" s="49">
        <v>0.28548125000000002</v>
      </c>
      <c r="M3492" s="49">
        <v>0.29422500000000001</v>
      </c>
      <c r="N3492" s="49">
        <v>0.27131875</v>
      </c>
      <c r="O3492" s="49"/>
      <c r="P3492" s="49"/>
      <c r="Q3492" s="49"/>
      <c r="R3492" s="49"/>
      <c r="S3492" s="49"/>
      <c r="T3492" s="49"/>
      <c r="U3492" s="49"/>
      <c r="V3492" s="49"/>
      <c r="W3492" s="49"/>
      <c r="X3492" s="49"/>
      <c r="Y3492" s="49"/>
      <c r="Z3492" s="49"/>
      <c r="AA3492" s="49"/>
      <c r="AB3492" s="49"/>
      <c r="AC3492" s="49"/>
      <c r="AD3492" s="49"/>
      <c r="AE3492" s="49"/>
      <c r="AF3492" s="49"/>
      <c r="AG3492" s="49"/>
      <c r="AH3492" s="49"/>
      <c r="AI3492" s="49"/>
      <c r="AJ3492" s="49"/>
      <c r="AK3492" s="49"/>
      <c r="AL3492" s="49"/>
      <c r="AM3492" s="49"/>
      <c r="AN3492" s="49"/>
      <c r="AO3492" s="49"/>
      <c r="AP3492" s="49"/>
      <c r="AQ3492" s="49"/>
      <c r="AR3492" s="49"/>
      <c r="AS3492" s="49"/>
      <c r="AT3492" s="49"/>
      <c r="AX3492" s="49"/>
      <c r="AY3492" s="49"/>
      <c r="AZ3492" s="49"/>
      <c r="BA3492" s="49"/>
      <c r="BB3492" s="49"/>
      <c r="BC3492" s="49"/>
      <c r="BD3492" s="49"/>
      <c r="BE3492" s="49"/>
      <c r="BF3492" s="49"/>
      <c r="BG3492" s="49"/>
      <c r="BH3492" s="49"/>
      <c r="BI3492" s="49"/>
      <c r="BJ3492" s="49"/>
      <c r="BK3492" s="49"/>
      <c r="BL3492" s="49"/>
      <c r="BM3492" s="49"/>
      <c r="BN3492" s="49"/>
      <c r="BO3492" s="49"/>
      <c r="BP3492" s="49"/>
      <c r="BQ3492" s="49"/>
      <c r="BR3492" s="49"/>
      <c r="BS3492" s="49"/>
      <c r="BT3492" s="49"/>
      <c r="BU3492" s="49"/>
      <c r="BV3492" s="49"/>
      <c r="BW3492" s="49"/>
      <c r="BX3492" s="49"/>
      <c r="BY3492" s="49"/>
      <c r="BZ3492" s="49"/>
      <c r="CA3492" s="49"/>
      <c r="CB3492" s="49"/>
      <c r="CC3492" s="49"/>
    </row>
    <row r="3493" spans="1:81" x14ac:dyDescent="0.3">
      <c r="A3493" s="57" t="s">
        <v>562</v>
      </c>
      <c r="B3493" s="48">
        <v>42309</v>
      </c>
      <c r="C3493" s="48"/>
      <c r="D3493" s="48"/>
      <c r="E3493" s="49" t="s">
        <v>558</v>
      </c>
      <c r="F3493" s="49"/>
      <c r="G3493" s="49">
        <v>441.72328125000001</v>
      </c>
      <c r="H3493" s="49">
        <v>0.12019687499999999</v>
      </c>
      <c r="I3493" s="49">
        <v>0.20017499999999999</v>
      </c>
      <c r="J3493" s="49">
        <v>0.23726875</v>
      </c>
      <c r="K3493" s="49">
        <v>0.22411875000000001</v>
      </c>
      <c r="L3493" s="49">
        <v>0.28533124999999998</v>
      </c>
      <c r="M3493" s="49">
        <v>0.29419374999999998</v>
      </c>
      <c r="N3493" s="49">
        <v>0.27131250000000001</v>
      </c>
      <c r="O3493" s="49"/>
      <c r="P3493" s="49"/>
      <c r="Q3493" s="49"/>
      <c r="R3493" s="49"/>
      <c r="S3493" s="49"/>
      <c r="T3493" s="49"/>
      <c r="U3493" s="49"/>
      <c r="V3493" s="49"/>
      <c r="W3493" s="49"/>
      <c r="X3493" s="49"/>
      <c r="Y3493" s="49"/>
      <c r="Z3493" s="49"/>
      <c r="AA3493" s="49"/>
      <c r="AB3493" s="49"/>
      <c r="AC3493" s="49"/>
      <c r="AD3493" s="49"/>
      <c r="AE3493" s="49"/>
      <c r="AF3493" s="49"/>
      <c r="AG3493" s="49"/>
      <c r="AH3493" s="49"/>
      <c r="AI3493" s="49"/>
      <c r="AJ3493" s="49"/>
      <c r="AK3493" s="49"/>
      <c r="AL3493" s="49"/>
      <c r="AM3493" s="49"/>
      <c r="AN3493" s="49"/>
      <c r="AO3493" s="49"/>
      <c r="AP3493" s="49"/>
      <c r="AQ3493" s="49"/>
      <c r="AR3493" s="49"/>
      <c r="AS3493" s="49"/>
      <c r="AT3493" s="49"/>
      <c r="AX3493" s="49"/>
      <c r="AY3493" s="49"/>
      <c r="AZ3493" s="49"/>
      <c r="BA3493" s="49"/>
      <c r="BB3493" s="49"/>
      <c r="BC3493" s="49"/>
      <c r="BD3493" s="49"/>
      <c r="BE3493" s="49"/>
      <c r="BF3493" s="49"/>
      <c r="BG3493" s="49"/>
      <c r="BH3493" s="49"/>
      <c r="BI3493" s="49"/>
      <c r="BJ3493" s="49"/>
      <c r="BK3493" s="49"/>
      <c r="BL3493" s="49"/>
      <c r="BM3493" s="49"/>
      <c r="BN3493" s="49"/>
      <c r="BO3493" s="49"/>
      <c r="BP3493" s="49"/>
      <c r="BQ3493" s="49"/>
      <c r="BR3493" s="49"/>
      <c r="BS3493" s="49"/>
      <c r="BT3493" s="49"/>
      <c r="BU3493" s="49"/>
      <c r="BV3493" s="49"/>
      <c r="BW3493" s="49"/>
      <c r="BX3493" s="49"/>
      <c r="BY3493" s="49"/>
      <c r="BZ3493" s="49"/>
      <c r="CA3493" s="49"/>
      <c r="CB3493" s="49"/>
      <c r="CC3493" s="49"/>
    </row>
    <row r="3494" spans="1:81" x14ac:dyDescent="0.3">
      <c r="A3494" s="57" t="s">
        <v>562</v>
      </c>
      <c r="B3494" s="48">
        <v>42310</v>
      </c>
      <c r="C3494" s="48"/>
      <c r="D3494" s="48"/>
      <c r="E3494" s="49" t="s">
        <v>558</v>
      </c>
      <c r="F3494" s="49"/>
      <c r="G3494" s="49">
        <v>447.79218750000001</v>
      </c>
      <c r="H3494" s="49">
        <v>0.16255625000000001</v>
      </c>
      <c r="I3494" s="49">
        <v>0.20106250000000001</v>
      </c>
      <c r="J3494" s="49">
        <v>0.23598749999999999</v>
      </c>
      <c r="K3494" s="49">
        <v>0.22388125</v>
      </c>
      <c r="L3494" s="49">
        <v>0.28530624999999998</v>
      </c>
      <c r="M3494" s="49">
        <v>0.29428124999999999</v>
      </c>
      <c r="N3494" s="49">
        <v>0.27137499999999998</v>
      </c>
      <c r="O3494" s="49"/>
      <c r="P3494" s="49"/>
      <c r="Q3494" s="49"/>
      <c r="R3494" s="49"/>
      <c r="S3494" s="49"/>
      <c r="T3494" s="49"/>
      <c r="U3494" s="49"/>
      <c r="V3494" s="49"/>
      <c r="W3494" s="49"/>
      <c r="X3494" s="49"/>
      <c r="Y3494" s="49"/>
      <c r="Z3494" s="49"/>
      <c r="AA3494" s="49"/>
      <c r="AB3494" s="49"/>
      <c r="AC3494" s="49"/>
      <c r="AD3494" s="49"/>
      <c r="AE3494" s="49">
        <v>0.26966857873065703</v>
      </c>
      <c r="AF3494" s="49">
        <v>0.38130930355092701</v>
      </c>
      <c r="AG3494" s="49"/>
      <c r="AH3494" s="49"/>
      <c r="AI3494" s="49"/>
      <c r="AJ3494" s="49"/>
      <c r="AK3494" s="49"/>
      <c r="AL3494" s="49"/>
      <c r="AM3494" s="49"/>
      <c r="AN3494" s="49"/>
      <c r="AO3494" s="49"/>
      <c r="AP3494" s="49"/>
      <c r="AQ3494" s="49"/>
      <c r="AR3494" s="49"/>
      <c r="AS3494" s="49"/>
      <c r="AT3494" s="49"/>
      <c r="AX3494" s="49"/>
      <c r="AY3494" s="49"/>
      <c r="AZ3494" s="49"/>
      <c r="BA3494" s="49"/>
      <c r="BB3494" s="49"/>
      <c r="BC3494" s="49"/>
      <c r="BD3494" s="49"/>
      <c r="BE3494" s="49"/>
      <c r="BF3494" s="49"/>
      <c r="BG3494" s="49"/>
      <c r="BH3494" s="49"/>
      <c r="BI3494" s="49"/>
      <c r="BJ3494" s="49"/>
      <c r="BK3494" s="49"/>
      <c r="BL3494" s="49"/>
      <c r="BM3494" s="49"/>
      <c r="BN3494" s="49"/>
      <c r="BO3494" s="49"/>
      <c r="BP3494" s="49"/>
      <c r="BQ3494" s="49"/>
      <c r="BR3494" s="49"/>
      <c r="BS3494" s="49"/>
      <c r="BT3494" s="49"/>
      <c r="BU3494" s="49"/>
      <c r="BV3494" s="49"/>
      <c r="BW3494" s="49"/>
      <c r="BX3494" s="49"/>
      <c r="BY3494" s="49"/>
      <c r="BZ3494" s="49"/>
      <c r="CA3494" s="49"/>
      <c r="CB3494" s="49"/>
      <c r="CC3494" s="49"/>
    </row>
    <row r="3495" spans="1:81" x14ac:dyDescent="0.3">
      <c r="A3495" s="57" t="s">
        <v>562</v>
      </c>
      <c r="B3495" s="48">
        <v>42311</v>
      </c>
      <c r="C3495" s="48"/>
      <c r="D3495" s="48"/>
      <c r="E3495" s="49" t="s">
        <v>558</v>
      </c>
      <c r="F3495" s="49"/>
      <c r="G3495" s="49">
        <v>445.75546874999998</v>
      </c>
      <c r="H3495" s="49">
        <v>0.152703125</v>
      </c>
      <c r="I3495" s="49">
        <v>0.20005000000000001</v>
      </c>
      <c r="J3495" s="49">
        <v>0.23473749999999999</v>
      </c>
      <c r="K3495" s="49">
        <v>0.22376874999999999</v>
      </c>
      <c r="L3495" s="49">
        <v>0.28536250000000002</v>
      </c>
      <c r="M3495" s="49">
        <v>0.29423749999999999</v>
      </c>
      <c r="N3495" s="49">
        <v>0.27136874999999999</v>
      </c>
      <c r="O3495" s="49"/>
      <c r="P3495" s="49"/>
      <c r="Q3495" s="49"/>
      <c r="R3495" s="49"/>
      <c r="S3495" s="49"/>
      <c r="T3495" s="49"/>
      <c r="U3495" s="49"/>
      <c r="V3495" s="49"/>
      <c r="W3495" s="49"/>
      <c r="X3495" s="49"/>
      <c r="Y3495" s="49"/>
      <c r="Z3495" s="49"/>
      <c r="AA3495" s="49"/>
      <c r="AB3495" s="49"/>
      <c r="AC3495" s="49"/>
      <c r="AD3495" s="49"/>
      <c r="AE3495" s="49"/>
      <c r="AF3495" s="49"/>
      <c r="AG3495" s="49"/>
      <c r="AH3495" s="49"/>
      <c r="AI3495" s="49"/>
      <c r="AJ3495" s="49"/>
      <c r="AK3495" s="49"/>
      <c r="AL3495" s="49"/>
      <c r="AM3495" s="49"/>
      <c r="AN3495" s="49"/>
      <c r="AO3495" s="49"/>
      <c r="AP3495" s="49"/>
      <c r="AQ3495" s="49"/>
      <c r="AR3495" s="49"/>
      <c r="AS3495" s="49"/>
      <c r="AT3495" s="49"/>
      <c r="AX3495" s="49"/>
      <c r="AY3495" s="49"/>
      <c r="AZ3495" s="49"/>
      <c r="BA3495" s="49"/>
      <c r="BB3495" s="49"/>
      <c r="BC3495" s="49"/>
      <c r="BD3495" s="49"/>
      <c r="BE3495" s="49"/>
      <c r="BF3495" s="49"/>
      <c r="BG3495" s="49"/>
      <c r="BH3495" s="49"/>
      <c r="BI3495" s="49"/>
      <c r="BJ3495" s="49"/>
      <c r="BK3495" s="49"/>
      <c r="BL3495" s="49"/>
      <c r="BM3495" s="49"/>
      <c r="BN3495" s="49"/>
      <c r="BO3495" s="49"/>
      <c r="BP3495" s="49"/>
      <c r="BQ3495" s="49"/>
      <c r="BR3495" s="49"/>
      <c r="BS3495" s="49"/>
      <c r="BT3495" s="49"/>
      <c r="BU3495" s="49"/>
      <c r="BV3495" s="49"/>
      <c r="BW3495" s="49"/>
      <c r="BX3495" s="49"/>
      <c r="BY3495" s="49"/>
      <c r="BZ3495" s="49"/>
      <c r="CA3495" s="49"/>
      <c r="CB3495" s="49"/>
      <c r="CC3495" s="49"/>
    </row>
    <row r="3496" spans="1:81" x14ac:dyDescent="0.3">
      <c r="A3496" s="57" t="s">
        <v>562</v>
      </c>
      <c r="B3496" s="48">
        <v>42312</v>
      </c>
      <c r="C3496" s="48"/>
      <c r="D3496" s="48"/>
      <c r="E3496" s="49" t="s">
        <v>558</v>
      </c>
      <c r="F3496" s="49"/>
      <c r="G3496" s="49">
        <v>444.34359375000003</v>
      </c>
      <c r="H3496" s="49">
        <v>0.14725312500000001</v>
      </c>
      <c r="I3496" s="49">
        <v>0.19952500000000001</v>
      </c>
      <c r="J3496" s="49">
        <v>0.2333375</v>
      </c>
      <c r="K3496" s="49">
        <v>0.22328124999999999</v>
      </c>
      <c r="L3496" s="49">
        <v>0.28536250000000002</v>
      </c>
      <c r="M3496" s="49">
        <v>0.29435</v>
      </c>
      <c r="N3496" s="49">
        <v>0.27142500000000003</v>
      </c>
      <c r="O3496" s="49"/>
      <c r="P3496" s="49"/>
      <c r="Q3496" s="49"/>
      <c r="R3496" s="49"/>
      <c r="S3496" s="49"/>
      <c r="T3496" s="49"/>
      <c r="U3496" s="49"/>
      <c r="V3496" s="49"/>
      <c r="W3496" s="49"/>
      <c r="X3496" s="49"/>
      <c r="Y3496" s="49"/>
      <c r="Z3496" s="49"/>
      <c r="AA3496" s="49"/>
      <c r="AB3496" s="49"/>
      <c r="AC3496" s="49"/>
      <c r="AD3496" s="49"/>
      <c r="AE3496" s="49"/>
      <c r="AF3496" s="49"/>
      <c r="AG3496" s="49"/>
      <c r="AH3496" s="49"/>
      <c r="AI3496" s="49"/>
      <c r="AJ3496" s="49"/>
      <c r="AK3496" s="49"/>
      <c r="AL3496" s="49"/>
      <c r="AM3496" s="49"/>
      <c r="AN3496" s="49"/>
      <c r="AO3496" s="49"/>
      <c r="AP3496" s="49"/>
      <c r="AQ3496" s="49"/>
      <c r="AR3496" s="49"/>
      <c r="AS3496" s="49"/>
      <c r="AT3496" s="49"/>
      <c r="AX3496" s="49"/>
      <c r="AY3496" s="49"/>
      <c r="AZ3496" s="49"/>
      <c r="BA3496" s="49"/>
      <c r="BB3496" s="49"/>
      <c r="BC3496" s="49"/>
      <c r="BD3496" s="49"/>
      <c r="BE3496" s="49"/>
      <c r="BF3496" s="49"/>
      <c r="BG3496" s="49"/>
      <c r="BH3496" s="49"/>
      <c r="BI3496" s="49"/>
      <c r="BJ3496" s="49"/>
      <c r="BK3496" s="49"/>
      <c r="BL3496" s="49"/>
      <c r="BM3496" s="49"/>
      <c r="BN3496" s="49"/>
      <c r="BO3496" s="49"/>
      <c r="BP3496" s="49"/>
      <c r="BQ3496" s="49"/>
      <c r="BR3496" s="49"/>
      <c r="BS3496" s="49"/>
      <c r="BT3496" s="49"/>
      <c r="BU3496" s="49"/>
      <c r="BV3496" s="49"/>
      <c r="BW3496" s="49"/>
      <c r="BX3496" s="49"/>
      <c r="BY3496" s="49"/>
      <c r="BZ3496" s="49"/>
      <c r="CA3496" s="49"/>
      <c r="CB3496" s="49"/>
      <c r="CC3496" s="49"/>
    </row>
    <row r="3497" spans="1:81" x14ac:dyDescent="0.3">
      <c r="A3497" s="57" t="s">
        <v>562</v>
      </c>
      <c r="B3497" s="48">
        <v>42313</v>
      </c>
      <c r="C3497" s="48"/>
      <c r="D3497" s="48"/>
      <c r="E3497" s="49" t="s">
        <v>558</v>
      </c>
      <c r="F3497" s="49"/>
      <c r="G3497" s="49">
        <v>442.84078125000002</v>
      </c>
      <c r="H3497" s="49">
        <v>0.142921875</v>
      </c>
      <c r="I3497" s="49">
        <v>0.19901250000000001</v>
      </c>
      <c r="J3497" s="49">
        <v>0.23141875000000001</v>
      </c>
      <c r="K3497" s="49">
        <v>0.22255625000000001</v>
      </c>
      <c r="L3497" s="49">
        <v>0.28529375000000001</v>
      </c>
      <c r="M3497" s="49">
        <v>0.29441250000000002</v>
      </c>
      <c r="N3497" s="49">
        <v>0.27148749999999999</v>
      </c>
      <c r="O3497" s="49"/>
      <c r="P3497" s="49"/>
      <c r="Q3497" s="49"/>
      <c r="R3497" s="49"/>
      <c r="S3497" s="49"/>
      <c r="T3497" s="49"/>
      <c r="U3497" s="49"/>
      <c r="V3497" s="49"/>
      <c r="W3497" s="49"/>
      <c r="X3497" s="49"/>
      <c r="Y3497" s="49"/>
      <c r="Z3497" s="49"/>
      <c r="AA3497" s="49"/>
      <c r="AB3497" s="49"/>
      <c r="AC3497" s="49"/>
      <c r="AD3497" s="49"/>
      <c r="AE3497" s="49"/>
      <c r="AF3497" s="49">
        <v>0.101936879283614</v>
      </c>
      <c r="AG3497" s="49"/>
      <c r="AH3497" s="49"/>
      <c r="AI3497" s="49"/>
      <c r="AJ3497" s="49"/>
      <c r="AK3497" s="49"/>
      <c r="AL3497" s="49"/>
      <c r="AM3497" s="49"/>
      <c r="AN3497" s="49"/>
      <c r="AO3497" s="49"/>
      <c r="AP3497" s="49"/>
      <c r="AQ3497" s="49"/>
      <c r="AR3497" s="49"/>
      <c r="AS3497" s="49"/>
      <c r="AT3497" s="49"/>
      <c r="AX3497" s="49"/>
      <c r="AY3497" s="49"/>
      <c r="AZ3497" s="49"/>
      <c r="BA3497" s="49"/>
      <c r="BB3497" s="49"/>
      <c r="BC3497" s="49"/>
      <c r="BD3497" s="49"/>
      <c r="BE3497" s="49"/>
      <c r="BF3497" s="49"/>
      <c r="BG3497" s="49"/>
      <c r="BH3497" s="49"/>
      <c r="BI3497" s="49"/>
      <c r="BJ3497" s="49"/>
      <c r="BK3497" s="49"/>
      <c r="BL3497" s="49"/>
      <c r="BM3497" s="49"/>
      <c r="BN3497" s="49"/>
      <c r="BO3497" s="49"/>
      <c r="BP3497" s="49"/>
      <c r="BQ3497" s="49"/>
      <c r="BR3497" s="49"/>
      <c r="BS3497" s="49"/>
      <c r="BT3497" s="49"/>
      <c r="BU3497" s="49"/>
      <c r="BV3497" s="49"/>
      <c r="BW3497" s="49"/>
      <c r="BX3497" s="49"/>
      <c r="BY3497" s="49"/>
      <c r="BZ3497" s="49"/>
      <c r="CA3497" s="49"/>
      <c r="CB3497" s="49"/>
      <c r="CC3497" s="49"/>
    </row>
    <row r="3498" spans="1:81" x14ac:dyDescent="0.3">
      <c r="A3498" s="57" t="s">
        <v>562</v>
      </c>
      <c r="B3498" s="48">
        <v>42314</v>
      </c>
      <c r="C3498" s="48"/>
      <c r="D3498" s="48"/>
      <c r="E3498" s="49" t="s">
        <v>558</v>
      </c>
      <c r="F3498" s="49"/>
      <c r="G3498" s="49">
        <v>441.38203125000001</v>
      </c>
      <c r="H3498" s="49">
        <v>0.13832187500000001</v>
      </c>
      <c r="I3498" s="49">
        <v>0.19827500000000001</v>
      </c>
      <c r="J3498" s="49">
        <v>0.23001250000000001</v>
      </c>
      <c r="K3498" s="49">
        <v>0.22204375000000001</v>
      </c>
      <c r="L3498" s="49">
        <v>0.28508125000000001</v>
      </c>
      <c r="M3498" s="49">
        <v>0.29436875000000001</v>
      </c>
      <c r="N3498" s="49">
        <v>0.27146874999999998</v>
      </c>
      <c r="O3498" s="49"/>
      <c r="P3498" s="49"/>
      <c r="Q3498" s="49"/>
      <c r="R3498" s="49"/>
      <c r="S3498" s="49"/>
      <c r="T3498" s="49"/>
      <c r="U3498" s="49"/>
      <c r="V3498" s="49"/>
      <c r="W3498" s="49"/>
      <c r="X3498" s="49"/>
      <c r="Y3498" s="49"/>
      <c r="Z3498" s="49"/>
      <c r="AA3498" s="49"/>
      <c r="AB3498" s="49"/>
      <c r="AC3498" s="49"/>
      <c r="AD3498" s="49"/>
      <c r="AE3498" s="49"/>
      <c r="AF3498" s="49"/>
      <c r="AG3498" s="49"/>
      <c r="AH3498" s="49"/>
      <c r="AI3498" s="49"/>
      <c r="AJ3498" s="49"/>
      <c r="AK3498" s="49"/>
      <c r="AL3498" s="49"/>
      <c r="AM3498" s="49"/>
      <c r="AN3498" s="49"/>
      <c r="AO3498" s="49"/>
      <c r="AP3498" s="49"/>
      <c r="AQ3498" s="49"/>
      <c r="AR3498" s="49"/>
      <c r="AS3498" s="49"/>
      <c r="AT3498" s="49"/>
      <c r="AX3498" s="49"/>
      <c r="AY3498" s="49"/>
      <c r="AZ3498" s="49"/>
      <c r="BA3498" s="49"/>
      <c r="BB3498" s="49"/>
      <c r="BC3498" s="49"/>
      <c r="BD3498" s="49"/>
      <c r="BE3498" s="49"/>
      <c r="BF3498" s="49"/>
      <c r="BG3498" s="49"/>
      <c r="BH3498" s="49"/>
      <c r="BI3498" s="49"/>
      <c r="BJ3498" s="49"/>
      <c r="BK3498" s="49"/>
      <c r="BL3498" s="49"/>
      <c r="BM3498" s="49"/>
      <c r="BN3498" s="49"/>
      <c r="BO3498" s="49"/>
      <c r="BP3498" s="49"/>
      <c r="BQ3498" s="49"/>
      <c r="BR3498" s="49"/>
      <c r="BS3498" s="49"/>
      <c r="BT3498" s="49"/>
      <c r="BU3498" s="49"/>
      <c r="BV3498" s="49"/>
      <c r="BW3498" s="49"/>
      <c r="BX3498" s="49"/>
      <c r="BY3498" s="49"/>
      <c r="BZ3498" s="49"/>
      <c r="CA3498" s="49"/>
      <c r="CB3498" s="49"/>
      <c r="CC3498" s="49"/>
    </row>
    <row r="3499" spans="1:81" x14ac:dyDescent="0.3">
      <c r="A3499" s="57" t="s">
        <v>562</v>
      </c>
      <c r="B3499" s="48">
        <v>42315</v>
      </c>
      <c r="C3499" s="48"/>
      <c r="D3499" s="48"/>
      <c r="E3499" s="49" t="s">
        <v>558</v>
      </c>
      <c r="F3499" s="49"/>
      <c r="G3499" s="49">
        <v>440.26359374999998</v>
      </c>
      <c r="H3499" s="49">
        <v>0.134528125</v>
      </c>
      <c r="I3499" s="49">
        <v>0.1976125</v>
      </c>
      <c r="J3499" s="49">
        <v>0.22898125</v>
      </c>
      <c r="K3499" s="49">
        <v>0.22162499999999999</v>
      </c>
      <c r="L3499" s="49">
        <v>0.28491250000000001</v>
      </c>
      <c r="M3499" s="49">
        <v>0.294375</v>
      </c>
      <c r="N3499" s="49">
        <v>0.27158125</v>
      </c>
      <c r="O3499" s="49"/>
      <c r="P3499" s="49"/>
      <c r="Q3499" s="49"/>
      <c r="R3499" s="49"/>
      <c r="S3499" s="49"/>
      <c r="T3499" s="49"/>
      <c r="U3499" s="49"/>
      <c r="V3499" s="49"/>
      <c r="W3499" s="49"/>
      <c r="X3499" s="49"/>
      <c r="Y3499" s="49"/>
      <c r="Z3499" s="49"/>
      <c r="AA3499" s="49"/>
      <c r="AB3499" s="49"/>
      <c r="AC3499" s="49"/>
      <c r="AD3499" s="49"/>
      <c r="AE3499" s="49"/>
      <c r="AF3499" s="49"/>
      <c r="AG3499" s="49"/>
      <c r="AH3499" s="49"/>
      <c r="AI3499" s="49"/>
      <c r="AJ3499" s="49"/>
      <c r="AK3499" s="49"/>
      <c r="AL3499" s="49"/>
      <c r="AM3499" s="49"/>
      <c r="AN3499" s="49"/>
      <c r="AO3499" s="49"/>
      <c r="AP3499" s="49"/>
      <c r="AQ3499" s="49"/>
      <c r="AR3499" s="49"/>
      <c r="AS3499" s="49"/>
      <c r="AT3499" s="49"/>
      <c r="AX3499" s="49"/>
      <c r="AY3499" s="49"/>
      <c r="AZ3499" s="49"/>
      <c r="BA3499" s="49"/>
      <c r="BB3499" s="49"/>
      <c r="BC3499" s="49"/>
      <c r="BD3499" s="49"/>
      <c r="BE3499" s="49"/>
      <c r="BF3499" s="49"/>
      <c r="BG3499" s="49"/>
      <c r="BH3499" s="49"/>
      <c r="BI3499" s="49"/>
      <c r="BJ3499" s="49"/>
      <c r="BK3499" s="49"/>
      <c r="BL3499" s="49"/>
      <c r="BM3499" s="49"/>
      <c r="BN3499" s="49"/>
      <c r="BO3499" s="49"/>
      <c r="BP3499" s="49"/>
      <c r="BQ3499" s="49"/>
      <c r="BR3499" s="49"/>
      <c r="BS3499" s="49"/>
      <c r="BT3499" s="49"/>
      <c r="BU3499" s="49"/>
      <c r="BV3499" s="49"/>
      <c r="BW3499" s="49"/>
      <c r="BX3499" s="49"/>
      <c r="BY3499" s="49"/>
      <c r="BZ3499" s="49"/>
      <c r="CA3499" s="49"/>
      <c r="CB3499" s="49"/>
      <c r="CC3499" s="49"/>
    </row>
    <row r="3500" spans="1:81" x14ac:dyDescent="0.3">
      <c r="A3500" s="57" t="s">
        <v>562</v>
      </c>
      <c r="B3500" s="48">
        <v>42316</v>
      </c>
      <c r="C3500" s="48"/>
      <c r="D3500" s="48"/>
      <c r="E3500" s="49" t="s">
        <v>558</v>
      </c>
      <c r="F3500" s="49"/>
      <c r="G3500" s="49">
        <v>439.239375</v>
      </c>
      <c r="H3500" s="49">
        <v>0.1315375</v>
      </c>
      <c r="I3500" s="49">
        <v>0.19645000000000001</v>
      </c>
      <c r="J3500" s="49">
        <v>0.2280625</v>
      </c>
      <c r="K3500" s="49">
        <v>0.22136875</v>
      </c>
      <c r="L3500" s="49">
        <v>0.28481875000000001</v>
      </c>
      <c r="M3500" s="49">
        <v>0.29430000000000001</v>
      </c>
      <c r="N3500" s="49">
        <v>0.27158749999999998</v>
      </c>
      <c r="O3500" s="49"/>
      <c r="P3500" s="49"/>
      <c r="Q3500" s="49"/>
      <c r="R3500" s="49"/>
      <c r="S3500" s="49"/>
      <c r="T3500" s="49"/>
      <c r="U3500" s="49"/>
      <c r="V3500" s="49"/>
      <c r="W3500" s="49"/>
      <c r="X3500" s="49"/>
      <c r="Y3500" s="49"/>
      <c r="Z3500" s="49"/>
      <c r="AA3500" s="49"/>
      <c r="AB3500" s="49"/>
      <c r="AC3500" s="49"/>
      <c r="AD3500" s="49"/>
      <c r="AE3500" s="49"/>
      <c r="AF3500" s="49"/>
      <c r="AG3500" s="49"/>
      <c r="AH3500" s="49"/>
      <c r="AI3500" s="49"/>
      <c r="AJ3500" s="49"/>
      <c r="AK3500" s="49"/>
      <c r="AL3500" s="49"/>
      <c r="AM3500" s="49"/>
      <c r="AN3500" s="49"/>
      <c r="AO3500" s="49"/>
      <c r="AP3500" s="49"/>
      <c r="AQ3500" s="49"/>
      <c r="AR3500" s="49"/>
      <c r="AS3500" s="49"/>
      <c r="AT3500" s="49"/>
      <c r="AX3500" s="49"/>
      <c r="AY3500" s="49"/>
      <c r="AZ3500" s="49"/>
      <c r="BA3500" s="49"/>
      <c r="BB3500" s="49"/>
      <c r="BC3500" s="49"/>
      <c r="BD3500" s="49"/>
      <c r="BE3500" s="49"/>
      <c r="BF3500" s="49"/>
      <c r="BG3500" s="49"/>
      <c r="BH3500" s="49"/>
      <c r="BI3500" s="49"/>
      <c r="BJ3500" s="49"/>
      <c r="BK3500" s="49"/>
      <c r="BL3500" s="49"/>
      <c r="BM3500" s="49"/>
      <c r="BN3500" s="49"/>
      <c r="BO3500" s="49"/>
      <c r="BP3500" s="49"/>
      <c r="BQ3500" s="49"/>
      <c r="BR3500" s="49"/>
      <c r="BS3500" s="49"/>
      <c r="BT3500" s="49"/>
      <c r="BU3500" s="49"/>
      <c r="BV3500" s="49"/>
      <c r="BW3500" s="49"/>
      <c r="BX3500" s="49"/>
      <c r="BY3500" s="49"/>
      <c r="BZ3500" s="49"/>
      <c r="CA3500" s="49"/>
      <c r="CB3500" s="49"/>
      <c r="CC3500" s="49"/>
    </row>
    <row r="3501" spans="1:81" x14ac:dyDescent="0.3">
      <c r="A3501" s="57" t="s">
        <v>562</v>
      </c>
      <c r="B3501" s="48">
        <v>42317</v>
      </c>
      <c r="C3501" s="48"/>
      <c r="D3501" s="48"/>
      <c r="E3501" s="49" t="s">
        <v>558</v>
      </c>
      <c r="F3501" s="49"/>
      <c r="G3501" s="49">
        <v>437.87390625</v>
      </c>
      <c r="H3501" s="49">
        <v>0.128003125</v>
      </c>
      <c r="I3501" s="49">
        <v>0.19490625</v>
      </c>
      <c r="J3501" s="49">
        <v>0.226325</v>
      </c>
      <c r="K3501" s="49">
        <v>0.22104375000000001</v>
      </c>
      <c r="L3501" s="49">
        <v>0.2848</v>
      </c>
      <c r="M3501" s="49">
        <v>0.29436875000000001</v>
      </c>
      <c r="N3501" s="49">
        <v>0.27158749999999998</v>
      </c>
      <c r="O3501" s="49"/>
      <c r="P3501" s="49"/>
      <c r="Q3501" s="49"/>
      <c r="R3501" s="49"/>
      <c r="S3501" s="49"/>
      <c r="T3501" s="49"/>
      <c r="U3501" s="49"/>
      <c r="V3501" s="49"/>
      <c r="W3501" s="49"/>
      <c r="X3501" s="49"/>
      <c r="Y3501" s="49"/>
      <c r="Z3501" s="49"/>
      <c r="AA3501" s="49"/>
      <c r="AB3501" s="49"/>
      <c r="AC3501" s="49"/>
      <c r="AD3501" s="49"/>
      <c r="AE3501" s="49"/>
      <c r="AF3501" s="49"/>
      <c r="AG3501" s="49"/>
      <c r="AH3501" s="49"/>
      <c r="AI3501" s="49"/>
      <c r="AJ3501" s="49"/>
      <c r="AK3501" s="49"/>
      <c r="AL3501" s="49"/>
      <c r="AM3501" s="49"/>
      <c r="AN3501" s="49"/>
      <c r="AO3501" s="49"/>
      <c r="AP3501" s="49"/>
      <c r="AQ3501" s="49"/>
      <c r="AR3501" s="49"/>
      <c r="AS3501" s="49"/>
      <c r="AT3501" s="49"/>
      <c r="AX3501" s="49"/>
      <c r="AY3501" s="49"/>
      <c r="AZ3501" s="49"/>
      <c r="BA3501" s="49"/>
      <c r="BB3501" s="49"/>
      <c r="BC3501" s="49"/>
      <c r="BD3501" s="49"/>
      <c r="BE3501" s="49"/>
      <c r="BF3501" s="49"/>
      <c r="BG3501" s="49"/>
      <c r="BH3501" s="49"/>
      <c r="BI3501" s="49"/>
      <c r="BJ3501" s="49"/>
      <c r="BK3501" s="49"/>
      <c r="BL3501" s="49"/>
      <c r="BM3501" s="49"/>
      <c r="BN3501" s="49"/>
      <c r="BO3501" s="49"/>
      <c r="BP3501" s="49"/>
      <c r="BQ3501" s="49"/>
      <c r="BR3501" s="49"/>
      <c r="BS3501" s="49"/>
      <c r="BT3501" s="49"/>
      <c r="BU3501" s="49"/>
      <c r="BV3501" s="49"/>
      <c r="BW3501" s="49"/>
      <c r="BX3501" s="49"/>
      <c r="BY3501" s="49"/>
      <c r="BZ3501" s="49"/>
      <c r="CA3501" s="49"/>
      <c r="CB3501" s="49"/>
      <c r="CC3501" s="49"/>
    </row>
    <row r="3502" spans="1:81" x14ac:dyDescent="0.3">
      <c r="A3502" s="57" t="s">
        <v>562</v>
      </c>
      <c r="B3502" s="48">
        <v>42318</v>
      </c>
      <c r="C3502" s="48"/>
      <c r="D3502" s="48"/>
      <c r="E3502" s="49" t="s">
        <v>558</v>
      </c>
      <c r="F3502" s="49"/>
      <c r="G3502" s="49">
        <v>436.35421874999997</v>
      </c>
      <c r="H3502" s="49">
        <v>0.124703125</v>
      </c>
      <c r="I3502" s="49">
        <v>0.19255</v>
      </c>
      <c r="J3502" s="49">
        <v>0.224525</v>
      </c>
      <c r="K3502" s="49">
        <v>0.22070000000000001</v>
      </c>
      <c r="L3502" s="49">
        <v>0.28473124999999999</v>
      </c>
      <c r="M3502" s="49">
        <v>0.29436875000000001</v>
      </c>
      <c r="N3502" s="49">
        <v>0.27156249999999998</v>
      </c>
      <c r="O3502" s="49"/>
      <c r="P3502" s="49"/>
      <c r="Q3502" s="49"/>
      <c r="R3502" s="49"/>
      <c r="S3502" s="49"/>
      <c r="T3502" s="49"/>
      <c r="U3502" s="49"/>
      <c r="V3502" s="49"/>
      <c r="W3502" s="49"/>
      <c r="X3502" s="49"/>
      <c r="Y3502" s="49"/>
      <c r="Z3502" s="49"/>
      <c r="AA3502" s="49"/>
      <c r="AB3502" s="49"/>
      <c r="AC3502" s="49"/>
      <c r="AD3502" s="49">
        <v>8</v>
      </c>
      <c r="AE3502" s="49">
        <v>0.34842406967410899</v>
      </c>
      <c r="AF3502" s="49">
        <v>0.246489029919752</v>
      </c>
      <c r="AG3502" s="49"/>
      <c r="AH3502" s="49"/>
      <c r="AI3502" s="49"/>
      <c r="AJ3502" s="49">
        <v>0.5</v>
      </c>
      <c r="AK3502" s="49">
        <v>7</v>
      </c>
      <c r="AL3502" s="49"/>
      <c r="AM3502" s="49"/>
      <c r="AN3502" s="49"/>
      <c r="AO3502" s="49"/>
      <c r="AP3502" s="49"/>
      <c r="AQ3502" s="49"/>
      <c r="AR3502" s="49"/>
      <c r="AS3502" s="49"/>
      <c r="AT3502" s="49"/>
      <c r="AX3502" s="49"/>
      <c r="AY3502" s="49"/>
      <c r="AZ3502" s="49"/>
      <c r="BA3502" s="49"/>
      <c r="BB3502" s="49"/>
      <c r="BC3502" s="49"/>
      <c r="BD3502" s="49"/>
      <c r="BE3502" s="49"/>
      <c r="BF3502" s="49"/>
      <c r="BG3502" s="49"/>
      <c r="BH3502" s="49"/>
      <c r="BI3502" s="49"/>
      <c r="BJ3502" s="49"/>
      <c r="BK3502" s="49"/>
      <c r="BL3502" s="49"/>
      <c r="BM3502" s="49"/>
      <c r="BN3502" s="49"/>
      <c r="BO3502" s="49"/>
      <c r="BP3502" s="49"/>
      <c r="BQ3502" s="49"/>
      <c r="BR3502" s="49"/>
      <c r="BS3502" s="49"/>
      <c r="BT3502" s="49"/>
      <c r="BU3502" s="49"/>
      <c r="BV3502" s="49"/>
      <c r="BW3502" s="49"/>
      <c r="BX3502" s="49"/>
      <c r="BY3502" s="49"/>
      <c r="BZ3502" s="49"/>
      <c r="CA3502" s="49"/>
      <c r="CB3502" s="49"/>
      <c r="CC3502" s="49"/>
    </row>
    <row r="3503" spans="1:81" x14ac:dyDescent="0.3">
      <c r="A3503" s="57" t="s">
        <v>562</v>
      </c>
      <c r="B3503" s="48">
        <v>42319</v>
      </c>
      <c r="C3503" s="48"/>
      <c r="D3503" s="48"/>
      <c r="E3503" s="49" t="s">
        <v>558</v>
      </c>
      <c r="F3503" s="49"/>
      <c r="G3503" s="49">
        <v>435.31171875000001</v>
      </c>
      <c r="H3503" s="49">
        <v>0.12145937499999999</v>
      </c>
      <c r="I3503" s="49">
        <v>0.19060625</v>
      </c>
      <c r="J3503" s="49">
        <v>0.22370625</v>
      </c>
      <c r="K3503" s="49">
        <v>0.22056875000000001</v>
      </c>
      <c r="L3503" s="49">
        <v>0.28470000000000001</v>
      </c>
      <c r="M3503" s="49">
        <v>0.29439375000000001</v>
      </c>
      <c r="N3503" s="49">
        <v>0.27163749999999998</v>
      </c>
      <c r="O3503" s="49"/>
      <c r="P3503" s="49"/>
      <c r="Q3503" s="49"/>
      <c r="R3503" s="49"/>
      <c r="S3503" s="49"/>
      <c r="T3503" s="49"/>
      <c r="U3503" s="49"/>
      <c r="V3503" s="49"/>
      <c r="W3503" s="49"/>
      <c r="X3503" s="49"/>
      <c r="Y3503" s="49"/>
      <c r="Z3503" s="49"/>
      <c r="AA3503" s="49"/>
      <c r="AB3503" s="49"/>
      <c r="AC3503" s="49"/>
      <c r="AD3503" s="49"/>
      <c r="AE3503" s="49"/>
      <c r="AF3503" s="49"/>
      <c r="AG3503" s="49"/>
      <c r="AH3503" s="49"/>
      <c r="AI3503" s="49"/>
      <c r="AJ3503" s="49"/>
      <c r="AK3503" s="49"/>
      <c r="AL3503" s="49"/>
      <c r="AM3503" s="49"/>
      <c r="AN3503" s="49"/>
      <c r="AO3503" s="49"/>
      <c r="AP3503" s="49"/>
      <c r="AQ3503" s="49"/>
      <c r="AR3503" s="49"/>
      <c r="AS3503" s="49"/>
      <c r="AT3503" s="49"/>
      <c r="AX3503" s="49"/>
      <c r="AY3503" s="49"/>
      <c r="AZ3503" s="49"/>
      <c r="BA3503" s="49"/>
      <c r="BB3503" s="49"/>
      <c r="BC3503" s="49"/>
      <c r="BD3503" s="49"/>
      <c r="BE3503" s="49"/>
      <c r="BF3503" s="49"/>
      <c r="BG3503" s="49"/>
      <c r="BH3503" s="49"/>
      <c r="BI3503" s="49"/>
      <c r="BJ3503" s="49"/>
      <c r="BK3503" s="49"/>
      <c r="BL3503" s="49"/>
      <c r="BM3503" s="49"/>
      <c r="BN3503" s="49"/>
      <c r="BO3503" s="49"/>
      <c r="BP3503" s="49"/>
      <c r="BQ3503" s="49"/>
      <c r="BR3503" s="49"/>
      <c r="BS3503" s="49"/>
      <c r="BT3503" s="49"/>
      <c r="BU3503" s="49"/>
      <c r="BV3503" s="49"/>
      <c r="BW3503" s="49"/>
      <c r="BX3503" s="49"/>
      <c r="BY3503" s="49"/>
      <c r="BZ3503" s="49"/>
      <c r="CA3503" s="49"/>
      <c r="CB3503" s="49"/>
      <c r="CC3503" s="49"/>
    </row>
    <row r="3504" spans="1:81" x14ac:dyDescent="0.3">
      <c r="A3504" s="57" t="s">
        <v>562</v>
      </c>
      <c r="B3504" s="48">
        <v>42320</v>
      </c>
      <c r="C3504" s="48"/>
      <c r="D3504" s="48"/>
      <c r="E3504" s="49" t="s">
        <v>558</v>
      </c>
      <c r="F3504" s="49"/>
      <c r="G3504" s="49">
        <v>434.25375000000003</v>
      </c>
      <c r="H3504" s="49">
        <v>0.12030625</v>
      </c>
      <c r="I3504" s="49">
        <v>0.18888125</v>
      </c>
      <c r="J3504" s="49">
        <v>0.22193125</v>
      </c>
      <c r="K3504" s="49">
        <v>0.22005625000000001</v>
      </c>
      <c r="L3504" s="49">
        <v>0.28474375000000002</v>
      </c>
      <c r="M3504" s="49">
        <v>0.29441875000000001</v>
      </c>
      <c r="N3504" s="49">
        <v>0.27176875</v>
      </c>
      <c r="O3504" s="49"/>
      <c r="P3504" s="49"/>
      <c r="Q3504" s="49"/>
      <c r="R3504" s="49"/>
      <c r="S3504" s="49"/>
      <c r="T3504" s="49"/>
      <c r="U3504" s="49"/>
      <c r="V3504" s="49"/>
      <c r="W3504" s="49"/>
      <c r="X3504" s="49"/>
      <c r="Y3504" s="49"/>
      <c r="Z3504" s="49"/>
      <c r="AA3504" s="49"/>
      <c r="AB3504" s="49"/>
      <c r="AC3504" s="49"/>
      <c r="AD3504" s="49"/>
      <c r="AE3504" s="49">
        <v>0.35532694937643899</v>
      </c>
      <c r="AF3504" s="49">
        <v>0.246100008290286</v>
      </c>
      <c r="AG3504" s="49"/>
      <c r="AH3504" s="49"/>
      <c r="AI3504" s="49"/>
      <c r="AJ3504" s="49"/>
      <c r="AK3504" s="49"/>
      <c r="AL3504" s="49"/>
      <c r="AM3504" s="49"/>
      <c r="AN3504" s="49"/>
      <c r="AO3504" s="49"/>
      <c r="AP3504" s="49"/>
      <c r="AQ3504" s="49"/>
      <c r="AR3504" s="49"/>
      <c r="AS3504" s="49"/>
      <c r="AT3504" s="49"/>
      <c r="AX3504" s="49"/>
      <c r="AY3504" s="49"/>
      <c r="AZ3504" s="49"/>
      <c r="BA3504" s="49"/>
      <c r="BB3504" s="49"/>
      <c r="BC3504" s="49"/>
      <c r="BD3504" s="49"/>
      <c r="BE3504" s="49"/>
      <c r="BF3504" s="49"/>
      <c r="BG3504" s="49"/>
      <c r="BH3504" s="49"/>
      <c r="BI3504" s="49"/>
      <c r="BJ3504" s="49"/>
      <c r="BK3504" s="49"/>
      <c r="BL3504" s="49"/>
      <c r="BM3504" s="49"/>
      <c r="BN3504" s="49"/>
      <c r="BO3504" s="49"/>
      <c r="BP3504" s="49"/>
      <c r="BQ3504" s="49"/>
      <c r="BR3504" s="49"/>
      <c r="BS3504" s="49"/>
      <c r="BT3504" s="49"/>
      <c r="BU3504" s="49"/>
      <c r="BV3504" s="49"/>
      <c r="BW3504" s="49"/>
      <c r="BX3504" s="49"/>
      <c r="BY3504" s="49"/>
      <c r="BZ3504" s="49"/>
      <c r="CA3504" s="49"/>
      <c r="CB3504" s="49"/>
      <c r="CC3504" s="49"/>
    </row>
    <row r="3505" spans="1:81" x14ac:dyDescent="0.3">
      <c r="A3505" s="57" t="s">
        <v>562</v>
      </c>
      <c r="B3505" s="48">
        <v>42321</v>
      </c>
      <c r="C3505" s="48"/>
      <c r="D3505" s="48"/>
      <c r="E3505" s="49" t="s">
        <v>558</v>
      </c>
      <c r="F3505" s="49"/>
      <c r="G3505" s="49">
        <v>432.6590625</v>
      </c>
      <c r="H3505" s="49">
        <v>0.11863124999999999</v>
      </c>
      <c r="I3505" s="49">
        <v>0.18693750000000001</v>
      </c>
      <c r="J3505" s="49">
        <v>0.21943124999999999</v>
      </c>
      <c r="K3505" s="49">
        <v>0.21906875000000001</v>
      </c>
      <c r="L3505" s="49">
        <v>0.28462500000000002</v>
      </c>
      <c r="M3505" s="49">
        <v>0.29448750000000001</v>
      </c>
      <c r="N3505" s="49">
        <v>0.27179999999999999</v>
      </c>
      <c r="O3505" s="49"/>
      <c r="P3505" s="49"/>
      <c r="Q3505" s="49"/>
      <c r="R3505" s="49"/>
      <c r="S3505" s="49"/>
      <c r="T3505" s="49"/>
      <c r="U3505" s="49"/>
      <c r="V3505" s="49"/>
      <c r="W3505" s="49"/>
      <c r="X3505" s="49"/>
      <c r="Y3505" s="49"/>
      <c r="Z3505" s="49"/>
      <c r="AA3505" s="49"/>
      <c r="AB3505" s="49"/>
      <c r="AC3505" s="49"/>
      <c r="AD3505" s="49"/>
      <c r="AE3505" s="49"/>
      <c r="AF3505" s="49"/>
      <c r="AG3505" s="49"/>
      <c r="AH3505" s="49"/>
      <c r="AI3505" s="49"/>
      <c r="AJ3505" s="49"/>
      <c r="AK3505" s="49"/>
      <c r="AL3505" s="49"/>
      <c r="AM3505" s="49"/>
      <c r="AN3505" s="49"/>
      <c r="AO3505" s="49"/>
      <c r="AP3505" s="49"/>
      <c r="AQ3505" s="49"/>
      <c r="AR3505" s="49"/>
      <c r="AS3505" s="49"/>
      <c r="AT3505" s="49"/>
      <c r="AX3505" s="49"/>
      <c r="AY3505" s="49"/>
      <c r="AZ3505" s="49"/>
      <c r="BA3505" s="49"/>
      <c r="BB3505" s="49"/>
      <c r="BC3505" s="49"/>
      <c r="BD3505" s="49"/>
      <c r="BE3505" s="49"/>
      <c r="BF3505" s="49"/>
      <c r="BG3505" s="49"/>
      <c r="BH3505" s="49"/>
      <c r="BI3505" s="49"/>
      <c r="BJ3505" s="49"/>
      <c r="BK3505" s="49"/>
      <c r="BL3505" s="49"/>
      <c r="BM3505" s="49"/>
      <c r="BN3505" s="49"/>
      <c r="BO3505" s="49"/>
      <c r="BP3505" s="49"/>
      <c r="BQ3505" s="49"/>
      <c r="BR3505" s="49"/>
      <c r="BS3505" s="49"/>
      <c r="BT3505" s="49"/>
      <c r="BU3505" s="49"/>
      <c r="BV3505" s="49"/>
      <c r="BW3505" s="49"/>
      <c r="BX3505" s="49"/>
      <c r="BY3505" s="49"/>
      <c r="BZ3505" s="49"/>
      <c r="CA3505" s="49"/>
      <c r="CB3505" s="49"/>
      <c r="CC3505" s="49"/>
    </row>
    <row r="3506" spans="1:81" x14ac:dyDescent="0.3">
      <c r="A3506" s="57" t="s">
        <v>562</v>
      </c>
      <c r="B3506" s="48">
        <v>42322</v>
      </c>
      <c r="C3506" s="48"/>
      <c r="D3506" s="48"/>
      <c r="E3506" s="49" t="s">
        <v>558</v>
      </c>
      <c r="F3506" s="49"/>
      <c r="G3506" s="49">
        <v>431.14453125</v>
      </c>
      <c r="H3506" s="49">
        <v>0.116665625</v>
      </c>
      <c r="I3506" s="49">
        <v>0.18459375</v>
      </c>
      <c r="J3506" s="49">
        <v>0.2174875</v>
      </c>
      <c r="K3506" s="49">
        <v>0.21836875</v>
      </c>
      <c r="L3506" s="49">
        <v>0.28441250000000001</v>
      </c>
      <c r="M3506" s="49">
        <v>0.2944</v>
      </c>
      <c r="N3506" s="49">
        <v>0.27184999999999998</v>
      </c>
      <c r="O3506" s="49"/>
      <c r="P3506" s="49"/>
      <c r="Q3506" s="49"/>
      <c r="R3506" s="49"/>
      <c r="S3506" s="49"/>
      <c r="T3506" s="49"/>
      <c r="U3506" s="49"/>
      <c r="V3506" s="49"/>
      <c r="W3506" s="49"/>
      <c r="X3506" s="49"/>
      <c r="Y3506" s="49"/>
      <c r="Z3506" s="49"/>
      <c r="AA3506" s="49"/>
      <c r="AB3506" s="49"/>
      <c r="AC3506" s="49"/>
      <c r="AD3506" s="49"/>
      <c r="AE3506" s="49"/>
      <c r="AF3506" s="49"/>
      <c r="AG3506" s="49"/>
      <c r="AH3506" s="49"/>
      <c r="AI3506" s="49"/>
      <c r="AJ3506" s="49"/>
      <c r="AK3506" s="49"/>
      <c r="AL3506" s="49"/>
      <c r="AM3506" s="49"/>
      <c r="AN3506" s="49"/>
      <c r="AO3506" s="49"/>
      <c r="AP3506" s="49"/>
      <c r="AQ3506" s="49"/>
      <c r="AR3506" s="49"/>
      <c r="AS3506" s="49"/>
      <c r="AT3506" s="49"/>
      <c r="AX3506" s="49"/>
      <c r="AY3506" s="49"/>
      <c r="AZ3506" s="49"/>
      <c r="BA3506" s="49"/>
      <c r="BB3506" s="49"/>
      <c r="BC3506" s="49"/>
      <c r="BD3506" s="49"/>
      <c r="BE3506" s="49"/>
      <c r="BF3506" s="49"/>
      <c r="BG3506" s="49"/>
      <c r="BH3506" s="49"/>
      <c r="BI3506" s="49"/>
      <c r="BJ3506" s="49"/>
      <c r="BK3506" s="49"/>
      <c r="BL3506" s="49"/>
      <c r="BM3506" s="49"/>
      <c r="BN3506" s="49"/>
      <c r="BO3506" s="49"/>
      <c r="BP3506" s="49"/>
      <c r="BQ3506" s="49"/>
      <c r="BR3506" s="49"/>
      <c r="BS3506" s="49"/>
      <c r="BT3506" s="49"/>
      <c r="BU3506" s="49"/>
      <c r="BV3506" s="49"/>
      <c r="BW3506" s="49"/>
      <c r="BX3506" s="49"/>
      <c r="BY3506" s="49"/>
      <c r="BZ3506" s="49"/>
      <c r="CA3506" s="49"/>
      <c r="CB3506" s="49"/>
      <c r="CC3506" s="49"/>
    </row>
    <row r="3507" spans="1:81" x14ac:dyDescent="0.3">
      <c r="A3507" s="57" t="s">
        <v>562</v>
      </c>
      <c r="B3507" s="48">
        <v>42323</v>
      </c>
      <c r="C3507" s="48"/>
      <c r="D3507" s="48"/>
      <c r="E3507" s="49" t="s">
        <v>558</v>
      </c>
      <c r="F3507" s="49"/>
      <c r="G3507" s="49">
        <v>429.91781250000003</v>
      </c>
      <c r="H3507" s="49">
        <v>0.11483125</v>
      </c>
      <c r="I3507" s="49">
        <v>0.18295</v>
      </c>
      <c r="J3507" s="49">
        <v>0.21589375</v>
      </c>
      <c r="K3507" s="49">
        <v>0.21773124999999999</v>
      </c>
      <c r="L3507" s="49">
        <v>0.28420624999999999</v>
      </c>
      <c r="M3507" s="49">
        <v>0.29443750000000002</v>
      </c>
      <c r="N3507" s="49">
        <v>0.27189999999999998</v>
      </c>
      <c r="O3507" s="49"/>
      <c r="P3507" s="49"/>
      <c r="Q3507" s="49"/>
      <c r="R3507" s="49"/>
      <c r="S3507" s="49"/>
      <c r="T3507" s="49"/>
      <c r="U3507" s="49"/>
      <c r="V3507" s="49"/>
      <c r="W3507" s="49"/>
      <c r="X3507" s="49"/>
      <c r="Y3507" s="49"/>
      <c r="Z3507" s="49"/>
      <c r="AA3507" s="49"/>
      <c r="AB3507" s="49"/>
      <c r="AC3507" s="49"/>
      <c r="AD3507" s="49"/>
      <c r="AE3507" s="49"/>
      <c r="AF3507" s="49"/>
      <c r="AG3507" s="49"/>
      <c r="AH3507" s="49"/>
      <c r="AI3507" s="49"/>
      <c r="AJ3507" s="49"/>
      <c r="AK3507" s="49"/>
      <c r="AL3507" s="49"/>
      <c r="AM3507" s="49"/>
      <c r="AN3507" s="49"/>
      <c r="AO3507" s="49"/>
      <c r="AP3507" s="49"/>
      <c r="AQ3507" s="49"/>
      <c r="AR3507" s="49"/>
      <c r="AS3507" s="49"/>
      <c r="AT3507" s="49"/>
      <c r="AX3507" s="49"/>
      <c r="AY3507" s="49"/>
      <c r="AZ3507" s="49"/>
      <c r="BA3507" s="49"/>
      <c r="BB3507" s="49"/>
      <c r="BC3507" s="49"/>
      <c r="BD3507" s="49"/>
      <c r="BE3507" s="49"/>
      <c r="BF3507" s="49"/>
      <c r="BG3507" s="49"/>
      <c r="BH3507" s="49"/>
      <c r="BI3507" s="49"/>
      <c r="BJ3507" s="49"/>
      <c r="BK3507" s="49"/>
      <c r="BL3507" s="49"/>
      <c r="BM3507" s="49"/>
      <c r="BN3507" s="49"/>
      <c r="BO3507" s="49"/>
      <c r="BP3507" s="49"/>
      <c r="BQ3507" s="49"/>
      <c r="BR3507" s="49"/>
      <c r="BS3507" s="49"/>
      <c r="BT3507" s="49"/>
      <c r="BU3507" s="49"/>
      <c r="BV3507" s="49"/>
      <c r="BW3507" s="49"/>
      <c r="BX3507" s="49"/>
      <c r="BY3507" s="49"/>
      <c r="BZ3507" s="49"/>
      <c r="CA3507" s="49"/>
      <c r="CB3507" s="49"/>
      <c r="CC3507" s="49"/>
    </row>
    <row r="3508" spans="1:81" x14ac:dyDescent="0.3">
      <c r="A3508" s="57" t="s">
        <v>562</v>
      </c>
      <c r="B3508" s="48">
        <v>42324</v>
      </c>
      <c r="C3508" s="48"/>
      <c r="D3508" s="48"/>
      <c r="E3508" s="49" t="s">
        <v>558</v>
      </c>
      <c r="F3508" s="49"/>
      <c r="G3508" s="49">
        <v>428.38593750000001</v>
      </c>
      <c r="H3508" s="49">
        <v>0.11345</v>
      </c>
      <c r="I3508" s="49">
        <v>0.18096875000000001</v>
      </c>
      <c r="J3508" s="49">
        <v>0.213675</v>
      </c>
      <c r="K3508" s="49">
        <v>0.21675</v>
      </c>
      <c r="L3508" s="49">
        <v>0.28399999999999997</v>
      </c>
      <c r="M3508" s="49">
        <v>0.29443124999999998</v>
      </c>
      <c r="N3508" s="49">
        <v>0.2718875</v>
      </c>
      <c r="O3508" s="49"/>
      <c r="P3508" s="49"/>
      <c r="Q3508" s="49"/>
      <c r="R3508" s="49"/>
      <c r="S3508" s="49"/>
      <c r="T3508" s="49"/>
      <c r="U3508" s="49"/>
      <c r="V3508" s="49"/>
      <c r="W3508" s="49"/>
      <c r="X3508" s="49"/>
      <c r="Y3508" s="49"/>
      <c r="Z3508" s="49"/>
      <c r="AA3508" s="49"/>
      <c r="AB3508" s="49"/>
      <c r="AC3508" s="49"/>
      <c r="AD3508" s="49"/>
      <c r="AE3508" s="49"/>
      <c r="AF3508" s="49"/>
      <c r="AG3508" s="49"/>
      <c r="AH3508" s="49"/>
      <c r="AI3508" s="49"/>
      <c r="AJ3508" s="49"/>
      <c r="AK3508" s="49"/>
      <c r="AL3508" s="49"/>
      <c r="AM3508" s="49"/>
      <c r="AN3508" s="49"/>
      <c r="AO3508" s="49"/>
      <c r="AP3508" s="49"/>
      <c r="AQ3508" s="49"/>
      <c r="AR3508" s="49"/>
      <c r="AS3508" s="49"/>
      <c r="AT3508" s="49"/>
      <c r="AX3508" s="49"/>
      <c r="AY3508" s="49"/>
      <c r="AZ3508" s="49"/>
      <c r="BA3508" s="49"/>
      <c r="BB3508" s="49"/>
      <c r="BC3508" s="49"/>
      <c r="BD3508" s="49"/>
      <c r="BE3508" s="49"/>
      <c r="BF3508" s="49"/>
      <c r="BG3508" s="49"/>
      <c r="BH3508" s="49"/>
      <c r="BI3508" s="49"/>
      <c r="BJ3508" s="49"/>
      <c r="BK3508" s="49"/>
      <c r="BL3508" s="49"/>
      <c r="BM3508" s="49"/>
      <c r="BN3508" s="49"/>
      <c r="BO3508" s="49"/>
      <c r="BP3508" s="49"/>
      <c r="BQ3508" s="49"/>
      <c r="BR3508" s="49"/>
      <c r="BS3508" s="49"/>
      <c r="BT3508" s="49"/>
      <c r="BU3508" s="49"/>
      <c r="BV3508" s="49"/>
      <c r="BW3508" s="49"/>
      <c r="BX3508" s="49"/>
      <c r="BY3508" s="49"/>
      <c r="BZ3508" s="49"/>
      <c r="CA3508" s="49"/>
      <c r="CB3508" s="49"/>
      <c r="CC3508" s="49"/>
    </row>
    <row r="3509" spans="1:81" x14ac:dyDescent="0.3">
      <c r="A3509" s="57" t="s">
        <v>562</v>
      </c>
      <c r="B3509" s="48">
        <v>42325</v>
      </c>
      <c r="C3509" s="48"/>
      <c r="D3509" s="48"/>
      <c r="E3509" s="49" t="s">
        <v>558</v>
      </c>
      <c r="F3509" s="49"/>
      <c r="G3509" s="49">
        <v>427.12687499999998</v>
      </c>
      <c r="H3509" s="49">
        <v>0.11119999999999999</v>
      </c>
      <c r="I3509" s="49">
        <v>0.17936250000000001</v>
      </c>
      <c r="J3509" s="49">
        <v>0.21238124999999999</v>
      </c>
      <c r="K3509" s="49">
        <v>0.21608749999999999</v>
      </c>
      <c r="L3509" s="49">
        <v>0.28382499999999999</v>
      </c>
      <c r="M3509" s="49">
        <v>0.29430000000000001</v>
      </c>
      <c r="N3509" s="49">
        <v>0.27188125000000002</v>
      </c>
      <c r="O3509" s="49"/>
      <c r="P3509" s="49"/>
      <c r="Q3509" s="49"/>
      <c r="R3509" s="49"/>
      <c r="S3509" s="49"/>
      <c r="T3509" s="49"/>
      <c r="U3509" s="49"/>
      <c r="V3509" s="49"/>
      <c r="W3509" s="49"/>
      <c r="X3509" s="49"/>
      <c r="Y3509" s="49"/>
      <c r="Z3509" s="49"/>
      <c r="AA3509" s="49"/>
      <c r="AB3509" s="49"/>
      <c r="AC3509" s="49"/>
      <c r="AD3509" s="49"/>
      <c r="AE3509" s="49">
        <v>0.49246680354127698</v>
      </c>
      <c r="AF3509" s="49">
        <v>0.221476211820893</v>
      </c>
      <c r="AG3509" s="49"/>
      <c r="AH3509" s="49"/>
      <c r="AI3509" s="49"/>
      <c r="AJ3509" s="49"/>
      <c r="AK3509" s="49"/>
      <c r="AL3509" s="49"/>
      <c r="AM3509" s="49"/>
      <c r="AN3509" s="49"/>
      <c r="AO3509" s="49"/>
      <c r="AP3509" s="49"/>
      <c r="AQ3509" s="49"/>
      <c r="AR3509" s="49"/>
      <c r="AS3509" s="49"/>
      <c r="AT3509" s="49"/>
      <c r="AX3509" s="49"/>
      <c r="AY3509" s="49"/>
      <c r="AZ3509" s="49"/>
      <c r="BA3509" s="49"/>
      <c r="BB3509" s="49"/>
      <c r="BC3509" s="49"/>
      <c r="BD3509" s="49"/>
      <c r="BE3509" s="49"/>
      <c r="BF3509" s="49"/>
      <c r="BG3509" s="49"/>
      <c r="BH3509" s="49"/>
      <c r="BI3509" s="49"/>
      <c r="BJ3509" s="49"/>
      <c r="BK3509" s="49"/>
      <c r="BL3509" s="49"/>
      <c r="BM3509" s="49"/>
      <c r="BN3509" s="49"/>
      <c r="BO3509" s="49"/>
      <c r="BP3509" s="49"/>
      <c r="BQ3509" s="49"/>
      <c r="BR3509" s="49"/>
      <c r="BS3509" s="49"/>
      <c r="BT3509" s="49"/>
      <c r="BU3509" s="49"/>
      <c r="BV3509" s="49"/>
      <c r="BW3509" s="49"/>
      <c r="BX3509" s="49"/>
      <c r="BY3509" s="49"/>
      <c r="BZ3509" s="49"/>
      <c r="CA3509" s="49"/>
      <c r="CB3509" s="49"/>
      <c r="CC3509" s="49"/>
    </row>
    <row r="3510" spans="1:81" x14ac:dyDescent="0.3">
      <c r="A3510" s="57" t="s">
        <v>562</v>
      </c>
      <c r="B3510" s="48">
        <v>42326</v>
      </c>
      <c r="C3510" s="48"/>
      <c r="D3510" s="48"/>
      <c r="E3510" s="49" t="s">
        <v>558</v>
      </c>
      <c r="F3510" s="49"/>
      <c r="G3510" s="49">
        <v>425.87203125000002</v>
      </c>
      <c r="H3510" s="49">
        <v>0.109846875</v>
      </c>
      <c r="I3510" s="49">
        <v>0.1779125</v>
      </c>
      <c r="J3510" s="49">
        <v>0.21073125000000001</v>
      </c>
      <c r="K3510" s="49">
        <v>0.21516250000000001</v>
      </c>
      <c r="L3510" s="49">
        <v>0.28363125</v>
      </c>
      <c r="M3510" s="49">
        <v>0.29430624999999999</v>
      </c>
      <c r="N3510" s="49">
        <v>0.27186250000000001</v>
      </c>
      <c r="O3510" s="49"/>
      <c r="P3510" s="49"/>
      <c r="Q3510" s="49"/>
      <c r="R3510" s="49"/>
      <c r="S3510" s="49"/>
      <c r="T3510" s="49"/>
      <c r="U3510" s="49"/>
      <c r="V3510" s="49"/>
      <c r="W3510" s="49"/>
      <c r="X3510" s="49"/>
      <c r="Y3510" s="49"/>
      <c r="Z3510" s="49"/>
      <c r="AA3510" s="49"/>
      <c r="AB3510" s="49"/>
      <c r="AC3510" s="49"/>
      <c r="AD3510" s="49"/>
      <c r="AE3510" s="49"/>
      <c r="AF3510" s="49"/>
      <c r="AG3510" s="49"/>
      <c r="AH3510" s="49"/>
      <c r="AI3510" s="49"/>
      <c r="AJ3510" s="49"/>
      <c r="AK3510" s="49"/>
      <c r="AL3510" s="49"/>
      <c r="AM3510" s="49"/>
      <c r="AN3510" s="49"/>
      <c r="AO3510" s="49"/>
      <c r="AP3510" s="49"/>
      <c r="AQ3510" s="49"/>
      <c r="AR3510" s="49"/>
      <c r="AS3510" s="49"/>
      <c r="AT3510" s="49"/>
      <c r="AX3510" s="49"/>
      <c r="AY3510" s="49"/>
      <c r="AZ3510" s="49"/>
      <c r="BA3510" s="49"/>
      <c r="BB3510" s="49"/>
      <c r="BC3510" s="49"/>
      <c r="BD3510" s="49"/>
      <c r="BE3510" s="49"/>
      <c r="BF3510" s="49"/>
      <c r="BG3510" s="49"/>
      <c r="BH3510" s="49"/>
      <c r="BI3510" s="49"/>
      <c r="BJ3510" s="49"/>
      <c r="BK3510" s="49"/>
      <c r="BL3510" s="49"/>
      <c r="BM3510" s="49"/>
      <c r="BN3510" s="49"/>
      <c r="BO3510" s="49"/>
      <c r="BP3510" s="49"/>
      <c r="BQ3510" s="49"/>
      <c r="BR3510" s="49"/>
      <c r="BS3510" s="49"/>
      <c r="BT3510" s="49"/>
      <c r="BU3510" s="49"/>
      <c r="BV3510" s="49"/>
      <c r="BW3510" s="49"/>
      <c r="BX3510" s="49"/>
      <c r="BY3510" s="49"/>
      <c r="BZ3510" s="49"/>
      <c r="CA3510" s="49"/>
      <c r="CB3510" s="49"/>
      <c r="CC3510" s="49"/>
    </row>
    <row r="3511" spans="1:81" x14ac:dyDescent="0.3">
      <c r="A3511" s="57" t="s">
        <v>562</v>
      </c>
      <c r="B3511" s="48">
        <v>42327</v>
      </c>
      <c r="C3511" s="48"/>
      <c r="D3511" s="48"/>
      <c r="E3511" s="49" t="s">
        <v>558</v>
      </c>
      <c r="F3511" s="49"/>
      <c r="G3511" s="49">
        <v>453.05390625000001</v>
      </c>
      <c r="H3511" s="49">
        <v>0.27185312499999997</v>
      </c>
      <c r="I3511" s="49">
        <v>0.20013125000000001</v>
      </c>
      <c r="J3511" s="49">
        <v>0.21018124999999999</v>
      </c>
      <c r="K3511" s="49">
        <v>0.21441250000000001</v>
      </c>
      <c r="L3511" s="49">
        <v>0.28344374999999999</v>
      </c>
      <c r="M3511" s="49">
        <v>0.29430000000000001</v>
      </c>
      <c r="N3511" s="49">
        <v>0.27184999999999998</v>
      </c>
      <c r="O3511" s="49"/>
      <c r="P3511" s="49"/>
      <c r="Q3511" s="49"/>
      <c r="R3511" s="49"/>
      <c r="S3511" s="49">
        <v>2.9438073249999999</v>
      </c>
      <c r="T3511" s="49">
        <v>188.768</v>
      </c>
      <c r="U3511" s="49">
        <v>0</v>
      </c>
      <c r="V3511" s="49"/>
      <c r="W3511" s="49"/>
      <c r="X3511" s="49"/>
      <c r="Y3511" s="49"/>
      <c r="Z3511" s="49"/>
      <c r="AA3511" s="49"/>
      <c r="AB3511" s="49"/>
      <c r="AC3511" s="49"/>
      <c r="AD3511" s="49"/>
      <c r="AE3511" s="49"/>
      <c r="AF3511" s="49"/>
      <c r="AG3511" s="49"/>
      <c r="AH3511" s="49"/>
      <c r="AI3511" s="49">
        <v>3.2669999999999999</v>
      </c>
      <c r="AJ3511" s="49"/>
      <c r="AK3511" s="49"/>
      <c r="AL3511" s="49">
        <v>1.02</v>
      </c>
      <c r="AM3511" s="49">
        <v>3.0474127438848701E-2</v>
      </c>
      <c r="AN3511" s="49">
        <v>1.7977601999999999</v>
      </c>
      <c r="AO3511" s="49">
        <v>58.993000000000002</v>
      </c>
      <c r="AP3511" s="49"/>
      <c r="AQ3511" s="49"/>
      <c r="AR3511" s="49"/>
      <c r="AS3511" s="49"/>
      <c r="AT3511" s="49"/>
      <c r="AX3511" s="49"/>
      <c r="AY3511" s="49"/>
      <c r="AZ3511" s="49"/>
      <c r="BA3511" s="49"/>
      <c r="BB3511" s="49"/>
      <c r="BC3511" s="49">
        <v>0</v>
      </c>
      <c r="BD3511" s="49"/>
      <c r="BE3511" s="49">
        <v>9.0590881604325404E-3</v>
      </c>
      <c r="BF3511" s="49">
        <v>1.1460471249999999</v>
      </c>
      <c r="BG3511" s="49"/>
      <c r="BH3511" s="49">
        <v>126.508</v>
      </c>
      <c r="BI3511" s="49"/>
      <c r="BJ3511" s="49"/>
      <c r="BK3511" s="49"/>
      <c r="BL3511" s="49"/>
      <c r="BM3511" s="49"/>
      <c r="BN3511" s="49"/>
      <c r="BO3511" s="49"/>
      <c r="BP3511" s="49"/>
      <c r="BQ3511" s="49"/>
      <c r="BR3511" s="49"/>
      <c r="BS3511" s="49"/>
      <c r="BT3511" s="49"/>
      <c r="BU3511" s="49"/>
      <c r="BV3511" s="49"/>
      <c r="BW3511" s="49"/>
      <c r="BX3511" s="49"/>
      <c r="BY3511" s="49"/>
      <c r="BZ3511" s="49"/>
      <c r="CA3511" s="49"/>
      <c r="CB3511" s="49"/>
      <c r="CC3511" s="49"/>
    </row>
    <row r="3512" spans="1:81" x14ac:dyDescent="0.3">
      <c r="A3512" s="57" t="s">
        <v>562</v>
      </c>
      <c r="B3512" s="48">
        <v>42328</v>
      </c>
      <c r="C3512" s="48"/>
      <c r="D3512" s="48"/>
      <c r="E3512" s="49" t="s">
        <v>558</v>
      </c>
      <c r="F3512" s="49"/>
      <c r="G3512" s="49">
        <v>447.58875</v>
      </c>
      <c r="H3512" s="49">
        <v>0.23757500000000001</v>
      </c>
      <c r="I3512" s="49">
        <v>0.20017499999999999</v>
      </c>
      <c r="J3512" s="49">
        <v>0.21038124999999999</v>
      </c>
      <c r="K3512" s="49">
        <v>0.21355625</v>
      </c>
      <c r="L3512" s="49">
        <v>0.28315625</v>
      </c>
      <c r="M3512" s="49">
        <v>0.29415625000000001</v>
      </c>
      <c r="N3512" s="49">
        <v>0.27183750000000001</v>
      </c>
      <c r="O3512" s="49"/>
      <c r="P3512" s="49"/>
      <c r="Q3512" s="49"/>
      <c r="R3512" s="49">
        <v>1.9</v>
      </c>
      <c r="S3512" s="49"/>
      <c r="T3512" s="49"/>
      <c r="U3512" s="49"/>
      <c r="V3512" s="49"/>
      <c r="W3512" s="49"/>
      <c r="X3512" s="49"/>
      <c r="Y3512" s="49"/>
      <c r="Z3512" s="49"/>
      <c r="AA3512" s="49"/>
      <c r="AB3512" s="49"/>
      <c r="AC3512" s="49"/>
      <c r="AD3512" s="49">
        <v>8.4</v>
      </c>
      <c r="AE3512" s="49"/>
      <c r="AF3512" s="49">
        <v>0.37111802917640602</v>
      </c>
      <c r="AG3512" s="49"/>
      <c r="AH3512" s="49"/>
      <c r="AI3512" s="49"/>
      <c r="AJ3512" s="49">
        <v>1.75</v>
      </c>
      <c r="AK3512" s="49">
        <v>8.25</v>
      </c>
      <c r="AL3512" s="49"/>
      <c r="AM3512" s="49"/>
      <c r="AN3512" s="49"/>
      <c r="AO3512" s="49"/>
      <c r="AP3512" s="49"/>
      <c r="AQ3512" s="49"/>
      <c r="AR3512" s="49"/>
      <c r="AS3512" s="49"/>
      <c r="AT3512" s="49"/>
      <c r="AX3512" s="49"/>
      <c r="AY3512" s="49"/>
      <c r="AZ3512" s="49"/>
      <c r="BA3512" s="49"/>
      <c r="BB3512" s="49"/>
      <c r="BC3512" s="49"/>
      <c r="BD3512" s="49"/>
      <c r="BE3512" s="49"/>
      <c r="BF3512" s="49"/>
      <c r="BG3512" s="49"/>
      <c r="BH3512" s="49"/>
      <c r="BI3512" s="49"/>
      <c r="BJ3512" s="49"/>
      <c r="BK3512" s="49"/>
      <c r="BL3512" s="49"/>
      <c r="BM3512" s="49"/>
      <c r="BN3512" s="49"/>
      <c r="BO3512" s="49"/>
      <c r="BP3512" s="49"/>
      <c r="BQ3512" s="49"/>
      <c r="BR3512" s="49"/>
      <c r="BS3512" s="49"/>
      <c r="BT3512" s="49"/>
      <c r="BU3512" s="49"/>
      <c r="BV3512" s="49"/>
      <c r="BW3512" s="49"/>
      <c r="BX3512" s="49"/>
      <c r="BY3512" s="49"/>
      <c r="BZ3512" s="49"/>
      <c r="CA3512" s="49"/>
      <c r="CB3512" s="49"/>
      <c r="CC3512" s="49"/>
    </row>
    <row r="3513" spans="1:81" x14ac:dyDescent="0.3">
      <c r="A3513" s="57" t="s">
        <v>562</v>
      </c>
      <c r="B3513" s="48">
        <v>42329</v>
      </c>
      <c r="C3513" s="48"/>
      <c r="D3513" s="48"/>
      <c r="E3513" s="49" t="s">
        <v>558</v>
      </c>
      <c r="F3513" s="49"/>
      <c r="G3513" s="49">
        <v>443.99437499999999</v>
      </c>
      <c r="H3513" s="49">
        <v>0.21479375000000001</v>
      </c>
      <c r="I3513" s="49">
        <v>0.19919375</v>
      </c>
      <c r="J3513" s="49">
        <v>0.210975</v>
      </c>
      <c r="K3513" s="49">
        <v>0.21308750000000001</v>
      </c>
      <c r="L3513" s="49">
        <v>0.28288750000000001</v>
      </c>
      <c r="M3513" s="49">
        <v>0.29415625000000001</v>
      </c>
      <c r="N3513" s="49">
        <v>0.27188125000000002</v>
      </c>
      <c r="O3513" s="49"/>
      <c r="P3513" s="49"/>
      <c r="Q3513" s="49"/>
      <c r="R3513" s="49"/>
      <c r="S3513" s="49"/>
      <c r="T3513" s="49"/>
      <c r="U3513" s="49"/>
      <c r="V3513" s="49"/>
      <c r="W3513" s="49"/>
      <c r="X3513" s="49"/>
      <c r="Y3513" s="49"/>
      <c r="Z3513" s="49"/>
      <c r="AA3513" s="49"/>
      <c r="AB3513" s="49"/>
      <c r="AC3513" s="49"/>
      <c r="AD3513" s="49"/>
      <c r="AE3513" s="49"/>
      <c r="AF3513" s="49"/>
      <c r="AG3513" s="49"/>
      <c r="AH3513" s="49"/>
      <c r="AI3513" s="49"/>
      <c r="AJ3513" s="49"/>
      <c r="AK3513" s="49"/>
      <c r="AL3513" s="49"/>
      <c r="AM3513" s="49"/>
      <c r="AN3513" s="49"/>
      <c r="AO3513" s="49"/>
      <c r="AP3513" s="49"/>
      <c r="AQ3513" s="49"/>
      <c r="AR3513" s="49"/>
      <c r="AS3513" s="49"/>
      <c r="AT3513" s="49"/>
      <c r="AX3513" s="49"/>
      <c r="AY3513" s="49"/>
      <c r="AZ3513" s="49"/>
      <c r="BA3513" s="49"/>
      <c r="BB3513" s="49"/>
      <c r="BC3513" s="49"/>
      <c r="BD3513" s="49"/>
      <c r="BE3513" s="49"/>
      <c r="BF3513" s="49"/>
      <c r="BG3513" s="49"/>
      <c r="BH3513" s="49"/>
      <c r="BI3513" s="49"/>
      <c r="BJ3513" s="49"/>
      <c r="BK3513" s="49"/>
      <c r="BL3513" s="49"/>
      <c r="BM3513" s="49"/>
      <c r="BN3513" s="49"/>
      <c r="BO3513" s="49"/>
      <c r="BP3513" s="49"/>
      <c r="BQ3513" s="49"/>
      <c r="BR3513" s="49"/>
      <c r="BS3513" s="49"/>
      <c r="BT3513" s="49"/>
      <c r="BU3513" s="49"/>
      <c r="BV3513" s="49"/>
      <c r="BW3513" s="49"/>
      <c r="BX3513" s="49"/>
      <c r="BY3513" s="49"/>
      <c r="BZ3513" s="49"/>
      <c r="CA3513" s="49"/>
      <c r="CB3513" s="49"/>
      <c r="CC3513" s="49"/>
    </row>
    <row r="3514" spans="1:81" x14ac:dyDescent="0.3">
      <c r="A3514" s="57" t="s">
        <v>562</v>
      </c>
      <c r="B3514" s="48">
        <v>42330</v>
      </c>
      <c r="C3514" s="48"/>
      <c r="D3514" s="48"/>
      <c r="E3514" s="49" t="s">
        <v>558</v>
      </c>
      <c r="F3514" s="49"/>
      <c r="G3514" s="49">
        <v>441.13734375000001</v>
      </c>
      <c r="H3514" s="49">
        <v>0.197421875</v>
      </c>
      <c r="I3514" s="49">
        <v>0.19861875000000001</v>
      </c>
      <c r="J3514" s="49">
        <v>0.21125625000000001</v>
      </c>
      <c r="K3514" s="49">
        <v>0.21262500000000001</v>
      </c>
      <c r="L3514" s="49">
        <v>0.28256249999999999</v>
      </c>
      <c r="M3514" s="49">
        <v>0.2940875</v>
      </c>
      <c r="N3514" s="49">
        <v>0.27190625000000002</v>
      </c>
      <c r="O3514" s="49"/>
      <c r="P3514" s="49"/>
      <c r="Q3514" s="49"/>
      <c r="R3514" s="49"/>
      <c r="S3514" s="49"/>
      <c r="T3514" s="49"/>
      <c r="U3514" s="49"/>
      <c r="V3514" s="49"/>
      <c r="W3514" s="49"/>
      <c r="X3514" s="49"/>
      <c r="Y3514" s="49"/>
      <c r="Z3514" s="49"/>
      <c r="AA3514" s="49"/>
      <c r="AB3514" s="49"/>
      <c r="AC3514" s="49"/>
      <c r="AD3514" s="49"/>
      <c r="AE3514" s="49"/>
      <c r="AF3514" s="49"/>
      <c r="AG3514" s="49"/>
      <c r="AH3514" s="49"/>
      <c r="AI3514" s="49"/>
      <c r="AJ3514" s="49"/>
      <c r="AK3514" s="49"/>
      <c r="AL3514" s="49"/>
      <c r="AM3514" s="49"/>
      <c r="AN3514" s="49"/>
      <c r="AO3514" s="49"/>
      <c r="AP3514" s="49"/>
      <c r="AQ3514" s="49"/>
      <c r="AR3514" s="49"/>
      <c r="AS3514" s="49"/>
      <c r="AT3514" s="49"/>
      <c r="AX3514" s="49"/>
      <c r="AY3514" s="49"/>
      <c r="AZ3514" s="49"/>
      <c r="BA3514" s="49"/>
      <c r="BB3514" s="49"/>
      <c r="BC3514" s="49"/>
      <c r="BD3514" s="49"/>
      <c r="BE3514" s="49"/>
      <c r="BF3514" s="49"/>
      <c r="BG3514" s="49"/>
      <c r="BH3514" s="49"/>
      <c r="BI3514" s="49"/>
      <c r="BJ3514" s="49"/>
      <c r="BK3514" s="49"/>
      <c r="BL3514" s="49"/>
      <c r="BM3514" s="49"/>
      <c r="BN3514" s="49"/>
      <c r="BO3514" s="49"/>
      <c r="BP3514" s="49"/>
      <c r="BQ3514" s="49"/>
      <c r="BR3514" s="49"/>
      <c r="BS3514" s="49"/>
      <c r="BT3514" s="49"/>
      <c r="BU3514" s="49"/>
      <c r="BV3514" s="49"/>
      <c r="BW3514" s="49"/>
      <c r="BX3514" s="49"/>
      <c r="BY3514" s="49"/>
      <c r="BZ3514" s="49"/>
      <c r="CA3514" s="49"/>
      <c r="CB3514" s="49"/>
      <c r="CC3514" s="49"/>
    </row>
    <row r="3515" spans="1:81" x14ac:dyDescent="0.3">
      <c r="A3515" s="57" t="s">
        <v>562</v>
      </c>
      <c r="B3515" s="48">
        <v>42331</v>
      </c>
      <c r="C3515" s="48"/>
      <c r="D3515" s="48"/>
      <c r="E3515" s="49" t="s">
        <v>558</v>
      </c>
      <c r="F3515" s="49"/>
      <c r="G3515" s="49">
        <v>437.90203124999999</v>
      </c>
      <c r="H3515" s="49">
        <v>0.18068437500000001</v>
      </c>
      <c r="I3515" s="49">
        <v>0.19697500000000001</v>
      </c>
      <c r="J3515" s="49">
        <v>0.2109125</v>
      </c>
      <c r="K3515" s="49">
        <v>0.21178125</v>
      </c>
      <c r="L3515" s="49">
        <v>0.2823</v>
      </c>
      <c r="M3515" s="49">
        <v>0.29396250000000002</v>
      </c>
      <c r="N3515" s="49">
        <v>0.2718875</v>
      </c>
      <c r="O3515" s="49"/>
      <c r="P3515" s="49"/>
      <c r="Q3515" s="49"/>
      <c r="R3515" s="49"/>
      <c r="S3515" s="49"/>
      <c r="T3515" s="49"/>
      <c r="U3515" s="49"/>
      <c r="V3515" s="49"/>
      <c r="W3515" s="49"/>
      <c r="X3515" s="49"/>
      <c r="Y3515" s="49"/>
      <c r="Z3515" s="49"/>
      <c r="AA3515" s="49"/>
      <c r="AB3515" s="49"/>
      <c r="AC3515" s="49"/>
      <c r="AD3515" s="49"/>
      <c r="AE3515" s="49">
        <v>0.38340645460874601</v>
      </c>
      <c r="AF3515" s="49">
        <v>0.20156073641012701</v>
      </c>
      <c r="AG3515" s="49"/>
      <c r="AH3515" s="49"/>
      <c r="AI3515" s="49"/>
      <c r="AJ3515" s="49"/>
      <c r="AK3515" s="49"/>
      <c r="AL3515" s="49"/>
      <c r="AM3515" s="49"/>
      <c r="AN3515" s="49"/>
      <c r="AO3515" s="49"/>
      <c r="AP3515" s="49"/>
      <c r="AQ3515" s="49"/>
      <c r="AR3515" s="49"/>
      <c r="AS3515" s="49"/>
      <c r="AT3515" s="49"/>
      <c r="AX3515" s="49"/>
      <c r="AY3515" s="49"/>
      <c r="AZ3515" s="49"/>
      <c r="BA3515" s="49"/>
      <c r="BB3515" s="49"/>
      <c r="BC3515" s="49"/>
      <c r="BD3515" s="49"/>
      <c r="BE3515" s="49"/>
      <c r="BF3515" s="49"/>
      <c r="BG3515" s="49"/>
      <c r="BH3515" s="49"/>
      <c r="BI3515" s="49"/>
      <c r="BJ3515" s="49"/>
      <c r="BK3515" s="49"/>
      <c r="BL3515" s="49"/>
      <c r="BM3515" s="49"/>
      <c r="BN3515" s="49"/>
      <c r="BO3515" s="49"/>
      <c r="BP3515" s="49"/>
      <c r="BQ3515" s="49"/>
      <c r="BR3515" s="49"/>
      <c r="BS3515" s="49"/>
      <c r="BT3515" s="49"/>
      <c r="BU3515" s="49"/>
      <c r="BV3515" s="49"/>
      <c r="BW3515" s="49"/>
      <c r="BX3515" s="49"/>
      <c r="BY3515" s="49"/>
      <c r="BZ3515" s="49"/>
      <c r="CA3515" s="49"/>
      <c r="CB3515" s="49"/>
      <c r="CC3515" s="49"/>
    </row>
    <row r="3516" spans="1:81" x14ac:dyDescent="0.3">
      <c r="A3516" s="57" t="s">
        <v>562</v>
      </c>
      <c r="B3516" s="48">
        <v>42332</v>
      </c>
      <c r="C3516" s="48"/>
      <c r="D3516" s="48"/>
      <c r="E3516" s="49" t="s">
        <v>558</v>
      </c>
      <c r="F3516" s="49"/>
      <c r="G3516" s="49">
        <v>434.86453125000003</v>
      </c>
      <c r="H3516" s="49">
        <v>0.16493437499999999</v>
      </c>
      <c r="I3516" s="49">
        <v>0.19491249999999999</v>
      </c>
      <c r="J3516" s="49">
        <v>0.21076875</v>
      </c>
      <c r="K3516" s="49">
        <v>0.21105625</v>
      </c>
      <c r="L3516" s="49">
        <v>0.2820125</v>
      </c>
      <c r="M3516" s="49">
        <v>0.29388124999999998</v>
      </c>
      <c r="N3516" s="49">
        <v>0.27190625000000002</v>
      </c>
      <c r="O3516" s="49"/>
      <c r="P3516" s="49"/>
      <c r="Q3516" s="49"/>
      <c r="R3516" s="49"/>
      <c r="S3516" s="49"/>
      <c r="T3516" s="49"/>
      <c r="U3516" s="49"/>
      <c r="V3516" s="49"/>
      <c r="W3516" s="49"/>
      <c r="X3516" s="49"/>
      <c r="Y3516" s="49"/>
      <c r="Z3516" s="49"/>
      <c r="AA3516" s="49"/>
      <c r="AB3516" s="49"/>
      <c r="AC3516" s="49"/>
      <c r="AD3516" s="49"/>
      <c r="AE3516" s="49"/>
      <c r="AF3516" s="49"/>
      <c r="AG3516" s="49"/>
      <c r="AH3516" s="49"/>
      <c r="AI3516" s="49"/>
      <c r="AJ3516" s="49"/>
      <c r="AK3516" s="49"/>
      <c r="AL3516" s="49"/>
      <c r="AM3516" s="49"/>
      <c r="AN3516" s="49"/>
      <c r="AO3516" s="49"/>
      <c r="AP3516" s="49"/>
      <c r="AQ3516" s="49"/>
      <c r="AR3516" s="49"/>
      <c r="AS3516" s="49"/>
      <c r="AT3516" s="49"/>
      <c r="AX3516" s="49"/>
      <c r="AY3516" s="49"/>
      <c r="AZ3516" s="49"/>
      <c r="BA3516" s="49"/>
      <c r="BB3516" s="49"/>
      <c r="BC3516" s="49"/>
      <c r="BD3516" s="49"/>
      <c r="BE3516" s="49"/>
      <c r="BF3516" s="49"/>
      <c r="BG3516" s="49"/>
      <c r="BH3516" s="49"/>
      <c r="BI3516" s="49"/>
      <c r="BJ3516" s="49"/>
      <c r="BK3516" s="49"/>
      <c r="BL3516" s="49"/>
      <c r="BM3516" s="49"/>
      <c r="BN3516" s="49"/>
      <c r="BO3516" s="49"/>
      <c r="BP3516" s="49"/>
      <c r="BQ3516" s="49"/>
      <c r="BR3516" s="49"/>
      <c r="BS3516" s="49"/>
      <c r="BT3516" s="49"/>
      <c r="BU3516" s="49"/>
      <c r="BV3516" s="49"/>
      <c r="BW3516" s="49"/>
      <c r="BX3516" s="49"/>
      <c r="BY3516" s="49"/>
      <c r="BZ3516" s="49"/>
      <c r="CA3516" s="49"/>
      <c r="CB3516" s="49"/>
      <c r="CC3516" s="49"/>
    </row>
    <row r="3517" spans="1:81" x14ac:dyDescent="0.3">
      <c r="A3517" s="57" t="s">
        <v>562</v>
      </c>
      <c r="B3517" s="48">
        <v>42333</v>
      </c>
      <c r="C3517" s="48"/>
      <c r="D3517" s="48"/>
      <c r="E3517" s="49" t="s">
        <v>558</v>
      </c>
      <c r="F3517" s="49"/>
      <c r="G3517" s="49">
        <v>431.8021875</v>
      </c>
      <c r="H3517" s="49">
        <v>0.15090000000000001</v>
      </c>
      <c r="I3517" s="49">
        <v>0.19218125</v>
      </c>
      <c r="J3517" s="49">
        <v>0.21003749999999999</v>
      </c>
      <c r="K3517" s="49">
        <v>0.21018124999999999</v>
      </c>
      <c r="L3517" s="49">
        <v>0.281775</v>
      </c>
      <c r="M3517" s="49">
        <v>0.293875</v>
      </c>
      <c r="N3517" s="49">
        <v>0.27193125000000001</v>
      </c>
      <c r="O3517" s="49"/>
      <c r="P3517" s="49"/>
      <c r="Q3517" s="49"/>
      <c r="R3517" s="49"/>
      <c r="S3517" s="49"/>
      <c r="T3517" s="49"/>
      <c r="U3517" s="49"/>
      <c r="V3517" s="49"/>
      <c r="W3517" s="49"/>
      <c r="X3517" s="49"/>
      <c r="Y3517" s="49"/>
      <c r="Z3517" s="49"/>
      <c r="AA3517" s="49"/>
      <c r="AB3517" s="49"/>
      <c r="AC3517" s="49"/>
      <c r="AD3517" s="49">
        <v>8.4</v>
      </c>
      <c r="AE3517" s="49"/>
      <c r="AF3517" s="49"/>
      <c r="AG3517" s="49"/>
      <c r="AH3517" s="49"/>
      <c r="AI3517" s="49"/>
      <c r="AJ3517" s="49">
        <v>2.0499999999999998</v>
      </c>
      <c r="AK3517" s="49">
        <v>8.4</v>
      </c>
      <c r="AL3517" s="49"/>
      <c r="AM3517" s="49"/>
      <c r="AN3517" s="49"/>
      <c r="AO3517" s="49"/>
      <c r="AP3517" s="49"/>
      <c r="AQ3517" s="49"/>
      <c r="AR3517" s="49"/>
      <c r="AS3517" s="49"/>
      <c r="AT3517" s="49"/>
      <c r="AX3517" s="49"/>
      <c r="AY3517" s="49"/>
      <c r="AZ3517" s="49"/>
      <c r="BA3517" s="49"/>
      <c r="BB3517" s="49"/>
      <c r="BC3517" s="49"/>
      <c r="BD3517" s="49"/>
      <c r="BE3517" s="49"/>
      <c r="BF3517" s="49"/>
      <c r="BG3517" s="49"/>
      <c r="BH3517" s="49"/>
      <c r="BI3517" s="49"/>
      <c r="BJ3517" s="49"/>
      <c r="BK3517" s="49"/>
      <c r="BL3517" s="49"/>
      <c r="BM3517" s="49"/>
      <c r="BN3517" s="49"/>
      <c r="BO3517" s="49"/>
      <c r="BP3517" s="49"/>
      <c r="BQ3517" s="49"/>
      <c r="BR3517" s="49"/>
      <c r="BS3517" s="49"/>
      <c r="BT3517" s="49"/>
      <c r="BU3517" s="49"/>
      <c r="BV3517" s="49"/>
      <c r="BW3517" s="49"/>
      <c r="BX3517" s="49"/>
      <c r="BY3517" s="49"/>
      <c r="BZ3517" s="49"/>
      <c r="CA3517" s="49"/>
      <c r="CB3517" s="49"/>
      <c r="CC3517" s="49"/>
    </row>
    <row r="3518" spans="1:81" x14ac:dyDescent="0.3">
      <c r="A3518" s="57" t="s">
        <v>562</v>
      </c>
      <c r="B3518" s="48">
        <v>42334</v>
      </c>
      <c r="C3518" s="48"/>
      <c r="D3518" s="48"/>
      <c r="E3518" s="49" t="s">
        <v>558</v>
      </c>
      <c r="F3518" s="49"/>
      <c r="G3518" s="49">
        <v>428.89921874999999</v>
      </c>
      <c r="H3518" s="49">
        <v>0.13904687499999999</v>
      </c>
      <c r="I3518" s="49">
        <v>0.18901875000000001</v>
      </c>
      <c r="J3518" s="49">
        <v>0.208925</v>
      </c>
      <c r="K3518" s="49">
        <v>0.20935000000000001</v>
      </c>
      <c r="L3518" s="49">
        <v>0.28163125</v>
      </c>
      <c r="M3518" s="49">
        <v>0.29380000000000001</v>
      </c>
      <c r="N3518" s="49">
        <v>0.27192499999999997</v>
      </c>
      <c r="O3518" s="49"/>
      <c r="P3518" s="49"/>
      <c r="Q3518" s="49"/>
      <c r="R3518" s="49"/>
      <c r="S3518" s="49"/>
      <c r="T3518" s="49"/>
      <c r="U3518" s="49"/>
      <c r="V3518" s="49"/>
      <c r="W3518" s="49"/>
      <c r="X3518" s="49"/>
      <c r="Y3518" s="49"/>
      <c r="Z3518" s="49"/>
      <c r="AA3518" s="49"/>
      <c r="AB3518" s="49"/>
      <c r="AC3518" s="49"/>
      <c r="AD3518" s="49"/>
      <c r="AE3518" s="49"/>
      <c r="AF3518" s="49"/>
      <c r="AG3518" s="49"/>
      <c r="AH3518" s="49"/>
      <c r="AI3518" s="49"/>
      <c r="AJ3518" s="49"/>
      <c r="AK3518" s="49"/>
      <c r="AL3518" s="49"/>
      <c r="AM3518" s="49"/>
      <c r="AN3518" s="49"/>
      <c r="AO3518" s="49"/>
      <c r="AP3518" s="49"/>
      <c r="AQ3518" s="49"/>
      <c r="AR3518" s="49"/>
      <c r="AS3518" s="49"/>
      <c r="AT3518" s="49"/>
      <c r="AX3518" s="49"/>
      <c r="AY3518" s="49"/>
      <c r="AZ3518" s="49"/>
      <c r="BA3518" s="49"/>
      <c r="BB3518" s="49"/>
      <c r="BC3518" s="49"/>
      <c r="BD3518" s="49"/>
      <c r="BE3518" s="49"/>
      <c r="BF3518" s="49"/>
      <c r="BG3518" s="49"/>
      <c r="BH3518" s="49"/>
      <c r="BI3518" s="49"/>
      <c r="BJ3518" s="49"/>
      <c r="BK3518" s="49"/>
      <c r="BL3518" s="49"/>
      <c r="BM3518" s="49"/>
      <c r="BN3518" s="49"/>
      <c r="BO3518" s="49"/>
      <c r="BP3518" s="49"/>
      <c r="BQ3518" s="49"/>
      <c r="BR3518" s="49"/>
      <c r="BS3518" s="49"/>
      <c r="BT3518" s="49"/>
      <c r="BU3518" s="49"/>
      <c r="BV3518" s="49"/>
      <c r="BW3518" s="49"/>
      <c r="BX3518" s="49"/>
      <c r="BY3518" s="49"/>
      <c r="BZ3518" s="49"/>
      <c r="CA3518" s="49"/>
      <c r="CB3518" s="49"/>
      <c r="CC3518" s="49"/>
    </row>
    <row r="3519" spans="1:81" x14ac:dyDescent="0.3">
      <c r="A3519" s="57" t="s">
        <v>562</v>
      </c>
      <c r="B3519" s="48">
        <v>42335</v>
      </c>
      <c r="C3519" s="48"/>
      <c r="D3519" s="48"/>
      <c r="E3519" s="49" t="s">
        <v>558</v>
      </c>
      <c r="F3519" s="49"/>
      <c r="G3519" s="49">
        <v>427.08375000000001</v>
      </c>
      <c r="H3519" s="49">
        <v>0.13143125</v>
      </c>
      <c r="I3519" s="49">
        <v>0.18670624999999999</v>
      </c>
      <c r="J3519" s="49">
        <v>0.2084</v>
      </c>
      <c r="K3519" s="49">
        <v>0.20880000000000001</v>
      </c>
      <c r="L3519" s="49">
        <v>0.28156874999999998</v>
      </c>
      <c r="M3519" s="49">
        <v>0.29386875000000001</v>
      </c>
      <c r="N3519" s="49">
        <v>0.27190625000000002</v>
      </c>
      <c r="O3519" s="49"/>
      <c r="P3519" s="49"/>
      <c r="Q3519" s="49"/>
      <c r="R3519" s="49"/>
      <c r="S3519" s="49"/>
      <c r="T3519" s="49"/>
      <c r="U3519" s="49"/>
      <c r="V3519" s="49"/>
      <c r="W3519" s="49"/>
      <c r="X3519" s="49"/>
      <c r="Y3519" s="49"/>
      <c r="Z3519" s="49"/>
      <c r="AA3519" s="49"/>
      <c r="AB3519" s="49"/>
      <c r="AC3519" s="49"/>
      <c r="AD3519" s="49"/>
      <c r="AE3519" s="49"/>
      <c r="AF3519" s="49"/>
      <c r="AG3519" s="49"/>
      <c r="AH3519" s="49"/>
      <c r="AI3519" s="49"/>
      <c r="AJ3519" s="49"/>
      <c r="AK3519" s="49"/>
      <c r="AL3519" s="49"/>
      <c r="AM3519" s="49"/>
      <c r="AN3519" s="49"/>
      <c r="AO3519" s="49"/>
      <c r="AP3519" s="49"/>
      <c r="AQ3519" s="49"/>
      <c r="AR3519" s="49"/>
      <c r="AS3519" s="49"/>
      <c r="AT3519" s="49"/>
      <c r="AX3519" s="49"/>
      <c r="AY3519" s="49"/>
      <c r="AZ3519" s="49"/>
      <c r="BA3519" s="49"/>
      <c r="BB3519" s="49"/>
      <c r="BC3519" s="49"/>
      <c r="BD3519" s="49"/>
      <c r="BE3519" s="49"/>
      <c r="BF3519" s="49"/>
      <c r="BG3519" s="49"/>
      <c r="BH3519" s="49"/>
      <c r="BI3519" s="49"/>
      <c r="BJ3519" s="49"/>
      <c r="BK3519" s="49"/>
      <c r="BL3519" s="49"/>
      <c r="BM3519" s="49"/>
      <c r="BN3519" s="49"/>
      <c r="BO3519" s="49"/>
      <c r="BP3519" s="49"/>
      <c r="BQ3519" s="49"/>
      <c r="BR3519" s="49"/>
      <c r="BS3519" s="49"/>
      <c r="BT3519" s="49"/>
      <c r="BU3519" s="49"/>
      <c r="BV3519" s="49"/>
      <c r="BW3519" s="49"/>
      <c r="BX3519" s="49"/>
      <c r="BY3519" s="49"/>
      <c r="BZ3519" s="49"/>
      <c r="CA3519" s="49"/>
      <c r="CB3519" s="49"/>
      <c r="CC3519" s="49"/>
    </row>
    <row r="3520" spans="1:81" x14ac:dyDescent="0.3">
      <c r="A3520" s="57" t="s">
        <v>562</v>
      </c>
      <c r="B3520" s="48">
        <v>42336</v>
      </c>
      <c r="C3520" s="48"/>
      <c r="D3520" s="48"/>
      <c r="E3520" s="49" t="s">
        <v>558</v>
      </c>
      <c r="F3520" s="49"/>
      <c r="G3520" s="49">
        <v>424.43953125000002</v>
      </c>
      <c r="H3520" s="49">
        <v>0.124946875</v>
      </c>
      <c r="I3520" s="49">
        <v>0.18341250000000001</v>
      </c>
      <c r="J3520" s="49">
        <v>0.20580625</v>
      </c>
      <c r="K3520" s="49">
        <v>0.20760000000000001</v>
      </c>
      <c r="L3520" s="49">
        <v>0.28143125000000002</v>
      </c>
      <c r="M3520" s="49">
        <v>0.29389999999999999</v>
      </c>
      <c r="N3520" s="49">
        <v>0.27188125000000002</v>
      </c>
      <c r="O3520" s="49"/>
      <c r="P3520" s="49"/>
      <c r="Q3520" s="49"/>
      <c r="R3520" s="49"/>
      <c r="S3520" s="49"/>
      <c r="T3520" s="49"/>
      <c r="U3520" s="49"/>
      <c r="V3520" s="49"/>
      <c r="W3520" s="49"/>
      <c r="X3520" s="49"/>
      <c r="Y3520" s="49"/>
      <c r="Z3520" s="49"/>
      <c r="AA3520" s="49"/>
      <c r="AB3520" s="49"/>
      <c r="AC3520" s="49"/>
      <c r="AD3520" s="49"/>
      <c r="AE3520" s="49"/>
      <c r="AF3520" s="49"/>
      <c r="AG3520" s="49"/>
      <c r="AH3520" s="49"/>
      <c r="AI3520" s="49"/>
      <c r="AJ3520" s="49"/>
      <c r="AK3520" s="49"/>
      <c r="AL3520" s="49"/>
      <c r="AM3520" s="49"/>
      <c r="AN3520" s="49"/>
      <c r="AO3520" s="49"/>
      <c r="AP3520" s="49"/>
      <c r="AQ3520" s="49"/>
      <c r="AR3520" s="49"/>
      <c r="AS3520" s="49"/>
      <c r="AT3520" s="49"/>
      <c r="AX3520" s="49"/>
      <c r="AY3520" s="49"/>
      <c r="AZ3520" s="49"/>
      <c r="BA3520" s="49"/>
      <c r="BB3520" s="49"/>
      <c r="BC3520" s="49"/>
      <c r="BD3520" s="49"/>
      <c r="BE3520" s="49"/>
      <c r="BF3520" s="49"/>
      <c r="BG3520" s="49"/>
      <c r="BH3520" s="49"/>
      <c r="BI3520" s="49"/>
      <c r="BJ3520" s="49"/>
      <c r="BK3520" s="49"/>
      <c r="BL3520" s="49"/>
      <c r="BM3520" s="49"/>
      <c r="BN3520" s="49"/>
      <c r="BO3520" s="49"/>
      <c r="BP3520" s="49"/>
      <c r="BQ3520" s="49"/>
      <c r="BR3520" s="49"/>
      <c r="BS3520" s="49"/>
      <c r="BT3520" s="49"/>
      <c r="BU3520" s="49"/>
      <c r="BV3520" s="49"/>
      <c r="BW3520" s="49"/>
      <c r="BX3520" s="49"/>
      <c r="BY3520" s="49"/>
      <c r="BZ3520" s="49"/>
      <c r="CA3520" s="49"/>
      <c r="CB3520" s="49"/>
      <c r="CC3520" s="49"/>
    </row>
    <row r="3521" spans="1:81" x14ac:dyDescent="0.3">
      <c r="A3521" s="57" t="s">
        <v>562</v>
      </c>
      <c r="B3521" s="48">
        <v>42337</v>
      </c>
      <c r="C3521" s="48"/>
      <c r="D3521" s="48"/>
      <c r="E3521" s="49" t="s">
        <v>558</v>
      </c>
      <c r="F3521" s="49"/>
      <c r="G3521" s="49">
        <v>422.89453125</v>
      </c>
      <c r="H3521" s="49">
        <v>0.120609375</v>
      </c>
      <c r="I3521" s="49">
        <v>0.18115000000000001</v>
      </c>
      <c r="J3521" s="49">
        <v>0.20470625000000001</v>
      </c>
      <c r="K3521" s="49">
        <v>0.20698749999999999</v>
      </c>
      <c r="L3521" s="49">
        <v>0.28121249999999998</v>
      </c>
      <c r="M3521" s="49">
        <v>0.29392499999999999</v>
      </c>
      <c r="N3521" s="49">
        <v>0.2719375</v>
      </c>
      <c r="O3521" s="49"/>
      <c r="P3521" s="49"/>
      <c r="Q3521" s="49"/>
      <c r="R3521" s="49"/>
      <c r="S3521" s="49"/>
      <c r="T3521" s="49"/>
      <c r="U3521" s="49"/>
      <c r="V3521" s="49"/>
      <c r="W3521" s="49"/>
      <c r="X3521" s="49"/>
      <c r="Y3521" s="49"/>
      <c r="Z3521" s="49"/>
      <c r="AA3521" s="49"/>
      <c r="AB3521" s="49"/>
      <c r="AC3521" s="49"/>
      <c r="AD3521" s="49"/>
      <c r="AE3521" s="49"/>
      <c r="AF3521" s="49"/>
      <c r="AG3521" s="49"/>
      <c r="AH3521" s="49"/>
      <c r="AI3521" s="49"/>
      <c r="AJ3521" s="49"/>
      <c r="AK3521" s="49"/>
      <c r="AL3521" s="49"/>
      <c r="AM3521" s="49"/>
      <c r="AN3521" s="49"/>
      <c r="AO3521" s="49"/>
      <c r="AP3521" s="49"/>
      <c r="AQ3521" s="49"/>
      <c r="AR3521" s="49"/>
      <c r="AS3521" s="49"/>
      <c r="AT3521" s="49"/>
      <c r="AX3521" s="49"/>
      <c r="AY3521" s="49"/>
      <c r="AZ3521" s="49"/>
      <c r="BA3521" s="49"/>
      <c r="BB3521" s="49"/>
      <c r="BC3521" s="49"/>
      <c r="BD3521" s="49"/>
      <c r="BE3521" s="49"/>
      <c r="BF3521" s="49"/>
      <c r="BG3521" s="49"/>
      <c r="BH3521" s="49"/>
      <c r="BI3521" s="49"/>
      <c r="BJ3521" s="49"/>
      <c r="BK3521" s="49"/>
      <c r="BL3521" s="49"/>
      <c r="BM3521" s="49"/>
      <c r="BN3521" s="49"/>
      <c r="BO3521" s="49"/>
      <c r="BP3521" s="49"/>
      <c r="BQ3521" s="49"/>
      <c r="BR3521" s="49"/>
      <c r="BS3521" s="49"/>
      <c r="BT3521" s="49"/>
      <c r="BU3521" s="49"/>
      <c r="BV3521" s="49"/>
      <c r="BW3521" s="49"/>
      <c r="BX3521" s="49"/>
      <c r="BY3521" s="49"/>
      <c r="BZ3521" s="49"/>
      <c r="CA3521" s="49"/>
      <c r="CB3521" s="49"/>
      <c r="CC3521" s="49"/>
    </row>
    <row r="3522" spans="1:81" x14ac:dyDescent="0.3">
      <c r="A3522" s="57" t="s">
        <v>562</v>
      </c>
      <c r="B3522" s="48">
        <v>42338</v>
      </c>
      <c r="C3522" s="48"/>
      <c r="D3522" s="48"/>
      <c r="E3522" s="49" t="s">
        <v>558</v>
      </c>
      <c r="F3522" s="49"/>
      <c r="G3522" s="49">
        <v>421.56328124999999</v>
      </c>
      <c r="H3522" s="49">
        <v>0.118284375</v>
      </c>
      <c r="I3522" s="49">
        <v>0.1794375</v>
      </c>
      <c r="J3522" s="49">
        <v>0.20323749999999999</v>
      </c>
      <c r="K3522" s="49">
        <v>0.20622499999999999</v>
      </c>
      <c r="L3522" s="49">
        <v>0.28102500000000002</v>
      </c>
      <c r="M3522" s="49">
        <v>0.29391875000000001</v>
      </c>
      <c r="N3522" s="49">
        <v>0.27194374999999998</v>
      </c>
      <c r="O3522" s="49"/>
      <c r="P3522" s="49"/>
      <c r="Q3522" s="49"/>
      <c r="R3522" s="49"/>
      <c r="S3522" s="49"/>
      <c r="T3522" s="49"/>
      <c r="U3522" s="49"/>
      <c r="V3522" s="49"/>
      <c r="W3522" s="49"/>
      <c r="X3522" s="49"/>
      <c r="Y3522" s="49"/>
      <c r="Z3522" s="49"/>
      <c r="AA3522" s="49"/>
      <c r="AB3522" s="49"/>
      <c r="AC3522" s="49"/>
      <c r="AD3522" s="49"/>
      <c r="AE3522" s="49">
        <v>0.34059559588807198</v>
      </c>
      <c r="AF3522" s="49">
        <v>0.15077168369923999</v>
      </c>
      <c r="AG3522" s="49"/>
      <c r="AH3522" s="49"/>
      <c r="AI3522" s="49"/>
      <c r="AJ3522" s="49"/>
      <c r="AK3522" s="49"/>
      <c r="AL3522" s="49"/>
      <c r="AM3522" s="49"/>
      <c r="AN3522" s="49"/>
      <c r="AO3522" s="49"/>
      <c r="AP3522" s="49"/>
      <c r="AQ3522" s="49"/>
      <c r="AR3522" s="49"/>
      <c r="AS3522" s="49"/>
      <c r="AT3522" s="49"/>
      <c r="AX3522" s="49"/>
      <c r="AY3522" s="49"/>
      <c r="AZ3522" s="49"/>
      <c r="BA3522" s="49"/>
      <c r="BB3522" s="49"/>
      <c r="BC3522" s="49"/>
      <c r="BD3522" s="49"/>
      <c r="BE3522" s="49"/>
      <c r="BF3522" s="49"/>
      <c r="BG3522" s="49"/>
      <c r="BH3522" s="49"/>
      <c r="BI3522" s="49"/>
      <c r="BJ3522" s="49"/>
      <c r="BK3522" s="49"/>
      <c r="BL3522" s="49"/>
      <c r="BM3522" s="49"/>
      <c r="BN3522" s="49"/>
      <c r="BO3522" s="49"/>
      <c r="BP3522" s="49"/>
      <c r="BQ3522" s="49"/>
      <c r="BR3522" s="49"/>
      <c r="BS3522" s="49"/>
      <c r="BT3522" s="49"/>
      <c r="BU3522" s="49"/>
      <c r="BV3522" s="49"/>
      <c r="BW3522" s="49"/>
      <c r="BX3522" s="49"/>
      <c r="BY3522" s="49"/>
      <c r="BZ3522" s="49"/>
      <c r="CA3522" s="49"/>
      <c r="CB3522" s="49"/>
      <c r="CC3522" s="49"/>
    </row>
    <row r="3523" spans="1:81" x14ac:dyDescent="0.3">
      <c r="A3523" s="57" t="s">
        <v>562</v>
      </c>
      <c r="B3523" s="48">
        <v>42339</v>
      </c>
      <c r="C3523" s="48"/>
      <c r="D3523" s="48"/>
      <c r="E3523" s="49" t="s">
        <v>558</v>
      </c>
      <c r="F3523" s="49"/>
      <c r="G3523" s="49">
        <v>420.33749999999998</v>
      </c>
      <c r="H3523" s="49">
        <v>0.11598124999999999</v>
      </c>
      <c r="I3523" s="49">
        <v>0.17828125</v>
      </c>
      <c r="J3523" s="49">
        <v>0.20227500000000001</v>
      </c>
      <c r="K3523" s="49">
        <v>0.20519999999999999</v>
      </c>
      <c r="L3523" s="49">
        <v>0.28056249999999999</v>
      </c>
      <c r="M3523" s="49">
        <v>0.29388750000000002</v>
      </c>
      <c r="N3523" s="49">
        <v>0.27206875000000003</v>
      </c>
      <c r="O3523" s="49"/>
      <c r="P3523" s="49"/>
      <c r="Q3523" s="49"/>
      <c r="R3523" s="49"/>
      <c r="S3523" s="49"/>
      <c r="T3523" s="49"/>
      <c r="U3523" s="49"/>
      <c r="V3523" s="49"/>
      <c r="W3523" s="49"/>
      <c r="X3523" s="49"/>
      <c r="Y3523" s="49"/>
      <c r="Z3523" s="49"/>
      <c r="AA3523" s="49"/>
      <c r="AB3523" s="49"/>
      <c r="AC3523" s="49"/>
      <c r="AD3523" s="49"/>
      <c r="AE3523" s="49"/>
      <c r="AF3523" s="49"/>
      <c r="AG3523" s="49"/>
      <c r="AH3523" s="49"/>
      <c r="AI3523" s="49"/>
      <c r="AJ3523" s="49"/>
      <c r="AK3523" s="49"/>
      <c r="AL3523" s="49"/>
      <c r="AM3523" s="49"/>
      <c r="AN3523" s="49"/>
      <c r="AO3523" s="49"/>
      <c r="AP3523" s="49"/>
      <c r="AQ3523" s="49"/>
      <c r="AR3523" s="49"/>
      <c r="AS3523" s="49"/>
      <c r="AT3523" s="49"/>
      <c r="AX3523" s="49"/>
      <c r="AY3523" s="49"/>
      <c r="AZ3523" s="49"/>
      <c r="BA3523" s="49"/>
      <c r="BB3523" s="49"/>
      <c r="BC3523" s="49"/>
      <c r="BD3523" s="49"/>
      <c r="BE3523" s="49"/>
      <c r="BF3523" s="49"/>
      <c r="BG3523" s="49"/>
      <c r="BH3523" s="49"/>
      <c r="BI3523" s="49"/>
      <c r="BJ3523" s="49"/>
      <c r="BK3523" s="49"/>
      <c r="BL3523" s="49"/>
      <c r="BM3523" s="49"/>
      <c r="BN3523" s="49"/>
      <c r="BO3523" s="49"/>
      <c r="BP3523" s="49"/>
      <c r="BQ3523" s="49"/>
      <c r="BR3523" s="49"/>
      <c r="BS3523" s="49"/>
      <c r="BT3523" s="49"/>
      <c r="BU3523" s="49"/>
      <c r="BV3523" s="49"/>
      <c r="BW3523" s="49"/>
      <c r="BX3523" s="49"/>
      <c r="BY3523" s="49"/>
      <c r="BZ3523" s="49"/>
      <c r="CA3523" s="49"/>
      <c r="CB3523" s="49"/>
      <c r="CC3523" s="49"/>
    </row>
    <row r="3524" spans="1:81" x14ac:dyDescent="0.3">
      <c r="A3524" s="57" t="s">
        <v>562</v>
      </c>
      <c r="B3524" s="48">
        <v>42340</v>
      </c>
      <c r="C3524" s="48"/>
      <c r="D3524" s="48"/>
      <c r="E3524" s="49" t="s">
        <v>558</v>
      </c>
      <c r="F3524" s="49"/>
      <c r="G3524" s="49">
        <v>417.53578125000001</v>
      </c>
      <c r="H3524" s="49">
        <v>0.111284375</v>
      </c>
      <c r="I3524" s="49">
        <v>0.1753875</v>
      </c>
      <c r="J3524" s="49">
        <v>0.19939999999999999</v>
      </c>
      <c r="K3524" s="49">
        <v>0.2031</v>
      </c>
      <c r="L3524" s="49">
        <v>0.27994999999999998</v>
      </c>
      <c r="M3524" s="49">
        <v>0.29394375</v>
      </c>
      <c r="N3524" s="49">
        <v>0.27205625</v>
      </c>
      <c r="O3524" s="49"/>
      <c r="P3524" s="49"/>
      <c r="Q3524" s="49"/>
      <c r="R3524" s="49"/>
      <c r="S3524" s="49"/>
      <c r="T3524" s="49"/>
      <c r="U3524" s="49"/>
      <c r="V3524" s="49"/>
      <c r="W3524" s="49"/>
      <c r="X3524" s="49"/>
      <c r="Y3524" s="49"/>
      <c r="Z3524" s="49"/>
      <c r="AA3524" s="49"/>
      <c r="AB3524" s="49"/>
      <c r="AC3524" s="49"/>
      <c r="AD3524" s="49">
        <v>8.4</v>
      </c>
      <c r="AE3524" s="49"/>
      <c r="AF3524" s="49"/>
      <c r="AG3524" s="49"/>
      <c r="AH3524" s="49"/>
      <c r="AI3524" s="49"/>
      <c r="AJ3524" s="49">
        <v>3.05</v>
      </c>
      <c r="AK3524" s="49">
        <v>8.4</v>
      </c>
      <c r="AL3524" s="49"/>
      <c r="AM3524" s="49"/>
      <c r="AN3524" s="49"/>
      <c r="AO3524" s="49"/>
      <c r="AP3524" s="49"/>
      <c r="AQ3524" s="49"/>
      <c r="AR3524" s="49"/>
      <c r="AS3524" s="49"/>
      <c r="AT3524" s="49"/>
      <c r="AX3524" s="49"/>
      <c r="AY3524" s="49"/>
      <c r="AZ3524" s="49"/>
      <c r="BA3524" s="49"/>
      <c r="BB3524" s="49"/>
      <c r="BC3524" s="49"/>
      <c r="BD3524" s="49"/>
      <c r="BE3524" s="49"/>
      <c r="BF3524" s="49"/>
      <c r="BG3524" s="49"/>
      <c r="BH3524" s="49"/>
      <c r="BI3524" s="49"/>
      <c r="BJ3524" s="49"/>
      <c r="BK3524" s="49"/>
      <c r="BL3524" s="49"/>
      <c r="BM3524" s="49"/>
      <c r="BN3524" s="49"/>
      <c r="BO3524" s="49"/>
      <c r="BP3524" s="49"/>
      <c r="BQ3524" s="49"/>
      <c r="BR3524" s="49"/>
      <c r="BS3524" s="49"/>
      <c r="BT3524" s="49"/>
      <c r="BU3524" s="49"/>
      <c r="BV3524" s="49"/>
      <c r="BW3524" s="49"/>
      <c r="BX3524" s="49"/>
      <c r="BY3524" s="49"/>
      <c r="BZ3524" s="49"/>
      <c r="CA3524" s="49"/>
      <c r="CB3524" s="49"/>
      <c r="CC3524" s="49"/>
    </row>
    <row r="3525" spans="1:81" x14ac:dyDescent="0.3">
      <c r="A3525" s="57" t="s">
        <v>562</v>
      </c>
      <c r="B3525" s="48">
        <v>42341</v>
      </c>
      <c r="C3525" s="48"/>
      <c r="D3525" s="48"/>
      <c r="E3525" s="49" t="s">
        <v>558</v>
      </c>
      <c r="F3525" s="49"/>
      <c r="G3525" s="49">
        <v>416.08078124999997</v>
      </c>
      <c r="H3525" s="49">
        <v>0.107034375</v>
      </c>
      <c r="I3525" s="49">
        <v>0.1733875</v>
      </c>
      <c r="J3525" s="49">
        <v>0.19871249999999999</v>
      </c>
      <c r="K3525" s="49">
        <v>0.20251875</v>
      </c>
      <c r="L3525" s="49">
        <v>0.27960625</v>
      </c>
      <c r="M3525" s="49">
        <v>0.293875</v>
      </c>
      <c r="N3525" s="49">
        <v>0.27201249999999999</v>
      </c>
      <c r="O3525" s="49"/>
      <c r="P3525" s="49"/>
      <c r="Q3525" s="49"/>
      <c r="R3525" s="49"/>
      <c r="S3525" s="49">
        <v>4.1552485250000002</v>
      </c>
      <c r="T3525" s="49">
        <v>319.52699999999999</v>
      </c>
      <c r="U3525" s="49">
        <v>88.61</v>
      </c>
      <c r="V3525" s="49"/>
      <c r="W3525" s="49"/>
      <c r="X3525" s="49"/>
      <c r="Y3525" s="49"/>
      <c r="Z3525" s="49"/>
      <c r="AA3525" s="49"/>
      <c r="AB3525" s="49"/>
      <c r="AC3525" s="49"/>
      <c r="AD3525" s="49"/>
      <c r="AE3525" s="49"/>
      <c r="AF3525" s="49"/>
      <c r="AG3525" s="49">
        <v>1.24642436844667E-2</v>
      </c>
      <c r="AH3525" s="49">
        <v>7.0432325000000004E-2</v>
      </c>
      <c r="AI3525" s="49">
        <v>5.6507500000000004</v>
      </c>
      <c r="AJ3525" s="49"/>
      <c r="AK3525" s="49"/>
      <c r="AL3525" s="49">
        <v>0.76249999999999996</v>
      </c>
      <c r="AM3525" s="49">
        <v>2.7901878559153499E-2</v>
      </c>
      <c r="AN3525" s="49">
        <v>1.2420660750000001</v>
      </c>
      <c r="AO3525" s="49">
        <v>44.515500000000003</v>
      </c>
      <c r="AP3525" s="49"/>
      <c r="AQ3525" s="49"/>
      <c r="AR3525" s="49"/>
      <c r="AS3525" s="49"/>
      <c r="AT3525" s="49"/>
      <c r="AX3525" s="49"/>
      <c r="AY3525" s="49"/>
      <c r="AZ3525" s="49"/>
      <c r="BA3525" s="49">
        <v>1.4942340999999999</v>
      </c>
      <c r="BB3525" s="49"/>
      <c r="BC3525" s="49">
        <v>88.61</v>
      </c>
      <c r="BD3525" s="49">
        <v>1.6863041417447201E-2</v>
      </c>
      <c r="BE3525" s="49">
        <v>7.4606386142242803E-3</v>
      </c>
      <c r="BF3525" s="49">
        <v>1.3485160249999999</v>
      </c>
      <c r="BG3525" s="49"/>
      <c r="BH3525" s="49">
        <v>180.75075000000001</v>
      </c>
      <c r="BI3525" s="49"/>
      <c r="BJ3525" s="49"/>
      <c r="BK3525" s="49"/>
      <c r="BL3525" s="49"/>
      <c r="BM3525" s="49"/>
      <c r="BN3525" s="49"/>
      <c r="BO3525" s="49"/>
      <c r="BP3525" s="49"/>
      <c r="BQ3525" s="49"/>
      <c r="BR3525" s="49"/>
      <c r="BS3525" s="49"/>
      <c r="BT3525" s="49"/>
      <c r="BU3525" s="49"/>
      <c r="BV3525" s="49"/>
      <c r="BW3525" s="49"/>
      <c r="BX3525" s="49"/>
      <c r="BY3525" s="49"/>
      <c r="BZ3525" s="49"/>
      <c r="CA3525" s="49"/>
      <c r="CB3525" s="49"/>
      <c r="CC3525" s="49"/>
    </row>
    <row r="3526" spans="1:81" x14ac:dyDescent="0.3">
      <c r="A3526" s="57" t="s">
        <v>562</v>
      </c>
      <c r="B3526" s="48">
        <v>42342</v>
      </c>
      <c r="C3526" s="48"/>
      <c r="D3526" s="48"/>
      <c r="E3526" s="49" t="s">
        <v>558</v>
      </c>
      <c r="F3526" s="49"/>
      <c r="G3526" s="49">
        <v>414.08906250000001</v>
      </c>
      <c r="H3526" s="49">
        <v>0.10476874999999999</v>
      </c>
      <c r="I3526" s="49">
        <v>0.1711</v>
      </c>
      <c r="J3526" s="49">
        <v>0.19636875000000001</v>
      </c>
      <c r="K3526" s="49">
        <v>0.20117499999999999</v>
      </c>
      <c r="L3526" s="49">
        <v>0.27904374999999998</v>
      </c>
      <c r="M3526" s="49">
        <v>0.29371249999999999</v>
      </c>
      <c r="N3526" s="49">
        <v>0.27206249999999998</v>
      </c>
      <c r="O3526" s="49"/>
      <c r="P3526" s="49"/>
      <c r="Q3526" s="49"/>
      <c r="R3526" s="49"/>
      <c r="S3526" s="49"/>
      <c r="T3526" s="49"/>
      <c r="U3526" s="49"/>
      <c r="V3526" s="49"/>
      <c r="W3526" s="49"/>
      <c r="X3526" s="49"/>
      <c r="Y3526" s="49"/>
      <c r="Z3526" s="49"/>
      <c r="AA3526" s="49"/>
      <c r="AB3526" s="49"/>
      <c r="AC3526" s="49"/>
      <c r="AD3526" s="49"/>
      <c r="AE3526" s="49">
        <v>0.38520338238876001</v>
      </c>
      <c r="AF3526" s="49">
        <v>0.116883831483674</v>
      </c>
      <c r="AG3526" s="49"/>
      <c r="AH3526" s="49"/>
      <c r="AI3526" s="49"/>
      <c r="AJ3526" s="49"/>
      <c r="AK3526" s="49"/>
      <c r="AL3526" s="49"/>
      <c r="AM3526" s="49"/>
      <c r="AN3526" s="49"/>
      <c r="AO3526" s="49"/>
      <c r="AP3526" s="49"/>
      <c r="AQ3526" s="49"/>
      <c r="AR3526" s="49"/>
      <c r="AS3526" s="49"/>
      <c r="AT3526" s="49"/>
      <c r="AX3526" s="49"/>
      <c r="AY3526" s="49"/>
      <c r="AZ3526" s="49"/>
      <c r="BA3526" s="49"/>
      <c r="BB3526" s="49"/>
      <c r="BC3526" s="49"/>
      <c r="BD3526" s="49"/>
      <c r="BE3526" s="49"/>
      <c r="BF3526" s="49"/>
      <c r="BG3526" s="49"/>
      <c r="BH3526" s="49"/>
      <c r="BI3526" s="49"/>
      <c r="BJ3526" s="49"/>
      <c r="BK3526" s="49"/>
      <c r="BL3526" s="49"/>
      <c r="BM3526" s="49"/>
      <c r="BN3526" s="49"/>
      <c r="BO3526" s="49"/>
      <c r="BP3526" s="49"/>
      <c r="BQ3526" s="49"/>
      <c r="BR3526" s="49"/>
      <c r="BS3526" s="49"/>
      <c r="BT3526" s="49"/>
      <c r="BU3526" s="49"/>
      <c r="BV3526" s="49"/>
      <c r="BW3526" s="49"/>
      <c r="BX3526" s="49"/>
      <c r="BY3526" s="49"/>
      <c r="BZ3526" s="49"/>
      <c r="CA3526" s="49"/>
      <c r="CB3526" s="49"/>
      <c r="CC3526" s="49"/>
    </row>
    <row r="3527" spans="1:81" x14ac:dyDescent="0.3">
      <c r="A3527" s="57" t="s">
        <v>562</v>
      </c>
      <c r="B3527" s="48">
        <v>42343</v>
      </c>
      <c r="C3527" s="48"/>
      <c r="D3527" s="48"/>
      <c r="E3527" s="49" t="s">
        <v>558</v>
      </c>
      <c r="F3527" s="49"/>
      <c r="G3527" s="49">
        <v>412.43531250000001</v>
      </c>
      <c r="H3527" s="49">
        <v>0.10216875</v>
      </c>
      <c r="I3527" s="49">
        <v>0.16898750000000001</v>
      </c>
      <c r="J3527" s="49">
        <v>0.19488749999999999</v>
      </c>
      <c r="K3527" s="49">
        <v>0.19985625000000001</v>
      </c>
      <c r="L3527" s="49">
        <v>0.27856874999999998</v>
      </c>
      <c r="M3527" s="49">
        <v>0.29378749999999998</v>
      </c>
      <c r="N3527" s="49">
        <v>0.27210624999999999</v>
      </c>
      <c r="O3527" s="49"/>
      <c r="P3527" s="49"/>
      <c r="Q3527" s="49"/>
      <c r="R3527" s="49"/>
      <c r="S3527" s="49"/>
      <c r="T3527" s="49"/>
      <c r="U3527" s="49"/>
      <c r="V3527" s="49"/>
      <c r="W3527" s="49"/>
      <c r="X3527" s="49"/>
      <c r="Y3527" s="49"/>
      <c r="Z3527" s="49"/>
      <c r="AA3527" s="49"/>
      <c r="AB3527" s="49"/>
      <c r="AC3527" s="49"/>
      <c r="AD3527" s="49"/>
      <c r="AE3527" s="49"/>
      <c r="AF3527" s="49"/>
      <c r="AG3527" s="49"/>
      <c r="AH3527" s="49"/>
      <c r="AI3527" s="49"/>
      <c r="AJ3527" s="49"/>
      <c r="AK3527" s="49"/>
      <c r="AL3527" s="49"/>
      <c r="AM3527" s="49"/>
      <c r="AN3527" s="49"/>
      <c r="AO3527" s="49"/>
      <c r="AP3527" s="49"/>
      <c r="AQ3527" s="49"/>
      <c r="AR3527" s="49"/>
      <c r="AS3527" s="49"/>
      <c r="AT3527" s="49"/>
      <c r="AX3527" s="49"/>
      <c r="AY3527" s="49"/>
      <c r="AZ3527" s="49"/>
      <c r="BA3527" s="49"/>
      <c r="BB3527" s="49"/>
      <c r="BC3527" s="49"/>
      <c r="BD3527" s="49"/>
      <c r="BE3527" s="49"/>
      <c r="BF3527" s="49"/>
      <c r="BG3527" s="49"/>
      <c r="BH3527" s="49"/>
      <c r="BI3527" s="49"/>
      <c r="BJ3527" s="49"/>
      <c r="BK3527" s="49"/>
      <c r="BL3527" s="49"/>
      <c r="BM3527" s="49"/>
      <c r="BN3527" s="49"/>
      <c r="BO3527" s="49"/>
      <c r="BP3527" s="49"/>
      <c r="BQ3527" s="49"/>
      <c r="BR3527" s="49"/>
      <c r="BS3527" s="49"/>
      <c r="BT3527" s="49"/>
      <c r="BU3527" s="49"/>
      <c r="BV3527" s="49"/>
      <c r="BW3527" s="49"/>
      <c r="BX3527" s="49"/>
      <c r="BY3527" s="49"/>
      <c r="BZ3527" s="49"/>
      <c r="CA3527" s="49"/>
      <c r="CB3527" s="49"/>
      <c r="CC3527" s="49"/>
    </row>
    <row r="3528" spans="1:81" x14ac:dyDescent="0.3">
      <c r="A3528" s="57" t="s">
        <v>562</v>
      </c>
      <c r="B3528" s="48">
        <v>42344</v>
      </c>
      <c r="C3528" s="48"/>
      <c r="D3528" s="48"/>
      <c r="E3528" s="49" t="s">
        <v>558</v>
      </c>
      <c r="F3528" s="49"/>
      <c r="G3528" s="49">
        <v>411.00749999999999</v>
      </c>
      <c r="H3528" s="49">
        <v>9.9387500000000004E-2</v>
      </c>
      <c r="I3528" s="49">
        <v>0.1670625</v>
      </c>
      <c r="J3528" s="49">
        <v>0.19366875</v>
      </c>
      <c r="K3528" s="49">
        <v>0.19919999999999999</v>
      </c>
      <c r="L3528" s="49">
        <v>0.27819375000000002</v>
      </c>
      <c r="M3528" s="49">
        <v>0.29365000000000002</v>
      </c>
      <c r="N3528" s="49">
        <v>0.27208749999999998</v>
      </c>
      <c r="O3528" s="49"/>
      <c r="P3528" s="49"/>
      <c r="Q3528" s="49"/>
      <c r="R3528" s="49"/>
      <c r="S3528" s="49"/>
      <c r="T3528" s="49"/>
      <c r="U3528" s="49"/>
      <c r="V3528" s="49"/>
      <c r="W3528" s="49"/>
      <c r="X3528" s="49"/>
      <c r="Y3528" s="49"/>
      <c r="Z3528" s="49"/>
      <c r="AA3528" s="49"/>
      <c r="AB3528" s="49"/>
      <c r="AC3528" s="49"/>
      <c r="AD3528" s="49"/>
      <c r="AE3528" s="49"/>
      <c r="AF3528" s="49"/>
      <c r="AG3528" s="49"/>
      <c r="AH3528" s="49"/>
      <c r="AI3528" s="49"/>
      <c r="AJ3528" s="49"/>
      <c r="AK3528" s="49"/>
      <c r="AL3528" s="49"/>
      <c r="AM3528" s="49"/>
      <c r="AN3528" s="49"/>
      <c r="AO3528" s="49"/>
      <c r="AP3528" s="49"/>
      <c r="AQ3528" s="49"/>
      <c r="AR3528" s="49"/>
      <c r="AS3528" s="49"/>
      <c r="AT3528" s="49"/>
      <c r="AX3528" s="49"/>
      <c r="AY3528" s="49"/>
      <c r="AZ3528" s="49"/>
      <c r="BA3528" s="49"/>
      <c r="BB3528" s="49"/>
      <c r="BC3528" s="49"/>
      <c r="BD3528" s="49"/>
      <c r="BE3528" s="49"/>
      <c r="BF3528" s="49"/>
      <c r="BG3528" s="49"/>
      <c r="BH3528" s="49"/>
      <c r="BI3528" s="49"/>
      <c r="BJ3528" s="49"/>
      <c r="BK3528" s="49"/>
      <c r="BL3528" s="49"/>
      <c r="BM3528" s="49"/>
      <c r="BN3528" s="49"/>
      <c r="BO3528" s="49"/>
      <c r="BP3528" s="49"/>
      <c r="BQ3528" s="49"/>
      <c r="BR3528" s="49"/>
      <c r="BS3528" s="49"/>
      <c r="BT3528" s="49"/>
      <c r="BU3528" s="49"/>
      <c r="BV3528" s="49"/>
      <c r="BW3528" s="49"/>
      <c r="BX3528" s="49"/>
      <c r="BY3528" s="49"/>
      <c r="BZ3528" s="49"/>
      <c r="CA3528" s="49"/>
      <c r="CB3528" s="49"/>
      <c r="CC3528" s="49"/>
    </row>
    <row r="3529" spans="1:81" x14ac:dyDescent="0.3">
      <c r="A3529" s="57" t="s">
        <v>562</v>
      </c>
      <c r="B3529" s="48">
        <v>42345</v>
      </c>
      <c r="C3529" s="48"/>
      <c r="D3529" s="48"/>
      <c r="E3529" s="49" t="s">
        <v>558</v>
      </c>
      <c r="F3529" s="49"/>
      <c r="G3529" s="49">
        <v>409.53796875</v>
      </c>
      <c r="H3529" s="49">
        <v>9.8040625000000006E-2</v>
      </c>
      <c r="I3529" s="49">
        <v>0.16550000000000001</v>
      </c>
      <c r="J3529" s="49">
        <v>0.19186875</v>
      </c>
      <c r="K3529" s="49">
        <v>0.19801874999999999</v>
      </c>
      <c r="L3529" s="49">
        <v>0.27779375000000001</v>
      </c>
      <c r="M3529" s="49">
        <v>0.29354374999999999</v>
      </c>
      <c r="N3529" s="49">
        <v>0.27213124999999999</v>
      </c>
      <c r="O3529" s="49"/>
      <c r="P3529" s="49"/>
      <c r="Q3529" s="49"/>
      <c r="R3529" s="49"/>
      <c r="S3529" s="49"/>
      <c r="T3529" s="49"/>
      <c r="U3529" s="49"/>
      <c r="V3529" s="49"/>
      <c r="W3529" s="49"/>
      <c r="X3529" s="49"/>
      <c r="Y3529" s="49"/>
      <c r="Z3529" s="49"/>
      <c r="AA3529" s="49"/>
      <c r="AB3529" s="49"/>
      <c r="AC3529" s="49"/>
      <c r="AD3529" s="49"/>
      <c r="AE3529" s="49">
        <v>0.29032253993518198</v>
      </c>
      <c r="AF3529" s="49">
        <v>0.123236378865778</v>
      </c>
      <c r="AG3529" s="49"/>
      <c r="AH3529" s="49"/>
      <c r="AI3529" s="49"/>
      <c r="AJ3529" s="49"/>
      <c r="AK3529" s="49"/>
      <c r="AL3529" s="49"/>
      <c r="AM3529" s="49"/>
      <c r="AN3529" s="49"/>
      <c r="AO3529" s="49"/>
      <c r="AP3529" s="49"/>
      <c r="AQ3529" s="49"/>
      <c r="AR3529" s="49"/>
      <c r="AS3529" s="49"/>
      <c r="AT3529" s="49"/>
      <c r="AX3529" s="49"/>
      <c r="AY3529" s="49"/>
      <c r="AZ3529" s="49"/>
      <c r="BA3529" s="49"/>
      <c r="BB3529" s="49"/>
      <c r="BC3529" s="49"/>
      <c r="BD3529" s="49"/>
      <c r="BE3529" s="49"/>
      <c r="BF3529" s="49"/>
      <c r="BG3529" s="49"/>
      <c r="BH3529" s="49"/>
      <c r="BI3529" s="49"/>
      <c r="BJ3529" s="49"/>
      <c r="BK3529" s="49"/>
      <c r="BL3529" s="49"/>
      <c r="BM3529" s="49"/>
      <c r="BN3529" s="49"/>
      <c r="BO3529" s="49"/>
      <c r="BP3529" s="49"/>
      <c r="BQ3529" s="49"/>
      <c r="BR3529" s="49"/>
      <c r="BS3529" s="49"/>
      <c r="BT3529" s="49"/>
      <c r="BU3529" s="49"/>
      <c r="BV3529" s="49"/>
      <c r="BW3529" s="49"/>
      <c r="BX3529" s="49"/>
      <c r="BY3529" s="49"/>
      <c r="BZ3529" s="49"/>
      <c r="CA3529" s="49"/>
      <c r="CB3529" s="49"/>
      <c r="CC3529" s="49"/>
    </row>
    <row r="3530" spans="1:81" x14ac:dyDescent="0.3">
      <c r="A3530" s="57" t="s">
        <v>562</v>
      </c>
      <c r="B3530" s="48">
        <v>42346</v>
      </c>
      <c r="C3530" s="48"/>
      <c r="D3530" s="48"/>
      <c r="E3530" s="49" t="s">
        <v>558</v>
      </c>
      <c r="F3530" s="49"/>
      <c r="G3530" s="49">
        <v>407.99671875000001</v>
      </c>
      <c r="H3530" s="49">
        <v>9.6590624999999999E-2</v>
      </c>
      <c r="I3530" s="49">
        <v>0.16386249999999999</v>
      </c>
      <c r="J3530" s="49">
        <v>0.19016875</v>
      </c>
      <c r="K3530" s="49">
        <v>0.19666875</v>
      </c>
      <c r="L3530" s="49">
        <v>0.27712500000000001</v>
      </c>
      <c r="M3530" s="49">
        <v>0.2935625</v>
      </c>
      <c r="N3530" s="49">
        <v>0.27223750000000002</v>
      </c>
      <c r="O3530" s="49"/>
      <c r="P3530" s="49"/>
      <c r="Q3530" s="49"/>
      <c r="R3530" s="49"/>
      <c r="S3530" s="49"/>
      <c r="T3530" s="49"/>
      <c r="U3530" s="49"/>
      <c r="V3530" s="49"/>
      <c r="W3530" s="49"/>
      <c r="X3530" s="49"/>
      <c r="Y3530" s="49"/>
      <c r="Z3530" s="49"/>
      <c r="AA3530" s="49"/>
      <c r="AB3530" s="49"/>
      <c r="AC3530" s="49"/>
      <c r="AD3530" s="49">
        <v>8.4</v>
      </c>
      <c r="AE3530" s="49"/>
      <c r="AF3530" s="49"/>
      <c r="AG3530" s="49"/>
      <c r="AH3530" s="49"/>
      <c r="AI3530" s="49"/>
      <c r="AJ3530" s="49">
        <v>4.05</v>
      </c>
      <c r="AK3530" s="49">
        <v>8.4</v>
      </c>
      <c r="AL3530" s="49"/>
      <c r="AM3530" s="49"/>
      <c r="AN3530" s="49"/>
      <c r="AO3530" s="49"/>
      <c r="AP3530" s="49"/>
      <c r="AQ3530" s="49"/>
      <c r="AR3530" s="49"/>
      <c r="AS3530" s="49"/>
      <c r="AT3530" s="49"/>
      <c r="AX3530" s="49"/>
      <c r="AY3530" s="49"/>
      <c r="AZ3530" s="49"/>
      <c r="BA3530" s="49"/>
      <c r="BB3530" s="49"/>
      <c r="BC3530" s="49"/>
      <c r="BD3530" s="49"/>
      <c r="BE3530" s="49"/>
      <c r="BF3530" s="49"/>
      <c r="BG3530" s="49"/>
      <c r="BH3530" s="49"/>
      <c r="BI3530" s="49"/>
      <c r="BJ3530" s="49"/>
      <c r="BK3530" s="49"/>
      <c r="BL3530" s="49"/>
      <c r="BM3530" s="49"/>
      <c r="BN3530" s="49"/>
      <c r="BO3530" s="49"/>
      <c r="BP3530" s="49"/>
      <c r="BQ3530" s="49"/>
      <c r="BR3530" s="49"/>
      <c r="BS3530" s="49"/>
      <c r="BT3530" s="49"/>
      <c r="BU3530" s="49"/>
      <c r="BV3530" s="49"/>
      <c r="BW3530" s="49"/>
      <c r="BX3530" s="49"/>
      <c r="BY3530" s="49"/>
      <c r="BZ3530" s="49"/>
      <c r="CA3530" s="49"/>
      <c r="CB3530" s="49"/>
      <c r="CC3530" s="49"/>
    </row>
    <row r="3531" spans="1:81" x14ac:dyDescent="0.3">
      <c r="A3531" s="57" t="s">
        <v>562</v>
      </c>
      <c r="B3531" s="48">
        <v>42347</v>
      </c>
      <c r="C3531" s="48"/>
      <c r="D3531" s="48"/>
      <c r="E3531" s="49" t="s">
        <v>558</v>
      </c>
      <c r="F3531" s="49"/>
      <c r="G3531" s="49">
        <v>406.52390624999998</v>
      </c>
      <c r="H3531" s="49">
        <v>9.4603124999999996E-2</v>
      </c>
      <c r="I3531" s="49">
        <v>0.16261875000000001</v>
      </c>
      <c r="J3531" s="49">
        <v>0.18898124999999999</v>
      </c>
      <c r="K3531" s="49">
        <v>0.19554374999999999</v>
      </c>
      <c r="L3531" s="49">
        <v>0.27641874999999999</v>
      </c>
      <c r="M3531" s="49">
        <v>0.29330624999999999</v>
      </c>
      <c r="N3531" s="49">
        <v>0.27221875000000001</v>
      </c>
      <c r="O3531" s="49"/>
      <c r="P3531" s="49"/>
      <c r="Q3531" s="49"/>
      <c r="R3531" s="49"/>
      <c r="S3531" s="49"/>
      <c r="T3531" s="49"/>
      <c r="U3531" s="49"/>
      <c r="V3531" s="49"/>
      <c r="W3531" s="49"/>
      <c r="X3531" s="49"/>
      <c r="Y3531" s="49"/>
      <c r="Z3531" s="49"/>
      <c r="AA3531" s="49"/>
      <c r="AB3531" s="49"/>
      <c r="AC3531" s="49"/>
      <c r="AD3531" s="49"/>
      <c r="AE3531" s="49"/>
      <c r="AF3531" s="49"/>
      <c r="AG3531" s="49"/>
      <c r="AH3531" s="49"/>
      <c r="AI3531" s="49"/>
      <c r="AJ3531" s="49"/>
      <c r="AK3531" s="49"/>
      <c r="AL3531" s="49"/>
      <c r="AM3531" s="49"/>
      <c r="AN3531" s="49"/>
      <c r="AO3531" s="49"/>
      <c r="AP3531" s="49"/>
      <c r="AQ3531" s="49"/>
      <c r="AR3531" s="49"/>
      <c r="AS3531" s="49"/>
      <c r="AT3531" s="49"/>
      <c r="AX3531" s="49"/>
      <c r="AY3531" s="49"/>
      <c r="AZ3531" s="49"/>
      <c r="BA3531" s="49"/>
      <c r="BB3531" s="49"/>
      <c r="BC3531" s="49"/>
      <c r="BD3531" s="49"/>
      <c r="BE3531" s="49"/>
      <c r="BF3531" s="49"/>
      <c r="BG3531" s="49"/>
      <c r="BH3531" s="49"/>
      <c r="BI3531" s="49"/>
      <c r="BJ3531" s="49"/>
      <c r="BK3531" s="49"/>
      <c r="BL3531" s="49"/>
      <c r="BM3531" s="49"/>
      <c r="BN3531" s="49"/>
      <c r="BO3531" s="49"/>
      <c r="BP3531" s="49"/>
      <c r="BQ3531" s="49"/>
      <c r="BR3531" s="49"/>
      <c r="BS3531" s="49"/>
      <c r="BT3531" s="49"/>
      <c r="BU3531" s="49"/>
      <c r="BV3531" s="49"/>
      <c r="BW3531" s="49"/>
      <c r="BX3531" s="49"/>
      <c r="BY3531" s="49"/>
      <c r="BZ3531" s="49"/>
      <c r="CA3531" s="49"/>
      <c r="CB3531" s="49"/>
      <c r="CC3531" s="49"/>
    </row>
    <row r="3532" spans="1:81" x14ac:dyDescent="0.3">
      <c r="A3532" s="57" t="s">
        <v>562</v>
      </c>
      <c r="B3532" s="48">
        <v>42348</v>
      </c>
      <c r="C3532" s="48"/>
      <c r="D3532" s="48"/>
      <c r="E3532" s="49" t="s">
        <v>558</v>
      </c>
      <c r="F3532" s="49"/>
      <c r="G3532" s="49">
        <v>404.38499999999999</v>
      </c>
      <c r="H3532" s="49">
        <v>9.3018749999999997E-2</v>
      </c>
      <c r="I3532" s="49">
        <v>0.16054375000000001</v>
      </c>
      <c r="J3532" s="49">
        <v>0.18662500000000001</v>
      </c>
      <c r="K3532" s="49">
        <v>0.19363125</v>
      </c>
      <c r="L3532" s="49">
        <v>0.27553749999999999</v>
      </c>
      <c r="M3532" s="49">
        <v>0.29312500000000002</v>
      </c>
      <c r="N3532" s="49">
        <v>0.27224999999999999</v>
      </c>
      <c r="O3532" s="49"/>
      <c r="P3532" s="49"/>
      <c r="Q3532" s="49"/>
      <c r="R3532" s="49"/>
      <c r="S3532" s="49"/>
      <c r="T3532" s="49"/>
      <c r="U3532" s="49"/>
      <c r="V3532" s="49"/>
      <c r="W3532" s="49"/>
      <c r="X3532" s="49"/>
      <c r="Y3532" s="49"/>
      <c r="Z3532" s="49"/>
      <c r="AA3532" s="49"/>
      <c r="AB3532" s="49"/>
      <c r="AC3532" s="49"/>
      <c r="AD3532" s="49"/>
      <c r="AE3532" s="49"/>
      <c r="AF3532" s="49"/>
      <c r="AG3532" s="49"/>
      <c r="AH3532" s="49"/>
      <c r="AI3532" s="49"/>
      <c r="AJ3532" s="49"/>
      <c r="AK3532" s="49"/>
      <c r="AL3532" s="49"/>
      <c r="AM3532" s="49"/>
      <c r="AN3532" s="49"/>
      <c r="AO3532" s="49"/>
      <c r="AP3532" s="49"/>
      <c r="AQ3532" s="49"/>
      <c r="AR3532" s="49"/>
      <c r="AS3532" s="49"/>
      <c r="AT3532" s="49"/>
      <c r="AX3532" s="49"/>
      <c r="AY3532" s="49"/>
      <c r="AZ3532" s="49"/>
      <c r="BA3532" s="49"/>
      <c r="BB3532" s="49"/>
      <c r="BC3532" s="49"/>
      <c r="BD3532" s="49"/>
      <c r="BE3532" s="49"/>
      <c r="BF3532" s="49"/>
      <c r="BG3532" s="49"/>
      <c r="BH3532" s="49"/>
      <c r="BI3532" s="49"/>
      <c r="BJ3532" s="49"/>
      <c r="BK3532" s="49"/>
      <c r="BL3532" s="49"/>
      <c r="BM3532" s="49"/>
      <c r="BN3532" s="49"/>
      <c r="BO3532" s="49"/>
      <c r="BP3532" s="49"/>
      <c r="BQ3532" s="49"/>
      <c r="BR3532" s="49"/>
      <c r="BS3532" s="49"/>
      <c r="BT3532" s="49"/>
      <c r="BU3532" s="49"/>
      <c r="BV3532" s="49"/>
      <c r="BW3532" s="49"/>
      <c r="BX3532" s="49"/>
      <c r="BY3532" s="49"/>
      <c r="BZ3532" s="49"/>
      <c r="CA3532" s="49"/>
      <c r="CB3532" s="49"/>
      <c r="CC3532" s="49"/>
    </row>
    <row r="3533" spans="1:81" x14ac:dyDescent="0.3">
      <c r="A3533" s="57" t="s">
        <v>562</v>
      </c>
      <c r="B3533" s="48">
        <v>42349</v>
      </c>
      <c r="C3533" s="48"/>
      <c r="D3533" s="48"/>
      <c r="E3533" s="49" t="s">
        <v>558</v>
      </c>
      <c r="F3533" s="49"/>
      <c r="G3533" s="49">
        <v>403.04250000000002</v>
      </c>
      <c r="H3533" s="49">
        <v>9.0281249999999993E-2</v>
      </c>
      <c r="I3533" s="49">
        <v>0.15905625000000001</v>
      </c>
      <c r="J3533" s="49">
        <v>0.18586875</v>
      </c>
      <c r="K3533" s="49">
        <v>0.19288125</v>
      </c>
      <c r="L3533" s="49">
        <v>0.27485625000000002</v>
      </c>
      <c r="M3533" s="49">
        <v>0.29294999999999999</v>
      </c>
      <c r="N3533" s="49">
        <v>0.27224999999999999</v>
      </c>
      <c r="O3533" s="49"/>
      <c r="P3533" s="49"/>
      <c r="Q3533" s="49"/>
      <c r="R3533" s="49"/>
      <c r="S3533" s="49"/>
      <c r="T3533" s="49"/>
      <c r="U3533" s="49"/>
      <c r="V3533" s="49"/>
      <c r="W3533" s="49"/>
      <c r="X3533" s="49"/>
      <c r="Y3533" s="49"/>
      <c r="Z3533" s="49"/>
      <c r="AA3533" s="49"/>
      <c r="AB3533" s="49"/>
      <c r="AC3533" s="49"/>
      <c r="AD3533" s="49"/>
      <c r="AE3533" s="49">
        <v>0.47609792137163298</v>
      </c>
      <c r="AF3533" s="49">
        <v>0.136865471886184</v>
      </c>
      <c r="AG3533" s="49"/>
      <c r="AH3533" s="49"/>
      <c r="AI3533" s="49"/>
      <c r="AJ3533" s="49"/>
      <c r="AK3533" s="49"/>
      <c r="AL3533" s="49"/>
      <c r="AM3533" s="49"/>
      <c r="AN3533" s="49"/>
      <c r="AO3533" s="49"/>
      <c r="AP3533" s="49"/>
      <c r="AQ3533" s="49"/>
      <c r="AR3533" s="49"/>
      <c r="AS3533" s="49"/>
      <c r="AT3533" s="49"/>
      <c r="AX3533" s="49"/>
      <c r="AY3533" s="49"/>
      <c r="AZ3533" s="49"/>
      <c r="BA3533" s="49"/>
      <c r="BB3533" s="49"/>
      <c r="BC3533" s="49"/>
      <c r="BD3533" s="49"/>
      <c r="BE3533" s="49"/>
      <c r="BF3533" s="49"/>
      <c r="BG3533" s="49"/>
      <c r="BH3533" s="49"/>
      <c r="BI3533" s="49"/>
      <c r="BJ3533" s="49"/>
      <c r="BK3533" s="49"/>
      <c r="BL3533" s="49"/>
      <c r="BM3533" s="49"/>
      <c r="BN3533" s="49"/>
      <c r="BO3533" s="49"/>
      <c r="BP3533" s="49"/>
      <c r="BQ3533" s="49"/>
      <c r="BR3533" s="49"/>
      <c r="BS3533" s="49"/>
      <c r="BT3533" s="49"/>
      <c r="BU3533" s="49"/>
      <c r="BV3533" s="49"/>
      <c r="BW3533" s="49"/>
      <c r="BX3533" s="49"/>
      <c r="BY3533" s="49"/>
      <c r="BZ3533" s="49"/>
      <c r="CA3533" s="49"/>
      <c r="CB3533" s="49"/>
      <c r="CC3533" s="49"/>
    </row>
    <row r="3534" spans="1:81" x14ac:dyDescent="0.3">
      <c r="A3534" s="57" t="s">
        <v>562</v>
      </c>
      <c r="B3534" s="48">
        <v>42350</v>
      </c>
      <c r="C3534" s="48"/>
      <c r="D3534" s="48"/>
      <c r="E3534" s="49" t="s">
        <v>558</v>
      </c>
      <c r="F3534" s="49"/>
      <c r="G3534" s="49">
        <v>401.77875</v>
      </c>
      <c r="H3534" s="49">
        <v>8.9387499999999995E-2</v>
      </c>
      <c r="I3534" s="49">
        <v>0.15763750000000001</v>
      </c>
      <c r="J3534" s="49">
        <v>0.18431875</v>
      </c>
      <c r="K3534" s="49">
        <v>0.19196250000000001</v>
      </c>
      <c r="L3534" s="49">
        <v>0.27424999999999999</v>
      </c>
      <c r="M3534" s="49">
        <v>0.29289999999999999</v>
      </c>
      <c r="N3534" s="49">
        <v>0.27231875</v>
      </c>
      <c r="O3534" s="49"/>
      <c r="P3534" s="49"/>
      <c r="Q3534" s="49"/>
      <c r="R3534" s="49"/>
      <c r="S3534" s="49"/>
      <c r="T3534" s="49"/>
      <c r="U3534" s="49"/>
      <c r="V3534" s="49"/>
      <c r="W3534" s="49"/>
      <c r="X3534" s="49"/>
      <c r="Y3534" s="49"/>
      <c r="Z3534" s="49"/>
      <c r="AA3534" s="49"/>
      <c r="AB3534" s="49"/>
      <c r="AC3534" s="49"/>
      <c r="AD3534" s="49"/>
      <c r="AE3534" s="49"/>
      <c r="AF3534" s="49"/>
      <c r="AG3534" s="49"/>
      <c r="AH3534" s="49"/>
      <c r="AI3534" s="49"/>
      <c r="AJ3534" s="49"/>
      <c r="AK3534" s="49"/>
      <c r="AL3534" s="49"/>
      <c r="AM3534" s="49"/>
      <c r="AN3534" s="49"/>
      <c r="AO3534" s="49"/>
      <c r="AP3534" s="49"/>
      <c r="AQ3534" s="49"/>
      <c r="AR3534" s="49"/>
      <c r="AS3534" s="49"/>
      <c r="AT3534" s="49"/>
      <c r="AX3534" s="49"/>
      <c r="AY3534" s="49"/>
      <c r="AZ3534" s="49"/>
      <c r="BA3534" s="49"/>
      <c r="BB3534" s="49"/>
      <c r="BC3534" s="49"/>
      <c r="BD3534" s="49"/>
      <c r="BE3534" s="49"/>
      <c r="BF3534" s="49"/>
      <c r="BG3534" s="49"/>
      <c r="BH3534" s="49"/>
      <c r="BI3534" s="49"/>
      <c r="BJ3534" s="49"/>
      <c r="BK3534" s="49"/>
      <c r="BL3534" s="49"/>
      <c r="BM3534" s="49"/>
      <c r="BN3534" s="49"/>
      <c r="BO3534" s="49"/>
      <c r="BP3534" s="49"/>
      <c r="BQ3534" s="49"/>
      <c r="BR3534" s="49"/>
      <c r="BS3534" s="49"/>
      <c r="BT3534" s="49"/>
      <c r="BU3534" s="49"/>
      <c r="BV3534" s="49"/>
      <c r="BW3534" s="49"/>
      <c r="BX3534" s="49"/>
      <c r="BY3534" s="49"/>
      <c r="BZ3534" s="49"/>
      <c r="CA3534" s="49"/>
      <c r="CB3534" s="49"/>
      <c r="CC3534" s="49"/>
    </row>
    <row r="3535" spans="1:81" x14ac:dyDescent="0.3">
      <c r="A3535" s="57" t="s">
        <v>562</v>
      </c>
      <c r="B3535" s="48">
        <v>42351</v>
      </c>
      <c r="C3535" s="48"/>
      <c r="D3535" s="48"/>
      <c r="E3535" s="49" t="s">
        <v>558</v>
      </c>
      <c r="F3535" s="49"/>
      <c r="G3535" s="49">
        <v>400.47046875000001</v>
      </c>
      <c r="H3535" s="49">
        <v>8.6909374999999997E-2</v>
      </c>
      <c r="I3535" s="49">
        <v>0.15603125000000001</v>
      </c>
      <c r="J3535" s="49">
        <v>0.18340624999999999</v>
      </c>
      <c r="K3535" s="49">
        <v>0.19136875</v>
      </c>
      <c r="L3535" s="49">
        <v>0.27368749999999997</v>
      </c>
      <c r="M3535" s="49">
        <v>0.29276249999999998</v>
      </c>
      <c r="N3535" s="49">
        <v>0.27220624999999998</v>
      </c>
      <c r="O3535" s="49"/>
      <c r="P3535" s="49"/>
      <c r="Q3535" s="49"/>
      <c r="R3535" s="49"/>
      <c r="S3535" s="49"/>
      <c r="T3535" s="49"/>
      <c r="U3535" s="49"/>
      <c r="V3535" s="49"/>
      <c r="W3535" s="49"/>
      <c r="X3535" s="49"/>
      <c r="Y3535" s="49"/>
      <c r="Z3535" s="49"/>
      <c r="AA3535" s="49"/>
      <c r="AB3535" s="49"/>
      <c r="AC3535" s="49"/>
      <c r="AD3535" s="49"/>
      <c r="AE3535" s="49"/>
      <c r="AF3535" s="49"/>
      <c r="AG3535" s="49"/>
      <c r="AH3535" s="49"/>
      <c r="AI3535" s="49"/>
      <c r="AJ3535" s="49"/>
      <c r="AK3535" s="49"/>
      <c r="AL3535" s="49"/>
      <c r="AM3535" s="49"/>
      <c r="AN3535" s="49"/>
      <c r="AO3535" s="49"/>
      <c r="AP3535" s="49"/>
      <c r="AQ3535" s="49"/>
      <c r="AR3535" s="49"/>
      <c r="AS3535" s="49"/>
      <c r="AT3535" s="49"/>
      <c r="AX3535" s="49"/>
      <c r="AY3535" s="49"/>
      <c r="AZ3535" s="49"/>
      <c r="BA3535" s="49"/>
      <c r="BB3535" s="49"/>
      <c r="BC3535" s="49"/>
      <c r="BD3535" s="49"/>
      <c r="BE3535" s="49"/>
      <c r="BF3535" s="49"/>
      <c r="BG3535" s="49"/>
      <c r="BH3535" s="49"/>
      <c r="BI3535" s="49"/>
      <c r="BJ3535" s="49"/>
      <c r="BK3535" s="49"/>
      <c r="BL3535" s="49"/>
      <c r="BM3535" s="49"/>
      <c r="BN3535" s="49"/>
      <c r="BO3535" s="49"/>
      <c r="BP3535" s="49"/>
      <c r="BQ3535" s="49"/>
      <c r="BR3535" s="49"/>
      <c r="BS3535" s="49"/>
      <c r="BT3535" s="49"/>
      <c r="BU3535" s="49"/>
      <c r="BV3535" s="49"/>
      <c r="BW3535" s="49"/>
      <c r="BX3535" s="49"/>
      <c r="BY3535" s="49"/>
      <c r="BZ3535" s="49"/>
      <c r="CA3535" s="49"/>
      <c r="CB3535" s="49"/>
      <c r="CC3535" s="49"/>
    </row>
    <row r="3536" spans="1:81" x14ac:dyDescent="0.3">
      <c r="A3536" s="57" t="s">
        <v>562</v>
      </c>
      <c r="B3536" s="48">
        <v>42352</v>
      </c>
      <c r="C3536" s="48"/>
      <c r="D3536" s="48"/>
      <c r="E3536" s="49" t="s">
        <v>558</v>
      </c>
      <c r="F3536" s="49"/>
      <c r="G3536" s="49">
        <v>398.52468750000003</v>
      </c>
      <c r="H3536" s="49">
        <v>8.6718749999999997E-2</v>
      </c>
      <c r="I3536" s="49">
        <v>0.15454999999999999</v>
      </c>
      <c r="J3536" s="49">
        <v>0.18093124999999999</v>
      </c>
      <c r="K3536" s="49">
        <v>0.18938125</v>
      </c>
      <c r="L3536" s="49">
        <v>0.27273750000000002</v>
      </c>
      <c r="M3536" s="49">
        <v>0.29259374999999999</v>
      </c>
      <c r="N3536" s="49">
        <v>0.27213749999999998</v>
      </c>
      <c r="O3536" s="49"/>
      <c r="P3536" s="49"/>
      <c r="Q3536" s="49"/>
      <c r="R3536" s="49"/>
      <c r="S3536" s="49"/>
      <c r="T3536" s="49"/>
      <c r="U3536" s="49"/>
      <c r="V3536" s="49"/>
      <c r="W3536" s="49"/>
      <c r="X3536" s="49"/>
      <c r="Y3536" s="49"/>
      <c r="Z3536" s="49"/>
      <c r="AA3536" s="49"/>
      <c r="AB3536" s="49"/>
      <c r="AC3536" s="49"/>
      <c r="AD3536" s="49"/>
      <c r="AE3536" s="49">
        <v>0.35335865581353398</v>
      </c>
      <c r="AF3536" s="49">
        <v>9.2725630137243095E-2</v>
      </c>
      <c r="AG3536" s="49"/>
      <c r="AH3536" s="49"/>
      <c r="AI3536" s="49"/>
      <c r="AJ3536" s="49"/>
      <c r="AK3536" s="49"/>
      <c r="AL3536" s="49"/>
      <c r="AM3536" s="49"/>
      <c r="AN3536" s="49"/>
      <c r="AO3536" s="49"/>
      <c r="AP3536" s="49"/>
      <c r="AQ3536" s="49"/>
      <c r="AR3536" s="49"/>
      <c r="AS3536" s="49"/>
      <c r="AT3536" s="49"/>
      <c r="AX3536" s="49"/>
      <c r="AY3536" s="49"/>
      <c r="AZ3536" s="49"/>
      <c r="BA3536" s="49"/>
      <c r="BB3536" s="49"/>
      <c r="BC3536" s="49"/>
      <c r="BD3536" s="49"/>
      <c r="BE3536" s="49"/>
      <c r="BF3536" s="49"/>
      <c r="BG3536" s="49"/>
      <c r="BH3536" s="49"/>
      <c r="BI3536" s="49"/>
      <c r="BJ3536" s="49"/>
      <c r="BK3536" s="49"/>
      <c r="BL3536" s="49"/>
      <c r="BM3536" s="49"/>
      <c r="BN3536" s="49"/>
      <c r="BO3536" s="49"/>
      <c r="BP3536" s="49"/>
      <c r="BQ3536" s="49"/>
      <c r="BR3536" s="49"/>
      <c r="BS3536" s="49"/>
      <c r="BT3536" s="49"/>
      <c r="BU3536" s="49"/>
      <c r="BV3536" s="49"/>
      <c r="BW3536" s="49"/>
      <c r="BX3536" s="49"/>
      <c r="BY3536" s="49"/>
      <c r="BZ3536" s="49"/>
      <c r="CA3536" s="49"/>
      <c r="CB3536" s="49"/>
      <c r="CC3536" s="49"/>
    </row>
    <row r="3537" spans="1:81" x14ac:dyDescent="0.3">
      <c r="A3537" s="57" t="s">
        <v>562</v>
      </c>
      <c r="B3537" s="48">
        <v>42353</v>
      </c>
      <c r="C3537" s="48"/>
      <c r="D3537" s="48"/>
      <c r="E3537" s="49" t="s">
        <v>558</v>
      </c>
      <c r="F3537" s="49"/>
      <c r="G3537" s="49">
        <v>397.08749999999998</v>
      </c>
      <c r="H3537" s="49">
        <v>8.5312499999999999E-2</v>
      </c>
      <c r="I3537" s="49">
        <v>0.1535125</v>
      </c>
      <c r="J3537" s="49">
        <v>0.1799125</v>
      </c>
      <c r="K3537" s="49">
        <v>0.18795624999999999</v>
      </c>
      <c r="L3537" s="49">
        <v>0.27189999999999998</v>
      </c>
      <c r="M3537" s="49">
        <v>0.29226875000000002</v>
      </c>
      <c r="N3537" s="49">
        <v>0.272175</v>
      </c>
      <c r="O3537" s="49"/>
      <c r="P3537" s="49"/>
      <c r="Q3537" s="49"/>
      <c r="R3537" s="49"/>
      <c r="S3537" s="49">
        <v>5.3241825499999997</v>
      </c>
      <c r="T3537" s="49">
        <v>395.09075000000001</v>
      </c>
      <c r="U3537" s="49">
        <v>147.44499999999999</v>
      </c>
      <c r="V3537" s="49"/>
      <c r="W3537" s="49"/>
      <c r="X3537" s="49"/>
      <c r="Y3537" s="49"/>
      <c r="Z3537" s="49"/>
      <c r="AA3537" s="49"/>
      <c r="AB3537" s="49"/>
      <c r="AC3537" s="49"/>
      <c r="AD3537" s="49"/>
      <c r="AE3537" s="49"/>
      <c r="AF3537" s="49"/>
      <c r="AG3537" s="49">
        <v>7.1645785838238803E-3</v>
      </c>
      <c r="AH3537" s="49">
        <v>5.2639949999999998E-2</v>
      </c>
      <c r="AI3537" s="49">
        <v>7.3472499999999998</v>
      </c>
      <c r="AJ3537" s="49"/>
      <c r="AK3537" s="49"/>
      <c r="AL3537" s="49">
        <v>0.51249999999999996</v>
      </c>
      <c r="AM3537" s="49">
        <v>2.4430700542994899E-2</v>
      </c>
      <c r="AN3537" s="49">
        <v>0.84473422499999995</v>
      </c>
      <c r="AO3537" s="49">
        <v>34.576749999999997</v>
      </c>
      <c r="AP3537" s="49"/>
      <c r="AQ3537" s="49"/>
      <c r="AR3537" s="49"/>
      <c r="AS3537" s="49"/>
      <c r="AT3537" s="49"/>
      <c r="AX3537" s="49"/>
      <c r="AY3537" s="49"/>
      <c r="AZ3537" s="49"/>
      <c r="BA3537" s="49">
        <v>3.1536762</v>
      </c>
      <c r="BB3537" s="49"/>
      <c r="BC3537" s="49">
        <v>147.44499999999999</v>
      </c>
      <c r="BD3537" s="49">
        <v>2.1388831089558798E-2</v>
      </c>
      <c r="BE3537" s="49">
        <v>6.1886124097233304E-3</v>
      </c>
      <c r="BF3537" s="49">
        <v>1.273132175</v>
      </c>
      <c r="BG3537" s="49"/>
      <c r="BH3537" s="49">
        <v>205.72174999999999</v>
      </c>
      <c r="BI3537" s="49"/>
      <c r="BJ3537" s="49"/>
      <c r="BK3537" s="49"/>
      <c r="BL3537" s="49"/>
      <c r="BM3537" s="49"/>
      <c r="BN3537" s="49"/>
      <c r="BO3537" s="49"/>
      <c r="BP3537" s="49"/>
      <c r="BQ3537" s="49"/>
      <c r="BR3537" s="49"/>
      <c r="BS3537" s="49"/>
      <c r="BT3537" s="49"/>
      <c r="BU3537" s="49"/>
      <c r="BV3537" s="49"/>
      <c r="BW3537" s="49"/>
      <c r="BX3537" s="49"/>
      <c r="BY3537" s="49"/>
      <c r="BZ3537" s="49"/>
      <c r="CA3537" s="49"/>
      <c r="CB3537" s="49"/>
      <c r="CC3537" s="49"/>
    </row>
    <row r="3538" spans="1:81" x14ac:dyDescent="0.3">
      <c r="A3538" s="57" t="s">
        <v>562</v>
      </c>
      <c r="B3538" s="48">
        <v>42354</v>
      </c>
      <c r="C3538" s="48"/>
      <c r="D3538" s="48"/>
      <c r="E3538" s="49" t="s">
        <v>558</v>
      </c>
      <c r="F3538" s="49"/>
      <c r="G3538" s="49">
        <v>396.22546875</v>
      </c>
      <c r="H3538" s="49">
        <v>8.3684375000000005E-2</v>
      </c>
      <c r="I3538" s="49">
        <v>0.15239374999999999</v>
      </c>
      <c r="J3538" s="49">
        <v>0.1792</v>
      </c>
      <c r="K3538" s="49">
        <v>0.187775</v>
      </c>
      <c r="L3538" s="49">
        <v>0.2714625</v>
      </c>
      <c r="M3538" s="49">
        <v>0.29215000000000002</v>
      </c>
      <c r="N3538" s="49">
        <v>0.27212500000000001</v>
      </c>
      <c r="O3538" s="49"/>
      <c r="P3538" s="49"/>
      <c r="Q3538" s="49"/>
      <c r="R3538" s="49"/>
      <c r="S3538" s="49"/>
      <c r="T3538" s="49"/>
      <c r="U3538" s="49"/>
      <c r="V3538" s="49"/>
      <c r="W3538" s="49"/>
      <c r="X3538" s="49"/>
      <c r="Y3538" s="49"/>
      <c r="Z3538" s="49"/>
      <c r="AA3538" s="49"/>
      <c r="AB3538" s="49"/>
      <c r="AC3538" s="49"/>
      <c r="AD3538" s="49">
        <v>8.4</v>
      </c>
      <c r="AE3538" s="49"/>
      <c r="AF3538" s="49"/>
      <c r="AG3538" s="49"/>
      <c r="AH3538" s="49"/>
      <c r="AI3538" s="49"/>
      <c r="AJ3538" s="49">
        <v>4.75</v>
      </c>
      <c r="AK3538" s="49">
        <v>8.4</v>
      </c>
      <c r="AL3538" s="49"/>
      <c r="AM3538" s="49"/>
      <c r="AN3538" s="49"/>
      <c r="AO3538" s="49"/>
      <c r="AP3538" s="49"/>
      <c r="AQ3538" s="49"/>
      <c r="AR3538" s="49"/>
      <c r="AS3538" s="49"/>
      <c r="AT3538" s="49"/>
      <c r="AX3538" s="49"/>
      <c r="AY3538" s="49"/>
      <c r="AZ3538" s="49"/>
      <c r="BA3538" s="49"/>
      <c r="BB3538" s="49"/>
      <c r="BC3538" s="49"/>
      <c r="BD3538" s="49"/>
      <c r="BE3538" s="49"/>
      <c r="BF3538" s="49"/>
      <c r="BG3538" s="49"/>
      <c r="BH3538" s="49"/>
      <c r="BI3538" s="49"/>
      <c r="BJ3538" s="49"/>
      <c r="BK3538" s="49"/>
      <c r="BL3538" s="49"/>
      <c r="BM3538" s="49"/>
      <c r="BN3538" s="49"/>
      <c r="BO3538" s="49"/>
      <c r="BP3538" s="49"/>
      <c r="BQ3538" s="49"/>
      <c r="BR3538" s="49"/>
      <c r="BS3538" s="49"/>
      <c r="BT3538" s="49"/>
      <c r="BU3538" s="49"/>
      <c r="BV3538" s="49"/>
      <c r="BW3538" s="49"/>
      <c r="BX3538" s="49"/>
      <c r="BY3538" s="49"/>
      <c r="BZ3538" s="49"/>
      <c r="CA3538" s="49"/>
      <c r="CB3538" s="49"/>
      <c r="CC3538" s="49"/>
    </row>
    <row r="3539" spans="1:81" x14ac:dyDescent="0.3">
      <c r="A3539" s="57" t="s">
        <v>562</v>
      </c>
      <c r="B3539" s="48">
        <v>42355</v>
      </c>
      <c r="C3539" s="48"/>
      <c r="D3539" s="48"/>
      <c r="E3539" s="49" t="s">
        <v>558</v>
      </c>
      <c r="F3539" s="49"/>
      <c r="G3539" s="49">
        <v>395.31281250000001</v>
      </c>
      <c r="H3539" s="49">
        <v>8.2781250000000001E-2</v>
      </c>
      <c r="I3539" s="49">
        <v>0.1514625</v>
      </c>
      <c r="J3539" s="49">
        <v>0.17836874999999999</v>
      </c>
      <c r="K3539" s="49">
        <v>0.18733125</v>
      </c>
      <c r="L3539" s="49">
        <v>0.27079375</v>
      </c>
      <c r="M3539" s="49">
        <v>0.29197499999999998</v>
      </c>
      <c r="N3539" s="49">
        <v>0.27211875000000002</v>
      </c>
      <c r="O3539" s="49"/>
      <c r="P3539" s="49"/>
      <c r="Q3539" s="49"/>
      <c r="R3539" s="49"/>
      <c r="S3539" s="49"/>
      <c r="T3539" s="49"/>
      <c r="U3539" s="49"/>
      <c r="V3539" s="49"/>
      <c r="W3539" s="49"/>
      <c r="X3539" s="49"/>
      <c r="Y3539" s="49"/>
      <c r="Z3539" s="49"/>
      <c r="AA3539" s="49"/>
      <c r="AB3539" s="49"/>
      <c r="AC3539" s="49"/>
      <c r="AD3539" s="49"/>
      <c r="AE3539" s="49"/>
      <c r="AF3539" s="49"/>
      <c r="AG3539" s="49"/>
      <c r="AH3539" s="49"/>
      <c r="AI3539" s="49"/>
      <c r="AJ3539" s="49"/>
      <c r="AK3539" s="49"/>
      <c r="AL3539" s="49"/>
      <c r="AM3539" s="49"/>
      <c r="AN3539" s="49"/>
      <c r="AO3539" s="49"/>
      <c r="AP3539" s="49"/>
      <c r="AQ3539" s="49"/>
      <c r="AR3539" s="49"/>
      <c r="AS3539" s="49"/>
      <c r="AT3539" s="49"/>
      <c r="AX3539" s="49"/>
      <c r="AY3539" s="49"/>
      <c r="AZ3539" s="49"/>
      <c r="BA3539" s="49"/>
      <c r="BB3539" s="49"/>
      <c r="BC3539" s="49"/>
      <c r="BD3539" s="49"/>
      <c r="BE3539" s="49"/>
      <c r="BF3539" s="49"/>
      <c r="BG3539" s="49"/>
      <c r="BH3539" s="49"/>
      <c r="BI3539" s="49"/>
      <c r="BJ3539" s="49"/>
      <c r="BK3539" s="49"/>
      <c r="BL3539" s="49"/>
      <c r="BM3539" s="49"/>
      <c r="BN3539" s="49"/>
      <c r="BO3539" s="49"/>
      <c r="BP3539" s="49"/>
      <c r="BQ3539" s="49"/>
      <c r="BR3539" s="49"/>
      <c r="BS3539" s="49"/>
      <c r="BT3539" s="49"/>
      <c r="BU3539" s="49"/>
      <c r="BV3539" s="49"/>
      <c r="BW3539" s="49"/>
      <c r="BX3539" s="49"/>
      <c r="BY3539" s="49"/>
      <c r="BZ3539" s="49"/>
      <c r="CA3539" s="49"/>
      <c r="CB3539" s="49"/>
      <c r="CC3539" s="49"/>
    </row>
    <row r="3540" spans="1:81" x14ac:dyDescent="0.3">
      <c r="A3540" s="57" t="s">
        <v>562</v>
      </c>
      <c r="B3540" s="48">
        <v>42356</v>
      </c>
      <c r="C3540" s="48"/>
      <c r="D3540" s="48"/>
      <c r="E3540" s="49" t="s">
        <v>558</v>
      </c>
      <c r="F3540" s="49"/>
      <c r="G3540" s="49">
        <v>394.00312500000001</v>
      </c>
      <c r="H3540" s="49">
        <v>8.2368750000000004E-2</v>
      </c>
      <c r="I3540" s="49">
        <v>0.15070625000000001</v>
      </c>
      <c r="J3540" s="49">
        <v>0.17709374999999999</v>
      </c>
      <c r="K3540" s="49">
        <v>0.1860125</v>
      </c>
      <c r="L3540" s="49">
        <v>0.26994374999999998</v>
      </c>
      <c r="M3540" s="49">
        <v>0.29171249999999999</v>
      </c>
      <c r="N3540" s="49">
        <v>0.27204374999999997</v>
      </c>
      <c r="O3540" s="49"/>
      <c r="P3540" s="49"/>
      <c r="Q3540" s="49"/>
      <c r="R3540" s="49"/>
      <c r="S3540" s="49"/>
      <c r="T3540" s="49"/>
      <c r="U3540" s="49"/>
      <c r="V3540" s="49"/>
      <c r="W3540" s="49"/>
      <c r="X3540" s="49"/>
      <c r="Y3540" s="49"/>
      <c r="Z3540" s="49"/>
      <c r="AA3540" s="49"/>
      <c r="AB3540" s="49"/>
      <c r="AC3540" s="49"/>
      <c r="AD3540" s="49"/>
      <c r="AE3540" s="49"/>
      <c r="AF3540" s="49"/>
      <c r="AG3540" s="49"/>
      <c r="AH3540" s="49"/>
      <c r="AI3540" s="49"/>
      <c r="AJ3540" s="49"/>
      <c r="AK3540" s="49"/>
      <c r="AL3540" s="49"/>
      <c r="AM3540" s="49"/>
      <c r="AN3540" s="49"/>
      <c r="AO3540" s="49"/>
      <c r="AP3540" s="49"/>
      <c r="AQ3540" s="49"/>
      <c r="AR3540" s="49"/>
      <c r="AS3540" s="49"/>
      <c r="AT3540" s="49"/>
      <c r="AX3540" s="49"/>
      <c r="AY3540" s="49"/>
      <c r="AZ3540" s="49"/>
      <c r="BA3540" s="49"/>
      <c r="BB3540" s="49"/>
      <c r="BC3540" s="49"/>
      <c r="BD3540" s="49"/>
      <c r="BE3540" s="49"/>
      <c r="BF3540" s="49"/>
      <c r="BG3540" s="49"/>
      <c r="BH3540" s="49"/>
      <c r="BI3540" s="49"/>
      <c r="BJ3540" s="49"/>
      <c r="BK3540" s="49"/>
      <c r="BL3540" s="49"/>
      <c r="BM3540" s="49"/>
      <c r="BN3540" s="49"/>
      <c r="BO3540" s="49"/>
      <c r="BP3540" s="49"/>
      <c r="BQ3540" s="49"/>
      <c r="BR3540" s="49"/>
      <c r="BS3540" s="49"/>
      <c r="BT3540" s="49"/>
      <c r="BU3540" s="49"/>
      <c r="BV3540" s="49"/>
      <c r="BW3540" s="49"/>
      <c r="BX3540" s="49"/>
      <c r="BY3540" s="49"/>
      <c r="BZ3540" s="49"/>
      <c r="CA3540" s="49"/>
      <c r="CB3540" s="49"/>
      <c r="CC3540" s="49"/>
    </row>
    <row r="3541" spans="1:81" x14ac:dyDescent="0.3">
      <c r="A3541" s="57" t="s">
        <v>562</v>
      </c>
      <c r="B3541" s="48">
        <v>42357</v>
      </c>
      <c r="C3541" s="48"/>
      <c r="D3541" s="48"/>
      <c r="E3541" s="49" t="s">
        <v>558</v>
      </c>
      <c r="F3541" s="49"/>
      <c r="G3541" s="49">
        <v>393.10078125000001</v>
      </c>
      <c r="H3541" s="49">
        <v>8.0934375000000003E-2</v>
      </c>
      <c r="I3541" s="49">
        <v>0.1497125</v>
      </c>
      <c r="J3541" s="49">
        <v>0.1767</v>
      </c>
      <c r="K3541" s="49">
        <v>0.185475</v>
      </c>
      <c r="L3541" s="49">
        <v>0.2693625</v>
      </c>
      <c r="M3541" s="49">
        <v>0.29149375</v>
      </c>
      <c r="N3541" s="49">
        <v>0.27198125000000001</v>
      </c>
      <c r="O3541" s="49"/>
      <c r="P3541" s="49"/>
      <c r="Q3541" s="49"/>
      <c r="R3541" s="49"/>
      <c r="S3541" s="49"/>
      <c r="T3541" s="49"/>
      <c r="U3541" s="49"/>
      <c r="V3541" s="49"/>
      <c r="W3541" s="49"/>
      <c r="X3541" s="49"/>
      <c r="Y3541" s="49"/>
      <c r="Z3541" s="49"/>
      <c r="AA3541" s="49"/>
      <c r="AB3541" s="49"/>
      <c r="AC3541" s="49"/>
      <c r="AD3541" s="49"/>
      <c r="AE3541" s="49"/>
      <c r="AF3541" s="49"/>
      <c r="AG3541" s="49"/>
      <c r="AH3541" s="49"/>
      <c r="AI3541" s="49"/>
      <c r="AJ3541" s="49"/>
      <c r="AK3541" s="49"/>
      <c r="AL3541" s="49"/>
      <c r="AM3541" s="49"/>
      <c r="AN3541" s="49"/>
      <c r="AO3541" s="49"/>
      <c r="AP3541" s="49"/>
      <c r="AQ3541" s="49"/>
      <c r="AR3541" s="49"/>
      <c r="AS3541" s="49"/>
      <c r="AT3541" s="49"/>
      <c r="AX3541" s="49"/>
      <c r="AY3541" s="49"/>
      <c r="AZ3541" s="49"/>
      <c r="BA3541" s="49"/>
      <c r="BB3541" s="49"/>
      <c r="BC3541" s="49"/>
      <c r="BD3541" s="49"/>
      <c r="BE3541" s="49"/>
      <c r="BF3541" s="49"/>
      <c r="BG3541" s="49"/>
      <c r="BH3541" s="49"/>
      <c r="BI3541" s="49"/>
      <c r="BJ3541" s="49"/>
      <c r="BK3541" s="49"/>
      <c r="BL3541" s="49"/>
      <c r="BM3541" s="49"/>
      <c r="BN3541" s="49"/>
      <c r="BO3541" s="49"/>
      <c r="BP3541" s="49"/>
      <c r="BQ3541" s="49"/>
      <c r="BR3541" s="49"/>
      <c r="BS3541" s="49"/>
      <c r="BT3541" s="49"/>
      <c r="BU3541" s="49"/>
      <c r="BV3541" s="49"/>
      <c r="BW3541" s="49"/>
      <c r="BX3541" s="49"/>
      <c r="BY3541" s="49"/>
      <c r="BZ3541" s="49"/>
      <c r="CA3541" s="49"/>
      <c r="CB3541" s="49"/>
      <c r="CC3541" s="49"/>
    </row>
    <row r="3542" spans="1:81" x14ac:dyDescent="0.3">
      <c r="A3542" s="57" t="s">
        <v>562</v>
      </c>
      <c r="B3542" s="48">
        <v>42358</v>
      </c>
      <c r="C3542" s="48"/>
      <c r="D3542" s="48"/>
      <c r="E3542" s="49" t="s">
        <v>558</v>
      </c>
      <c r="F3542" s="49"/>
      <c r="G3542" s="49">
        <v>392.11828125</v>
      </c>
      <c r="H3542" s="49">
        <v>8.0259374999999994E-2</v>
      </c>
      <c r="I3542" s="49">
        <v>0.1489625</v>
      </c>
      <c r="J3542" s="49">
        <v>0.17583124999999999</v>
      </c>
      <c r="K3542" s="49">
        <v>0.18471874999999999</v>
      </c>
      <c r="L3542" s="49">
        <v>0.26871875000000001</v>
      </c>
      <c r="M3542" s="49">
        <v>0.29128749999999998</v>
      </c>
      <c r="N3542" s="49">
        <v>0.27189374999999999</v>
      </c>
      <c r="O3542" s="49"/>
      <c r="P3542" s="49"/>
      <c r="Q3542" s="49"/>
      <c r="R3542" s="49"/>
      <c r="S3542" s="49"/>
      <c r="T3542" s="49"/>
      <c r="U3542" s="49"/>
      <c r="V3542" s="49"/>
      <c r="W3542" s="49"/>
      <c r="X3542" s="49"/>
      <c r="Y3542" s="49"/>
      <c r="Z3542" s="49"/>
      <c r="AA3542" s="49"/>
      <c r="AB3542" s="49"/>
      <c r="AC3542" s="49"/>
      <c r="AD3542" s="49"/>
      <c r="AE3542" s="49"/>
      <c r="AF3542" s="49"/>
      <c r="AG3542" s="49"/>
      <c r="AH3542" s="49"/>
      <c r="AI3542" s="49"/>
      <c r="AJ3542" s="49"/>
      <c r="AK3542" s="49"/>
      <c r="AL3542" s="49"/>
      <c r="AM3542" s="49"/>
      <c r="AN3542" s="49"/>
      <c r="AO3542" s="49"/>
      <c r="AP3542" s="49"/>
      <c r="AQ3542" s="49"/>
      <c r="AR3542" s="49"/>
      <c r="AS3542" s="49"/>
      <c r="AT3542" s="49"/>
      <c r="AX3542" s="49"/>
      <c r="AY3542" s="49"/>
      <c r="AZ3542" s="49"/>
      <c r="BA3542" s="49"/>
      <c r="BB3542" s="49"/>
      <c r="BC3542" s="49"/>
      <c r="BD3542" s="49"/>
      <c r="BE3542" s="49"/>
      <c r="BF3542" s="49"/>
      <c r="BG3542" s="49"/>
      <c r="BH3542" s="49"/>
      <c r="BI3542" s="49"/>
      <c r="BJ3542" s="49"/>
      <c r="BK3542" s="49"/>
      <c r="BL3542" s="49"/>
      <c r="BM3542" s="49"/>
      <c r="BN3542" s="49"/>
      <c r="BO3542" s="49"/>
      <c r="BP3542" s="49"/>
      <c r="BQ3542" s="49"/>
      <c r="BR3542" s="49"/>
      <c r="BS3542" s="49"/>
      <c r="BT3542" s="49"/>
      <c r="BU3542" s="49"/>
      <c r="BV3542" s="49"/>
      <c r="BW3542" s="49"/>
      <c r="BX3542" s="49"/>
      <c r="BY3542" s="49"/>
      <c r="BZ3542" s="49"/>
      <c r="CA3542" s="49"/>
      <c r="CB3542" s="49"/>
      <c r="CC3542" s="49"/>
    </row>
    <row r="3543" spans="1:81" x14ac:dyDescent="0.3">
      <c r="A3543" s="57" t="s">
        <v>562</v>
      </c>
      <c r="B3543" s="48">
        <v>42359</v>
      </c>
      <c r="C3543" s="48"/>
      <c r="D3543" s="48"/>
      <c r="E3543" s="49" t="s">
        <v>558</v>
      </c>
      <c r="F3543" s="49"/>
      <c r="G3543" s="49">
        <v>390.19640625</v>
      </c>
      <c r="H3543" s="49">
        <v>8.0428125000000003E-2</v>
      </c>
      <c r="I3543" s="49">
        <v>0.14848125000000001</v>
      </c>
      <c r="J3543" s="49">
        <v>0.1739125</v>
      </c>
      <c r="K3543" s="49">
        <v>0.18210000000000001</v>
      </c>
      <c r="L3543" s="49">
        <v>0.26741874999999998</v>
      </c>
      <c r="M3543" s="49">
        <v>0.29093124999999997</v>
      </c>
      <c r="N3543" s="49">
        <v>0.27183750000000001</v>
      </c>
      <c r="O3543" s="49"/>
      <c r="P3543" s="49"/>
      <c r="Q3543" s="49"/>
      <c r="R3543" s="49"/>
      <c r="S3543" s="49"/>
      <c r="T3543" s="49"/>
      <c r="U3543" s="49"/>
      <c r="V3543" s="49"/>
      <c r="W3543" s="49"/>
      <c r="X3543" s="49"/>
      <c r="Y3543" s="49"/>
      <c r="Z3543" s="49"/>
      <c r="AA3543" s="49"/>
      <c r="AB3543" s="49"/>
      <c r="AC3543" s="49"/>
      <c r="AD3543" s="49"/>
      <c r="AE3543" s="49">
        <v>0.28588337830714</v>
      </c>
      <c r="AF3543" s="49">
        <v>0.14851229734250901</v>
      </c>
      <c r="AG3543" s="49"/>
      <c r="AH3543" s="49"/>
      <c r="AI3543" s="49"/>
      <c r="AJ3543" s="49"/>
      <c r="AK3543" s="49"/>
      <c r="AL3543" s="49"/>
      <c r="AM3543" s="49"/>
      <c r="AN3543" s="49"/>
      <c r="AO3543" s="49"/>
      <c r="AP3543" s="49"/>
      <c r="AQ3543" s="49"/>
      <c r="AR3543" s="49"/>
      <c r="AS3543" s="49"/>
      <c r="AT3543" s="49"/>
      <c r="AX3543" s="49"/>
      <c r="AY3543" s="49"/>
      <c r="AZ3543" s="49"/>
      <c r="BA3543" s="49"/>
      <c r="BB3543" s="49"/>
      <c r="BC3543" s="49"/>
      <c r="BD3543" s="49"/>
      <c r="BE3543" s="49"/>
      <c r="BF3543" s="49"/>
      <c r="BG3543" s="49"/>
      <c r="BH3543" s="49"/>
      <c r="BI3543" s="49"/>
      <c r="BJ3543" s="49"/>
      <c r="BK3543" s="49"/>
      <c r="BL3543" s="49"/>
      <c r="BM3543" s="49"/>
      <c r="BN3543" s="49"/>
      <c r="BO3543" s="49"/>
      <c r="BP3543" s="49"/>
      <c r="BQ3543" s="49"/>
      <c r="BR3543" s="49"/>
      <c r="BS3543" s="49"/>
      <c r="BT3543" s="49"/>
      <c r="BU3543" s="49"/>
      <c r="BV3543" s="49"/>
      <c r="BW3543" s="49"/>
      <c r="BX3543" s="49"/>
      <c r="BY3543" s="49"/>
      <c r="BZ3543" s="49"/>
      <c r="CA3543" s="49"/>
      <c r="CB3543" s="49"/>
      <c r="CC3543" s="49"/>
    </row>
    <row r="3544" spans="1:81" x14ac:dyDescent="0.3">
      <c r="A3544" s="57" t="s">
        <v>562</v>
      </c>
      <c r="B3544" s="48">
        <v>42360</v>
      </c>
      <c r="C3544" s="48"/>
      <c r="D3544" s="48"/>
      <c r="E3544" s="49" t="s">
        <v>558</v>
      </c>
      <c r="F3544" s="49"/>
      <c r="G3544" s="49">
        <v>389.63015625000003</v>
      </c>
      <c r="H3544" s="49">
        <v>7.6978124999999994E-2</v>
      </c>
      <c r="I3544" s="49">
        <v>0.14728125</v>
      </c>
      <c r="J3544" s="49">
        <v>0.17435624999999999</v>
      </c>
      <c r="K3544" s="49">
        <v>0.18285625</v>
      </c>
      <c r="L3544" s="49">
        <v>0.26711249999999997</v>
      </c>
      <c r="M3544" s="49">
        <v>0.29054374999999999</v>
      </c>
      <c r="N3544" s="49">
        <v>0.27176875</v>
      </c>
      <c r="O3544" s="49"/>
      <c r="P3544" s="49"/>
      <c r="Q3544" s="49"/>
      <c r="R3544" s="49"/>
      <c r="S3544" s="49"/>
      <c r="T3544" s="49"/>
      <c r="U3544" s="49"/>
      <c r="V3544" s="49"/>
      <c r="W3544" s="49"/>
      <c r="X3544" s="49"/>
      <c r="Y3544" s="49"/>
      <c r="Z3544" s="49"/>
      <c r="AA3544" s="49"/>
      <c r="AB3544" s="49"/>
      <c r="AC3544" s="49"/>
      <c r="AD3544" s="49">
        <v>8.4</v>
      </c>
      <c r="AE3544" s="49"/>
      <c r="AF3544" s="49"/>
      <c r="AG3544" s="49"/>
      <c r="AH3544" s="49"/>
      <c r="AI3544" s="49"/>
      <c r="AJ3544" s="49">
        <v>5.2</v>
      </c>
      <c r="AK3544" s="49">
        <v>8.4</v>
      </c>
      <c r="AL3544" s="49"/>
      <c r="AM3544" s="49"/>
      <c r="AN3544" s="49"/>
      <c r="AO3544" s="49"/>
      <c r="AP3544" s="49"/>
      <c r="AQ3544" s="49"/>
      <c r="AR3544" s="49"/>
      <c r="AS3544" s="49"/>
      <c r="AT3544" s="49"/>
      <c r="AX3544" s="49"/>
      <c r="AY3544" s="49"/>
      <c r="AZ3544" s="49"/>
      <c r="BA3544" s="49"/>
      <c r="BB3544" s="49"/>
      <c r="BC3544" s="49"/>
      <c r="BD3544" s="49"/>
      <c r="BE3544" s="49"/>
      <c r="BF3544" s="49"/>
      <c r="BG3544" s="49"/>
      <c r="BH3544" s="49"/>
      <c r="BI3544" s="49"/>
      <c r="BJ3544" s="49"/>
      <c r="BK3544" s="49"/>
      <c r="BL3544" s="49"/>
      <c r="BM3544" s="49"/>
      <c r="BN3544" s="49"/>
      <c r="BO3544" s="49"/>
      <c r="BP3544" s="49"/>
      <c r="BQ3544" s="49"/>
      <c r="BR3544" s="49"/>
      <c r="BS3544" s="49"/>
      <c r="BT3544" s="49"/>
      <c r="BU3544" s="49"/>
      <c r="BV3544" s="49"/>
      <c r="BW3544" s="49"/>
      <c r="BX3544" s="49"/>
      <c r="BY3544" s="49"/>
      <c r="BZ3544" s="49"/>
      <c r="CA3544" s="49"/>
      <c r="CB3544" s="49"/>
      <c r="CC3544" s="49"/>
    </row>
    <row r="3545" spans="1:81" x14ac:dyDescent="0.3">
      <c r="A3545" s="57" t="s">
        <v>562</v>
      </c>
      <c r="B3545" s="48">
        <v>42361</v>
      </c>
      <c r="C3545" s="48"/>
      <c r="D3545" s="48"/>
      <c r="E3545" s="49" t="s">
        <v>558</v>
      </c>
      <c r="F3545" s="49"/>
      <c r="G3545" s="49">
        <v>388.50140625</v>
      </c>
      <c r="H3545" s="49">
        <v>7.6759375000000005E-2</v>
      </c>
      <c r="I3545" s="49">
        <v>0.1461375</v>
      </c>
      <c r="J3545" s="49">
        <v>0.17281250000000001</v>
      </c>
      <c r="K3545" s="49">
        <v>0.18208750000000001</v>
      </c>
      <c r="L3545" s="49">
        <v>0.26654375000000002</v>
      </c>
      <c r="M3545" s="49">
        <v>0.29035</v>
      </c>
      <c r="N3545" s="49">
        <v>0.27176250000000002</v>
      </c>
      <c r="O3545" s="49"/>
      <c r="P3545" s="49"/>
      <c r="Q3545" s="49"/>
      <c r="R3545" s="49"/>
      <c r="S3545" s="49"/>
      <c r="T3545" s="49"/>
      <c r="U3545" s="49"/>
      <c r="V3545" s="49"/>
      <c r="W3545" s="49"/>
      <c r="X3545" s="49"/>
      <c r="Y3545" s="49"/>
      <c r="Z3545" s="49"/>
      <c r="AA3545" s="49"/>
      <c r="AB3545" s="49"/>
      <c r="AC3545" s="49"/>
      <c r="AD3545" s="49"/>
      <c r="AE3545" s="49"/>
      <c r="AF3545" s="49"/>
      <c r="AG3545" s="49"/>
      <c r="AH3545" s="49"/>
      <c r="AI3545" s="49"/>
      <c r="AJ3545" s="49"/>
      <c r="AK3545" s="49"/>
      <c r="AL3545" s="49"/>
      <c r="AM3545" s="49"/>
      <c r="AN3545" s="49"/>
      <c r="AO3545" s="49"/>
      <c r="AP3545" s="49"/>
      <c r="AQ3545" s="49"/>
      <c r="AR3545" s="49"/>
      <c r="AS3545" s="49"/>
      <c r="AT3545" s="49"/>
      <c r="AX3545" s="49"/>
      <c r="AY3545" s="49"/>
      <c r="AZ3545" s="49"/>
      <c r="BA3545" s="49"/>
      <c r="BB3545" s="49"/>
      <c r="BC3545" s="49"/>
      <c r="BD3545" s="49"/>
      <c r="BE3545" s="49"/>
      <c r="BF3545" s="49"/>
      <c r="BG3545" s="49"/>
      <c r="BH3545" s="49"/>
      <c r="BI3545" s="49"/>
      <c r="BJ3545" s="49"/>
      <c r="BK3545" s="49"/>
      <c r="BL3545" s="49"/>
      <c r="BM3545" s="49"/>
      <c r="BN3545" s="49"/>
      <c r="BO3545" s="49"/>
      <c r="BP3545" s="49"/>
      <c r="BQ3545" s="49"/>
      <c r="BR3545" s="49"/>
      <c r="BS3545" s="49"/>
      <c r="BT3545" s="49"/>
      <c r="BU3545" s="49"/>
      <c r="BV3545" s="49"/>
      <c r="BW3545" s="49"/>
      <c r="BX3545" s="49"/>
      <c r="BY3545" s="49"/>
      <c r="BZ3545" s="49"/>
      <c r="CA3545" s="49"/>
      <c r="CB3545" s="49"/>
      <c r="CC3545" s="49"/>
    </row>
    <row r="3546" spans="1:81" x14ac:dyDescent="0.3">
      <c r="A3546" s="57" t="s">
        <v>562</v>
      </c>
      <c r="B3546" s="48">
        <v>42362</v>
      </c>
      <c r="C3546" s="48"/>
      <c r="D3546" s="48"/>
      <c r="E3546" s="49" t="s">
        <v>558</v>
      </c>
      <c r="F3546" s="49"/>
      <c r="G3546" s="49">
        <v>401.22843749999998</v>
      </c>
      <c r="H3546" s="49">
        <v>0.16221874999999999</v>
      </c>
      <c r="I3546" s="49">
        <v>0.14863750000000001</v>
      </c>
      <c r="J3546" s="49">
        <v>0.17274999999999999</v>
      </c>
      <c r="K3546" s="49">
        <v>0.181475</v>
      </c>
      <c r="L3546" s="49">
        <v>0.26600000000000001</v>
      </c>
      <c r="M3546" s="49">
        <v>0.29015000000000002</v>
      </c>
      <c r="N3546" s="49">
        <v>0.27162500000000001</v>
      </c>
      <c r="O3546" s="49"/>
      <c r="P3546" s="49"/>
      <c r="Q3546" s="49"/>
      <c r="R3546" s="49"/>
      <c r="S3546" s="49"/>
      <c r="T3546" s="49"/>
      <c r="U3546" s="49"/>
      <c r="V3546" s="49"/>
      <c r="W3546" s="49"/>
      <c r="X3546" s="49"/>
      <c r="Y3546" s="49"/>
      <c r="Z3546" s="49"/>
      <c r="AA3546" s="49"/>
      <c r="AB3546" s="49"/>
      <c r="AC3546" s="49"/>
      <c r="AD3546" s="49"/>
      <c r="AE3546" s="49"/>
      <c r="AF3546" s="49"/>
      <c r="AG3546" s="49"/>
      <c r="AH3546" s="49"/>
      <c r="AI3546" s="49"/>
      <c r="AJ3546" s="49"/>
      <c r="AK3546" s="49"/>
      <c r="AL3546" s="49"/>
      <c r="AM3546" s="49"/>
      <c r="AN3546" s="49"/>
      <c r="AO3546" s="49"/>
      <c r="AP3546" s="49"/>
      <c r="AQ3546" s="49"/>
      <c r="AR3546" s="49"/>
      <c r="AS3546" s="49"/>
      <c r="AT3546" s="49"/>
      <c r="AX3546" s="49"/>
      <c r="AY3546" s="49"/>
      <c r="AZ3546" s="49"/>
      <c r="BA3546" s="49"/>
      <c r="BB3546" s="49"/>
      <c r="BC3546" s="49"/>
      <c r="BD3546" s="49"/>
      <c r="BE3546" s="49"/>
      <c r="BF3546" s="49"/>
      <c r="BG3546" s="49"/>
      <c r="BH3546" s="49"/>
      <c r="BI3546" s="49"/>
      <c r="BJ3546" s="49"/>
      <c r="BK3546" s="49"/>
      <c r="BL3546" s="49"/>
      <c r="BM3546" s="49"/>
      <c r="BN3546" s="49"/>
      <c r="BO3546" s="49"/>
      <c r="BP3546" s="49"/>
      <c r="BQ3546" s="49"/>
      <c r="BR3546" s="49"/>
      <c r="BS3546" s="49"/>
      <c r="BT3546" s="49"/>
      <c r="BU3546" s="49"/>
      <c r="BV3546" s="49"/>
      <c r="BW3546" s="49"/>
      <c r="BX3546" s="49"/>
      <c r="BY3546" s="49"/>
      <c r="BZ3546" s="49"/>
      <c r="CA3546" s="49"/>
      <c r="CB3546" s="49"/>
      <c r="CC3546" s="49"/>
    </row>
    <row r="3547" spans="1:81" x14ac:dyDescent="0.3">
      <c r="A3547" s="57" t="s">
        <v>562</v>
      </c>
      <c r="B3547" s="48">
        <v>42363</v>
      </c>
      <c r="C3547" s="48"/>
      <c r="D3547" s="48"/>
      <c r="E3547" s="49" t="s">
        <v>558</v>
      </c>
      <c r="F3547" s="49"/>
      <c r="G3547" s="49">
        <v>399.31687499999998</v>
      </c>
      <c r="H3547" s="49">
        <v>0.14923125000000001</v>
      </c>
      <c r="I3547" s="49">
        <v>0.15038124999999999</v>
      </c>
      <c r="J3547" s="49">
        <v>0.17306874999999999</v>
      </c>
      <c r="K3547" s="49">
        <v>0.18140000000000001</v>
      </c>
      <c r="L3547" s="49">
        <v>0.26539374999999998</v>
      </c>
      <c r="M3547" s="49">
        <v>0.289825</v>
      </c>
      <c r="N3547" s="49">
        <v>0.27156249999999998</v>
      </c>
      <c r="O3547" s="49"/>
      <c r="P3547" s="49"/>
      <c r="Q3547" s="49"/>
      <c r="R3547" s="49"/>
      <c r="S3547" s="49"/>
      <c r="T3547" s="49"/>
      <c r="U3547" s="49"/>
      <c r="V3547" s="49"/>
      <c r="W3547" s="49"/>
      <c r="X3547" s="49"/>
      <c r="Y3547" s="49"/>
      <c r="Z3547" s="49"/>
      <c r="AA3547" s="49"/>
      <c r="AB3547" s="49"/>
      <c r="AC3547" s="49"/>
      <c r="AD3547" s="49"/>
      <c r="AE3547" s="49"/>
      <c r="AF3547" s="49"/>
      <c r="AG3547" s="49"/>
      <c r="AH3547" s="49"/>
      <c r="AI3547" s="49"/>
      <c r="AJ3547" s="49"/>
      <c r="AK3547" s="49"/>
      <c r="AL3547" s="49"/>
      <c r="AM3547" s="49"/>
      <c r="AN3547" s="49"/>
      <c r="AO3547" s="49"/>
      <c r="AP3547" s="49"/>
      <c r="AQ3547" s="49"/>
      <c r="AR3547" s="49"/>
      <c r="AS3547" s="49"/>
      <c r="AT3547" s="49"/>
      <c r="AX3547" s="49"/>
      <c r="AY3547" s="49"/>
      <c r="AZ3547" s="49"/>
      <c r="BA3547" s="49"/>
      <c r="BB3547" s="49"/>
      <c r="BC3547" s="49"/>
      <c r="BD3547" s="49"/>
      <c r="BE3547" s="49"/>
      <c r="BF3547" s="49"/>
      <c r="BG3547" s="49"/>
      <c r="BH3547" s="49"/>
      <c r="BI3547" s="49"/>
      <c r="BJ3547" s="49"/>
      <c r="BK3547" s="49"/>
      <c r="BL3547" s="49"/>
      <c r="BM3547" s="49"/>
      <c r="BN3547" s="49"/>
      <c r="BO3547" s="49"/>
      <c r="BP3547" s="49"/>
      <c r="BQ3547" s="49"/>
      <c r="BR3547" s="49"/>
      <c r="BS3547" s="49"/>
      <c r="BT3547" s="49"/>
      <c r="BU3547" s="49"/>
      <c r="BV3547" s="49"/>
      <c r="BW3547" s="49"/>
      <c r="BX3547" s="49"/>
      <c r="BY3547" s="49"/>
      <c r="BZ3547" s="49"/>
      <c r="CA3547" s="49"/>
      <c r="CB3547" s="49"/>
      <c r="CC3547" s="49"/>
    </row>
    <row r="3548" spans="1:81" x14ac:dyDescent="0.3">
      <c r="A3548" s="57" t="s">
        <v>562</v>
      </c>
      <c r="B3548" s="48">
        <v>42364</v>
      </c>
      <c r="C3548" s="48"/>
      <c r="D3548" s="48"/>
      <c r="E3548" s="49" t="s">
        <v>558</v>
      </c>
      <c r="F3548" s="49"/>
      <c r="G3548" s="49">
        <v>397.95984375</v>
      </c>
      <c r="H3548" s="49">
        <v>0.13974062500000001</v>
      </c>
      <c r="I3548" s="49">
        <v>0.151425</v>
      </c>
      <c r="J3548" s="49">
        <v>0.17351249999999999</v>
      </c>
      <c r="K3548" s="49">
        <v>0.18151249999999999</v>
      </c>
      <c r="L3548" s="49">
        <v>0.26490625000000001</v>
      </c>
      <c r="M3548" s="49">
        <v>0.28954374999999999</v>
      </c>
      <c r="N3548" s="49">
        <v>0.27147500000000002</v>
      </c>
      <c r="O3548" s="49"/>
      <c r="P3548" s="49"/>
      <c r="Q3548" s="49"/>
      <c r="R3548" s="49"/>
      <c r="S3548" s="49"/>
      <c r="T3548" s="49"/>
      <c r="U3548" s="49"/>
      <c r="V3548" s="49"/>
      <c r="W3548" s="49"/>
      <c r="X3548" s="49"/>
      <c r="Y3548" s="49"/>
      <c r="Z3548" s="49"/>
      <c r="AA3548" s="49"/>
      <c r="AB3548" s="49"/>
      <c r="AC3548" s="49"/>
      <c r="AD3548" s="49"/>
      <c r="AE3548" s="49"/>
      <c r="AF3548" s="49"/>
      <c r="AG3548" s="49"/>
      <c r="AH3548" s="49"/>
      <c r="AI3548" s="49"/>
      <c r="AJ3548" s="49"/>
      <c r="AK3548" s="49"/>
      <c r="AL3548" s="49"/>
      <c r="AM3548" s="49"/>
      <c r="AN3548" s="49"/>
      <c r="AO3548" s="49"/>
      <c r="AP3548" s="49"/>
      <c r="AQ3548" s="49"/>
      <c r="AR3548" s="49"/>
      <c r="AS3548" s="49"/>
      <c r="AT3548" s="49"/>
      <c r="AX3548" s="49"/>
      <c r="AY3548" s="49"/>
      <c r="AZ3548" s="49"/>
      <c r="BA3548" s="49"/>
      <c r="BB3548" s="49"/>
      <c r="BC3548" s="49"/>
      <c r="BD3548" s="49"/>
      <c r="BE3548" s="49"/>
      <c r="BF3548" s="49"/>
      <c r="BG3548" s="49"/>
      <c r="BH3548" s="49"/>
      <c r="BI3548" s="49"/>
      <c r="BJ3548" s="49"/>
      <c r="BK3548" s="49"/>
      <c r="BL3548" s="49"/>
      <c r="BM3548" s="49"/>
      <c r="BN3548" s="49"/>
      <c r="BO3548" s="49"/>
      <c r="BP3548" s="49"/>
      <c r="BQ3548" s="49"/>
      <c r="BR3548" s="49"/>
      <c r="BS3548" s="49"/>
      <c r="BT3548" s="49"/>
      <c r="BU3548" s="49"/>
      <c r="BV3548" s="49"/>
      <c r="BW3548" s="49"/>
      <c r="BX3548" s="49"/>
      <c r="BY3548" s="49"/>
      <c r="BZ3548" s="49"/>
      <c r="CA3548" s="49"/>
      <c r="CB3548" s="49"/>
      <c r="CC3548" s="49"/>
    </row>
    <row r="3549" spans="1:81" x14ac:dyDescent="0.3">
      <c r="A3549" s="57" t="s">
        <v>562</v>
      </c>
      <c r="B3549" s="48">
        <v>42365</v>
      </c>
      <c r="C3549" s="48"/>
      <c r="D3549" s="48"/>
      <c r="E3549" s="49" t="s">
        <v>558</v>
      </c>
      <c r="F3549" s="49"/>
      <c r="G3549" s="49">
        <v>396.76875000000001</v>
      </c>
      <c r="H3549" s="49">
        <v>0.1323125</v>
      </c>
      <c r="I3549" s="49">
        <v>0.15215000000000001</v>
      </c>
      <c r="J3549" s="49">
        <v>0.17378750000000001</v>
      </c>
      <c r="K3549" s="49">
        <v>0.1814625</v>
      </c>
      <c r="L3549" s="49">
        <v>0.26440000000000002</v>
      </c>
      <c r="M3549" s="49">
        <v>0.28926875000000002</v>
      </c>
      <c r="N3549" s="49">
        <v>0.2714125</v>
      </c>
      <c r="O3549" s="49"/>
      <c r="P3549" s="49"/>
      <c r="Q3549" s="49"/>
      <c r="R3549" s="49"/>
      <c r="S3549" s="49"/>
      <c r="T3549" s="49"/>
      <c r="U3549" s="49"/>
      <c r="V3549" s="49"/>
      <c r="W3549" s="49"/>
      <c r="X3549" s="49"/>
      <c r="Y3549" s="49"/>
      <c r="Z3549" s="49"/>
      <c r="AA3549" s="49"/>
      <c r="AB3549" s="49"/>
      <c r="AC3549" s="49"/>
      <c r="AD3549" s="49"/>
      <c r="AE3549" s="49"/>
      <c r="AF3549" s="49"/>
      <c r="AG3549" s="49"/>
      <c r="AH3549" s="49"/>
      <c r="AI3549" s="49"/>
      <c r="AJ3549" s="49"/>
      <c r="AK3549" s="49"/>
      <c r="AL3549" s="49"/>
      <c r="AM3549" s="49"/>
      <c r="AN3549" s="49"/>
      <c r="AO3549" s="49"/>
      <c r="AP3549" s="49"/>
      <c r="AQ3549" s="49"/>
      <c r="AR3549" s="49"/>
      <c r="AS3549" s="49"/>
      <c r="AT3549" s="49"/>
      <c r="AX3549" s="49"/>
      <c r="AY3549" s="49"/>
      <c r="AZ3549" s="49"/>
      <c r="BA3549" s="49"/>
      <c r="BB3549" s="49"/>
      <c r="BC3549" s="49"/>
      <c r="BD3549" s="49"/>
      <c r="BE3549" s="49"/>
      <c r="BF3549" s="49"/>
      <c r="BG3549" s="49"/>
      <c r="BH3549" s="49"/>
      <c r="BI3549" s="49"/>
      <c r="BJ3549" s="49"/>
      <c r="BK3549" s="49"/>
      <c r="BL3549" s="49"/>
      <c r="BM3549" s="49"/>
      <c r="BN3549" s="49"/>
      <c r="BO3549" s="49"/>
      <c r="BP3549" s="49"/>
      <c r="BQ3549" s="49"/>
      <c r="BR3549" s="49"/>
      <c r="BS3549" s="49"/>
      <c r="BT3549" s="49"/>
      <c r="BU3549" s="49"/>
      <c r="BV3549" s="49"/>
      <c r="BW3549" s="49"/>
      <c r="BX3549" s="49"/>
      <c r="BY3549" s="49"/>
      <c r="BZ3549" s="49"/>
      <c r="CA3549" s="49"/>
      <c r="CB3549" s="49"/>
      <c r="CC3549" s="49"/>
    </row>
    <row r="3550" spans="1:81" x14ac:dyDescent="0.3">
      <c r="A3550" s="57" t="s">
        <v>562</v>
      </c>
      <c r="B3550" s="48">
        <v>42366</v>
      </c>
      <c r="C3550" s="48"/>
      <c r="D3550" s="48"/>
      <c r="E3550" s="49" t="s">
        <v>558</v>
      </c>
      <c r="F3550" s="49"/>
      <c r="G3550" s="49">
        <v>395.78343749999999</v>
      </c>
      <c r="H3550" s="49">
        <v>0.12642500000000001</v>
      </c>
      <c r="I3550" s="49">
        <v>0.15309375</v>
      </c>
      <c r="J3550" s="49">
        <v>0.17414375000000001</v>
      </c>
      <c r="K3550" s="49">
        <v>0.18136250000000001</v>
      </c>
      <c r="L3550" s="49">
        <v>0.26373124999999997</v>
      </c>
      <c r="M3550" s="49">
        <v>0.28898750000000001</v>
      </c>
      <c r="N3550" s="49">
        <v>0.27129375</v>
      </c>
      <c r="O3550" s="49"/>
      <c r="P3550" s="49"/>
      <c r="Q3550" s="49"/>
      <c r="R3550" s="49"/>
      <c r="S3550" s="49"/>
      <c r="T3550" s="49"/>
      <c r="U3550" s="49"/>
      <c r="V3550" s="49"/>
      <c r="W3550" s="49"/>
      <c r="X3550" s="49"/>
      <c r="Y3550" s="49"/>
      <c r="Z3550" s="49"/>
      <c r="AA3550" s="49"/>
      <c r="AB3550" s="49"/>
      <c r="AC3550" s="49"/>
      <c r="AD3550" s="49"/>
      <c r="AE3550" s="49"/>
      <c r="AF3550" s="49"/>
      <c r="AG3550" s="49"/>
      <c r="AH3550" s="49"/>
      <c r="AI3550" s="49"/>
      <c r="AJ3550" s="49"/>
      <c r="AK3550" s="49"/>
      <c r="AL3550" s="49"/>
      <c r="AM3550" s="49"/>
      <c r="AN3550" s="49"/>
      <c r="AO3550" s="49"/>
      <c r="AP3550" s="49"/>
      <c r="AQ3550" s="49"/>
      <c r="AR3550" s="49"/>
      <c r="AS3550" s="49"/>
      <c r="AT3550" s="49"/>
      <c r="AX3550" s="49"/>
      <c r="AY3550" s="49"/>
      <c r="AZ3550" s="49"/>
      <c r="BA3550" s="49"/>
      <c r="BB3550" s="49"/>
      <c r="BC3550" s="49"/>
      <c r="BD3550" s="49"/>
      <c r="BE3550" s="49"/>
      <c r="BF3550" s="49"/>
      <c r="BG3550" s="49"/>
      <c r="BH3550" s="49"/>
      <c r="BI3550" s="49"/>
      <c r="BJ3550" s="49"/>
      <c r="BK3550" s="49"/>
      <c r="BL3550" s="49"/>
      <c r="BM3550" s="49"/>
      <c r="BN3550" s="49"/>
      <c r="BO3550" s="49"/>
      <c r="BP3550" s="49"/>
      <c r="BQ3550" s="49"/>
      <c r="BR3550" s="49"/>
      <c r="BS3550" s="49"/>
      <c r="BT3550" s="49"/>
      <c r="BU3550" s="49"/>
      <c r="BV3550" s="49"/>
      <c r="BW3550" s="49"/>
      <c r="BX3550" s="49"/>
      <c r="BY3550" s="49"/>
      <c r="BZ3550" s="49"/>
      <c r="CA3550" s="49"/>
      <c r="CB3550" s="49"/>
      <c r="CC3550" s="49"/>
    </row>
    <row r="3551" spans="1:81" x14ac:dyDescent="0.3">
      <c r="A3551" s="57" t="s">
        <v>562</v>
      </c>
      <c r="B3551" s="48">
        <v>42367</v>
      </c>
      <c r="C3551" s="48"/>
      <c r="D3551" s="48"/>
      <c r="E3551" s="49" t="s">
        <v>558</v>
      </c>
      <c r="F3551" s="49"/>
      <c r="G3551" s="49">
        <v>394.78640625000003</v>
      </c>
      <c r="H3551" s="49">
        <v>0.120796875</v>
      </c>
      <c r="I3551" s="49">
        <v>0.15359999999999999</v>
      </c>
      <c r="J3551" s="49">
        <v>0.17456874999999999</v>
      </c>
      <c r="K3551" s="49">
        <v>0.18112500000000001</v>
      </c>
      <c r="L3551" s="49">
        <v>0.26316875000000001</v>
      </c>
      <c r="M3551" s="49">
        <v>0.28866249999999999</v>
      </c>
      <c r="N3551" s="49">
        <v>0.27123124999999998</v>
      </c>
      <c r="O3551" s="49"/>
      <c r="P3551" s="49"/>
      <c r="Q3551" s="49"/>
      <c r="R3551" s="49"/>
      <c r="S3551" s="49"/>
      <c r="T3551" s="49"/>
      <c r="U3551" s="49"/>
      <c r="V3551" s="49"/>
      <c r="W3551" s="49"/>
      <c r="X3551" s="49"/>
      <c r="Y3551" s="49"/>
      <c r="Z3551" s="49"/>
      <c r="AA3551" s="49"/>
      <c r="AB3551" s="49"/>
      <c r="AC3551" s="49"/>
      <c r="AD3551" s="49"/>
      <c r="AE3551" s="49"/>
      <c r="AF3551" s="49"/>
      <c r="AG3551" s="49"/>
      <c r="AH3551" s="49"/>
      <c r="AI3551" s="49"/>
      <c r="AJ3551" s="49"/>
      <c r="AK3551" s="49"/>
      <c r="AL3551" s="49"/>
      <c r="AM3551" s="49"/>
      <c r="AN3551" s="49"/>
      <c r="AO3551" s="49"/>
      <c r="AP3551" s="49"/>
      <c r="AQ3551" s="49"/>
      <c r="AR3551" s="49"/>
      <c r="AS3551" s="49"/>
      <c r="AT3551" s="49"/>
      <c r="AX3551" s="49"/>
      <c r="AY3551" s="49"/>
      <c r="AZ3551" s="49"/>
      <c r="BA3551" s="49"/>
      <c r="BB3551" s="49"/>
      <c r="BC3551" s="49"/>
      <c r="BD3551" s="49"/>
      <c r="BE3551" s="49"/>
      <c r="BF3551" s="49"/>
      <c r="BG3551" s="49"/>
      <c r="BH3551" s="49"/>
      <c r="BI3551" s="49"/>
      <c r="BJ3551" s="49"/>
      <c r="BK3551" s="49"/>
      <c r="BL3551" s="49"/>
      <c r="BM3551" s="49"/>
      <c r="BN3551" s="49"/>
      <c r="BO3551" s="49"/>
      <c r="BP3551" s="49"/>
      <c r="BQ3551" s="49"/>
      <c r="BR3551" s="49"/>
      <c r="BS3551" s="49"/>
      <c r="BT3551" s="49"/>
      <c r="BU3551" s="49"/>
      <c r="BV3551" s="49"/>
      <c r="BW3551" s="49"/>
      <c r="BX3551" s="49"/>
      <c r="BY3551" s="49"/>
      <c r="BZ3551" s="49"/>
      <c r="CA3551" s="49"/>
      <c r="CB3551" s="49"/>
      <c r="CC3551" s="49"/>
    </row>
    <row r="3552" spans="1:81" x14ac:dyDescent="0.3">
      <c r="A3552" s="57" t="s">
        <v>562</v>
      </c>
      <c r="B3552" s="48">
        <v>42368</v>
      </c>
      <c r="C3552" s="48"/>
      <c r="D3552" s="48"/>
      <c r="E3552" s="49" t="s">
        <v>558</v>
      </c>
      <c r="F3552" s="49"/>
      <c r="G3552" s="49">
        <v>393.69984375000001</v>
      </c>
      <c r="H3552" s="49">
        <v>0.11592187499999999</v>
      </c>
      <c r="I3552" s="49">
        <v>0.15239374999999999</v>
      </c>
      <c r="J3552" s="49">
        <v>0.17426875</v>
      </c>
      <c r="K3552" s="49">
        <v>0.18140000000000001</v>
      </c>
      <c r="L3552" s="49">
        <v>0.26287500000000003</v>
      </c>
      <c r="M3552" s="49">
        <v>0.28846875</v>
      </c>
      <c r="N3552" s="49">
        <v>0.27116249999999997</v>
      </c>
      <c r="O3552" s="49"/>
      <c r="P3552" s="49"/>
      <c r="Q3552" s="49"/>
      <c r="R3552" s="49"/>
      <c r="S3552" s="49"/>
      <c r="T3552" s="49"/>
      <c r="U3552" s="49"/>
      <c r="V3552" s="49"/>
      <c r="W3552" s="49"/>
      <c r="X3552" s="49"/>
      <c r="Y3552" s="49"/>
      <c r="Z3552" s="49"/>
      <c r="AA3552" s="49"/>
      <c r="AB3552" s="49"/>
      <c r="AC3552" s="49"/>
      <c r="AD3552" s="49">
        <v>8.4</v>
      </c>
      <c r="AE3552" s="49">
        <v>0.38675153890161401</v>
      </c>
      <c r="AF3552" s="49">
        <v>9.1176226636224503E-2</v>
      </c>
      <c r="AG3552" s="49"/>
      <c r="AH3552" s="49"/>
      <c r="AI3552" s="49"/>
      <c r="AJ3552" s="49">
        <v>6</v>
      </c>
      <c r="AK3552" s="49">
        <v>8.4</v>
      </c>
      <c r="AL3552" s="49"/>
      <c r="AM3552" s="49"/>
      <c r="AN3552" s="49"/>
      <c r="AO3552" s="49"/>
      <c r="AP3552" s="49"/>
      <c r="AQ3552" s="49"/>
      <c r="AR3552" s="49"/>
      <c r="AS3552" s="49"/>
      <c r="AT3552" s="49"/>
      <c r="AX3552" s="49"/>
      <c r="AY3552" s="49"/>
      <c r="AZ3552" s="49"/>
      <c r="BA3552" s="49"/>
      <c r="BB3552" s="49"/>
      <c r="BC3552" s="49"/>
      <c r="BD3552" s="49"/>
      <c r="BE3552" s="49"/>
      <c r="BF3552" s="49"/>
      <c r="BG3552" s="49"/>
      <c r="BH3552" s="49"/>
      <c r="BI3552" s="49"/>
      <c r="BJ3552" s="49"/>
      <c r="BK3552" s="49"/>
      <c r="BL3552" s="49"/>
      <c r="BM3552" s="49"/>
      <c r="BN3552" s="49"/>
      <c r="BO3552" s="49"/>
      <c r="BP3552" s="49"/>
      <c r="BQ3552" s="49"/>
      <c r="BR3552" s="49"/>
      <c r="BS3552" s="49"/>
      <c r="BT3552" s="49"/>
      <c r="BU3552" s="49"/>
      <c r="BV3552" s="49"/>
      <c r="BW3552" s="49"/>
      <c r="BX3552" s="49"/>
      <c r="BY3552" s="49"/>
      <c r="BZ3552" s="49"/>
      <c r="CA3552" s="49"/>
      <c r="CB3552" s="49"/>
      <c r="CC3552" s="49"/>
    </row>
    <row r="3553" spans="1:81" x14ac:dyDescent="0.3">
      <c r="A3553" s="57" t="s">
        <v>562</v>
      </c>
      <c r="B3553" s="48">
        <v>42369</v>
      </c>
      <c r="C3553" s="48"/>
      <c r="D3553" s="48"/>
      <c r="E3553" s="49" t="s">
        <v>558</v>
      </c>
      <c r="F3553" s="49"/>
      <c r="G3553" s="49">
        <v>392.88703125000001</v>
      </c>
      <c r="H3553" s="49">
        <v>0.11327187499999999</v>
      </c>
      <c r="I3553" s="49">
        <v>0.15307499999999999</v>
      </c>
      <c r="J3553" s="49">
        <v>0.17407500000000001</v>
      </c>
      <c r="K3553" s="49">
        <v>0.18079999999999999</v>
      </c>
      <c r="L3553" s="49">
        <v>0.26231874999999999</v>
      </c>
      <c r="M3553" s="49">
        <v>0.28825000000000001</v>
      </c>
      <c r="N3553" s="49">
        <v>0.27100625</v>
      </c>
      <c r="O3553" s="49"/>
      <c r="P3553" s="49"/>
      <c r="Q3553" s="49"/>
      <c r="R3553" s="49"/>
      <c r="S3553" s="49"/>
      <c r="T3553" s="49"/>
      <c r="U3553" s="49"/>
      <c r="V3553" s="49"/>
      <c r="W3553" s="49"/>
      <c r="X3553" s="49"/>
      <c r="Y3553" s="49"/>
      <c r="Z3553" s="49"/>
      <c r="AA3553" s="49"/>
      <c r="AB3553" s="49"/>
      <c r="AC3553" s="49"/>
      <c r="AD3553" s="49"/>
      <c r="AE3553" s="49"/>
      <c r="AF3553" s="49"/>
      <c r="AG3553" s="49"/>
      <c r="AH3553" s="49"/>
      <c r="AI3553" s="49"/>
      <c r="AJ3553" s="49"/>
      <c r="AK3553" s="49"/>
      <c r="AL3553" s="49"/>
      <c r="AM3553" s="49"/>
      <c r="AN3553" s="49"/>
      <c r="AO3553" s="49"/>
      <c r="AP3553" s="49"/>
      <c r="AQ3553" s="49"/>
      <c r="AR3553" s="49"/>
      <c r="AS3553" s="49"/>
      <c r="AT3553" s="49"/>
      <c r="AX3553" s="49"/>
      <c r="AY3553" s="49"/>
      <c r="AZ3553" s="49"/>
      <c r="BA3553" s="49"/>
      <c r="BB3553" s="49"/>
      <c r="BC3553" s="49"/>
      <c r="BD3553" s="49"/>
      <c r="BE3553" s="49"/>
      <c r="BF3553" s="49"/>
      <c r="BG3553" s="49"/>
      <c r="BH3553" s="49"/>
      <c r="BI3553" s="49"/>
      <c r="BJ3553" s="49"/>
      <c r="BK3553" s="49"/>
      <c r="BL3553" s="49"/>
      <c r="BM3553" s="49"/>
      <c r="BN3553" s="49"/>
      <c r="BO3553" s="49"/>
      <c r="BP3553" s="49"/>
      <c r="BQ3553" s="49"/>
      <c r="BR3553" s="49"/>
      <c r="BS3553" s="49"/>
      <c r="BT3553" s="49"/>
      <c r="BU3553" s="49"/>
      <c r="BV3553" s="49"/>
      <c r="BW3553" s="49"/>
      <c r="BX3553" s="49"/>
      <c r="BY3553" s="49"/>
      <c r="BZ3553" s="49"/>
      <c r="CA3553" s="49"/>
      <c r="CB3553" s="49"/>
      <c r="CC3553" s="49"/>
    </row>
    <row r="3554" spans="1:81" x14ac:dyDescent="0.3">
      <c r="A3554" s="57" t="s">
        <v>562</v>
      </c>
      <c r="B3554" s="48">
        <v>42370</v>
      </c>
      <c r="C3554" s="48"/>
      <c r="D3554" s="48"/>
      <c r="E3554" s="49" t="s">
        <v>558</v>
      </c>
      <c r="F3554" s="49"/>
      <c r="G3554" s="49">
        <v>391.99265624999998</v>
      </c>
      <c r="H3554" s="49">
        <v>0.109921875</v>
      </c>
      <c r="I3554" s="49">
        <v>0.1535125</v>
      </c>
      <c r="J3554" s="49">
        <v>0.17452500000000001</v>
      </c>
      <c r="K3554" s="49">
        <v>0.18002499999999999</v>
      </c>
      <c r="L3554" s="49">
        <v>0.26152500000000001</v>
      </c>
      <c r="M3554" s="49">
        <v>0.28789999999999999</v>
      </c>
      <c r="N3554" s="49">
        <v>0.27095000000000002</v>
      </c>
      <c r="O3554" s="49"/>
      <c r="P3554" s="49"/>
      <c r="Q3554" s="49"/>
      <c r="R3554" s="49"/>
      <c r="S3554" s="49"/>
      <c r="T3554" s="49"/>
      <c r="U3554" s="49"/>
      <c r="V3554" s="49"/>
      <c r="W3554" s="49"/>
      <c r="X3554" s="49"/>
      <c r="Y3554" s="49"/>
      <c r="Z3554" s="49"/>
      <c r="AA3554" s="49"/>
      <c r="AB3554" s="49"/>
      <c r="AC3554" s="49"/>
      <c r="AD3554" s="49"/>
      <c r="AE3554" s="49"/>
      <c r="AF3554" s="49"/>
      <c r="AG3554" s="49"/>
      <c r="AH3554" s="49"/>
      <c r="AI3554" s="49"/>
      <c r="AJ3554" s="49"/>
      <c r="AK3554" s="49"/>
      <c r="AL3554" s="49"/>
      <c r="AM3554" s="49"/>
      <c r="AN3554" s="49"/>
      <c r="AO3554" s="49"/>
      <c r="AP3554" s="49"/>
      <c r="AQ3554" s="49"/>
      <c r="AR3554" s="49"/>
      <c r="AS3554" s="49"/>
      <c r="AT3554" s="49"/>
      <c r="AX3554" s="49"/>
      <c r="AY3554" s="49"/>
      <c r="AZ3554" s="49"/>
      <c r="BA3554" s="49"/>
      <c r="BB3554" s="49"/>
      <c r="BC3554" s="49"/>
      <c r="BD3554" s="49"/>
      <c r="BE3554" s="49"/>
      <c r="BF3554" s="49"/>
      <c r="BG3554" s="49"/>
      <c r="BH3554" s="49"/>
      <c r="BI3554" s="49"/>
      <c r="BJ3554" s="49"/>
      <c r="BK3554" s="49"/>
      <c r="BL3554" s="49"/>
      <c r="BM3554" s="49"/>
      <c r="BN3554" s="49"/>
      <c r="BO3554" s="49"/>
      <c r="BP3554" s="49"/>
      <c r="BQ3554" s="49"/>
      <c r="BR3554" s="49"/>
      <c r="BS3554" s="49"/>
      <c r="BT3554" s="49"/>
      <c r="BU3554" s="49"/>
      <c r="BV3554" s="49"/>
      <c r="BW3554" s="49"/>
      <c r="BX3554" s="49"/>
      <c r="BY3554" s="49"/>
      <c r="BZ3554" s="49"/>
      <c r="CA3554" s="49"/>
      <c r="CB3554" s="49"/>
      <c r="CC3554" s="49"/>
    </row>
    <row r="3555" spans="1:81" x14ac:dyDescent="0.3">
      <c r="A3555" s="57" t="s">
        <v>562</v>
      </c>
      <c r="B3555" s="48">
        <v>42371</v>
      </c>
      <c r="C3555" s="48"/>
      <c r="D3555" s="48"/>
      <c r="E3555" s="49" t="s">
        <v>558</v>
      </c>
      <c r="F3555" s="49"/>
      <c r="G3555" s="49">
        <v>391.56656249999997</v>
      </c>
      <c r="H3555" s="49">
        <v>0.106225</v>
      </c>
      <c r="I3555" s="49">
        <v>0.15261875</v>
      </c>
      <c r="J3555" s="49">
        <v>0.17507500000000001</v>
      </c>
      <c r="K3555" s="49">
        <v>0.18078125</v>
      </c>
      <c r="L3555" s="49">
        <v>0.26135625000000001</v>
      </c>
      <c r="M3555" s="49">
        <v>0.28765000000000002</v>
      </c>
      <c r="N3555" s="49">
        <v>0.2709375</v>
      </c>
      <c r="O3555" s="49"/>
      <c r="P3555" s="49"/>
      <c r="Q3555" s="49"/>
      <c r="R3555" s="49"/>
      <c r="S3555" s="49"/>
      <c r="T3555" s="49"/>
      <c r="U3555" s="49"/>
      <c r="V3555" s="49"/>
      <c r="W3555" s="49"/>
      <c r="X3555" s="49"/>
      <c r="Y3555" s="49"/>
      <c r="Z3555" s="49"/>
      <c r="AA3555" s="49"/>
      <c r="AB3555" s="49"/>
      <c r="AC3555" s="49"/>
      <c r="AD3555" s="49"/>
      <c r="AE3555" s="49"/>
      <c r="AF3555" s="49"/>
      <c r="AG3555" s="49"/>
      <c r="AH3555" s="49"/>
      <c r="AI3555" s="49"/>
      <c r="AJ3555" s="49"/>
      <c r="AK3555" s="49"/>
      <c r="AL3555" s="49"/>
      <c r="AM3555" s="49"/>
      <c r="AN3555" s="49"/>
      <c r="AO3555" s="49"/>
      <c r="AP3555" s="49"/>
      <c r="AQ3555" s="49"/>
      <c r="AR3555" s="49"/>
      <c r="AS3555" s="49"/>
      <c r="AT3555" s="49"/>
      <c r="AX3555" s="49"/>
      <c r="AY3555" s="49"/>
      <c r="AZ3555" s="49"/>
      <c r="BA3555" s="49"/>
      <c r="BB3555" s="49"/>
      <c r="BC3555" s="49"/>
      <c r="BD3555" s="49"/>
      <c r="BE3555" s="49"/>
      <c r="BF3555" s="49"/>
      <c r="BG3555" s="49"/>
      <c r="BH3555" s="49"/>
      <c r="BI3555" s="49"/>
      <c r="BJ3555" s="49"/>
      <c r="BK3555" s="49"/>
      <c r="BL3555" s="49"/>
      <c r="BM3555" s="49"/>
      <c r="BN3555" s="49"/>
      <c r="BO3555" s="49"/>
      <c r="BP3555" s="49"/>
      <c r="BQ3555" s="49"/>
      <c r="BR3555" s="49"/>
      <c r="BS3555" s="49"/>
      <c r="BT3555" s="49"/>
      <c r="BU3555" s="49"/>
      <c r="BV3555" s="49"/>
      <c r="BW3555" s="49"/>
      <c r="BX3555" s="49"/>
      <c r="BY3555" s="49"/>
      <c r="BZ3555" s="49"/>
      <c r="CA3555" s="49"/>
      <c r="CB3555" s="49"/>
      <c r="CC3555" s="49"/>
    </row>
    <row r="3556" spans="1:81" x14ac:dyDescent="0.3">
      <c r="A3556" s="57" t="s">
        <v>562</v>
      </c>
      <c r="B3556" s="48">
        <v>42372</v>
      </c>
      <c r="C3556" s="48"/>
      <c r="D3556" s="48"/>
      <c r="E3556" s="49" t="s">
        <v>558</v>
      </c>
      <c r="F3556" s="49"/>
      <c r="G3556" s="49">
        <v>390.93374999999997</v>
      </c>
      <c r="H3556" s="49">
        <v>0.1034875</v>
      </c>
      <c r="I3556" s="49">
        <v>0.15138750000000001</v>
      </c>
      <c r="J3556" s="49">
        <v>0.17447499999999999</v>
      </c>
      <c r="K3556" s="49">
        <v>0.18129999999999999</v>
      </c>
      <c r="L3556" s="49">
        <v>0.26141874999999998</v>
      </c>
      <c r="M3556" s="49">
        <v>0.28757500000000003</v>
      </c>
      <c r="N3556" s="49">
        <v>0.27090625000000002</v>
      </c>
      <c r="O3556" s="49"/>
      <c r="P3556" s="49"/>
      <c r="Q3556" s="49"/>
      <c r="R3556" s="49"/>
      <c r="S3556" s="49"/>
      <c r="T3556" s="49"/>
      <c r="U3556" s="49"/>
      <c r="V3556" s="49"/>
      <c r="W3556" s="49"/>
      <c r="X3556" s="49"/>
      <c r="Y3556" s="49"/>
      <c r="Z3556" s="49"/>
      <c r="AA3556" s="49"/>
      <c r="AB3556" s="49"/>
      <c r="AC3556" s="49"/>
      <c r="AD3556" s="49"/>
      <c r="AE3556" s="49"/>
      <c r="AF3556" s="49"/>
      <c r="AG3556" s="49"/>
      <c r="AH3556" s="49"/>
      <c r="AI3556" s="49"/>
      <c r="AJ3556" s="49"/>
      <c r="AK3556" s="49"/>
      <c r="AL3556" s="49"/>
      <c r="AM3556" s="49"/>
      <c r="AN3556" s="49"/>
      <c r="AO3556" s="49"/>
      <c r="AP3556" s="49"/>
      <c r="AQ3556" s="49"/>
      <c r="AR3556" s="49"/>
      <c r="AS3556" s="49"/>
      <c r="AT3556" s="49"/>
      <c r="AX3556" s="49"/>
      <c r="AY3556" s="49"/>
      <c r="AZ3556" s="49"/>
      <c r="BA3556" s="49"/>
      <c r="BB3556" s="49"/>
      <c r="BC3556" s="49"/>
      <c r="BD3556" s="49"/>
      <c r="BE3556" s="49"/>
      <c r="BF3556" s="49"/>
      <c r="BG3556" s="49"/>
      <c r="BH3556" s="49"/>
      <c r="BI3556" s="49"/>
      <c r="BJ3556" s="49"/>
      <c r="BK3556" s="49"/>
      <c r="BL3556" s="49"/>
      <c r="BM3556" s="49"/>
      <c r="BN3556" s="49"/>
      <c r="BO3556" s="49"/>
      <c r="BP3556" s="49"/>
      <c r="BQ3556" s="49"/>
      <c r="BR3556" s="49"/>
      <c r="BS3556" s="49"/>
      <c r="BT3556" s="49"/>
      <c r="BU3556" s="49"/>
      <c r="BV3556" s="49"/>
      <c r="BW3556" s="49"/>
      <c r="BX3556" s="49"/>
      <c r="BY3556" s="49"/>
      <c r="BZ3556" s="49"/>
      <c r="CA3556" s="49"/>
      <c r="CB3556" s="49"/>
      <c r="CC3556" s="49"/>
    </row>
    <row r="3557" spans="1:81" x14ac:dyDescent="0.3">
      <c r="A3557" s="57" t="s">
        <v>562</v>
      </c>
      <c r="B3557" s="48">
        <v>42373</v>
      </c>
      <c r="C3557" s="48"/>
      <c r="D3557" s="48"/>
      <c r="E3557" s="49" t="s">
        <v>558</v>
      </c>
      <c r="F3557" s="49"/>
      <c r="G3557" s="49">
        <v>389.926875</v>
      </c>
      <c r="H3557" s="49">
        <v>0.10224999999999999</v>
      </c>
      <c r="I3557" s="49">
        <v>0.151</v>
      </c>
      <c r="J3557" s="49">
        <v>0.17344999999999999</v>
      </c>
      <c r="K3557" s="49">
        <v>0.18060000000000001</v>
      </c>
      <c r="L3557" s="49">
        <v>0.26088749999999999</v>
      </c>
      <c r="M3557" s="49">
        <v>0.28738750000000002</v>
      </c>
      <c r="N3557" s="49">
        <v>0.27080625000000003</v>
      </c>
      <c r="O3557" s="49"/>
      <c r="P3557" s="49"/>
      <c r="Q3557" s="49"/>
      <c r="R3557" s="49"/>
      <c r="S3557" s="49"/>
      <c r="T3557" s="49"/>
      <c r="U3557" s="49"/>
      <c r="V3557" s="49"/>
      <c r="W3557" s="49"/>
      <c r="X3557" s="49"/>
      <c r="Y3557" s="49"/>
      <c r="Z3557" s="49"/>
      <c r="AA3557" s="49"/>
      <c r="AB3557" s="49"/>
      <c r="AC3557" s="49"/>
      <c r="AD3557" s="49"/>
      <c r="AE3557" s="49"/>
      <c r="AF3557" s="49"/>
      <c r="AG3557" s="49"/>
      <c r="AH3557" s="49"/>
      <c r="AI3557" s="49"/>
      <c r="AJ3557" s="49"/>
      <c r="AK3557" s="49"/>
      <c r="AL3557" s="49"/>
      <c r="AM3557" s="49"/>
      <c r="AN3557" s="49"/>
      <c r="AO3557" s="49"/>
      <c r="AP3557" s="49"/>
      <c r="AQ3557" s="49"/>
      <c r="AR3557" s="49"/>
      <c r="AS3557" s="49"/>
      <c r="AT3557" s="49"/>
      <c r="AX3557" s="49"/>
      <c r="AY3557" s="49"/>
      <c r="AZ3557" s="49"/>
      <c r="BA3557" s="49"/>
      <c r="BB3557" s="49"/>
      <c r="BC3557" s="49"/>
      <c r="BD3557" s="49"/>
      <c r="BE3557" s="49"/>
      <c r="BF3557" s="49"/>
      <c r="BG3557" s="49"/>
      <c r="BH3557" s="49"/>
      <c r="BI3557" s="49"/>
      <c r="BJ3557" s="49"/>
      <c r="BK3557" s="49"/>
      <c r="BL3557" s="49"/>
      <c r="BM3557" s="49"/>
      <c r="BN3557" s="49"/>
      <c r="BO3557" s="49"/>
      <c r="BP3557" s="49"/>
      <c r="BQ3557" s="49"/>
      <c r="BR3557" s="49"/>
      <c r="BS3557" s="49"/>
      <c r="BT3557" s="49"/>
      <c r="BU3557" s="49"/>
      <c r="BV3557" s="49"/>
      <c r="BW3557" s="49"/>
      <c r="BX3557" s="49"/>
      <c r="BY3557" s="49"/>
      <c r="BZ3557" s="49"/>
      <c r="CA3557" s="49"/>
      <c r="CB3557" s="49"/>
      <c r="CC3557" s="49"/>
    </row>
    <row r="3558" spans="1:81" x14ac:dyDescent="0.3">
      <c r="A3558" s="57" t="s">
        <v>562</v>
      </c>
      <c r="B3558" s="48">
        <v>42374</v>
      </c>
      <c r="C3558" s="48"/>
      <c r="D3558" s="48"/>
      <c r="E3558" s="49" t="s">
        <v>558</v>
      </c>
      <c r="F3558" s="49"/>
      <c r="G3558" s="49">
        <v>389.21062499999999</v>
      </c>
      <c r="H3558" s="49">
        <v>0.10113750000000001</v>
      </c>
      <c r="I3558" s="49">
        <v>0.151425</v>
      </c>
      <c r="J3558" s="49">
        <v>0.17335624999999999</v>
      </c>
      <c r="K3558" s="49">
        <v>0.17978749999999999</v>
      </c>
      <c r="L3558" s="49">
        <v>0.26016875</v>
      </c>
      <c r="M3558" s="49">
        <v>0.28701874999999999</v>
      </c>
      <c r="N3558" s="49">
        <v>0.27075624999999998</v>
      </c>
      <c r="O3558" s="49"/>
      <c r="P3558" s="49"/>
      <c r="Q3558" s="49"/>
      <c r="R3558" s="49"/>
      <c r="S3558" s="49"/>
      <c r="T3558" s="49"/>
      <c r="U3558" s="49"/>
      <c r="V3558" s="49"/>
      <c r="W3558" s="49"/>
      <c r="X3558" s="49"/>
      <c r="Y3558" s="49"/>
      <c r="Z3558" s="49"/>
      <c r="AA3558" s="49"/>
      <c r="AB3558" s="49"/>
      <c r="AC3558" s="49"/>
      <c r="AD3558" s="49"/>
      <c r="AE3558" s="49"/>
      <c r="AF3558" s="49">
        <v>4.1049800252940097E-2</v>
      </c>
      <c r="AG3558" s="49"/>
      <c r="AH3558" s="49"/>
      <c r="AI3558" s="49"/>
      <c r="AJ3558" s="49"/>
      <c r="AK3558" s="49"/>
      <c r="AL3558" s="49"/>
      <c r="AM3558" s="49"/>
      <c r="AN3558" s="49"/>
      <c r="AO3558" s="49"/>
      <c r="AP3558" s="49"/>
      <c r="AQ3558" s="49"/>
      <c r="AR3558" s="49"/>
      <c r="AS3558" s="49"/>
      <c r="AT3558" s="49"/>
      <c r="AX3558" s="49"/>
      <c r="AY3558" s="49"/>
      <c r="AZ3558" s="49"/>
      <c r="BA3558" s="49"/>
      <c r="BB3558" s="49"/>
      <c r="BC3558" s="49"/>
      <c r="BD3558" s="49"/>
      <c r="BE3558" s="49"/>
      <c r="BF3558" s="49"/>
      <c r="BG3558" s="49"/>
      <c r="BH3558" s="49"/>
      <c r="BI3558" s="49"/>
      <c r="BJ3558" s="49"/>
      <c r="BK3558" s="49"/>
      <c r="BL3558" s="49"/>
      <c r="BM3558" s="49"/>
      <c r="BN3558" s="49"/>
      <c r="BO3558" s="49"/>
      <c r="BP3558" s="49"/>
      <c r="BQ3558" s="49"/>
      <c r="BR3558" s="49"/>
      <c r="BS3558" s="49"/>
      <c r="BT3558" s="49"/>
      <c r="BU3558" s="49"/>
      <c r="BV3558" s="49"/>
      <c r="BW3558" s="49"/>
      <c r="BX3558" s="49"/>
      <c r="BY3558" s="49"/>
      <c r="BZ3558" s="49"/>
      <c r="CA3558" s="49"/>
      <c r="CB3558" s="49"/>
      <c r="CC3558" s="49"/>
    </row>
    <row r="3559" spans="1:81" x14ac:dyDescent="0.3">
      <c r="A3559" s="57" t="s">
        <v>562</v>
      </c>
      <c r="B3559" s="48">
        <v>42375</v>
      </c>
      <c r="C3559" s="48"/>
      <c r="D3559" s="48"/>
      <c r="E3559" s="49" t="s">
        <v>558</v>
      </c>
      <c r="F3559" s="49"/>
      <c r="G3559" s="49">
        <v>388.52015625000001</v>
      </c>
      <c r="H3559" s="49">
        <v>9.8840625000000001E-2</v>
      </c>
      <c r="I3559" s="49">
        <v>0.15150625000000001</v>
      </c>
      <c r="J3559" s="49">
        <v>0.17371249999999999</v>
      </c>
      <c r="K3559" s="49">
        <v>0.17929999999999999</v>
      </c>
      <c r="L3559" s="49">
        <v>0.25964375000000001</v>
      </c>
      <c r="M3559" s="49">
        <v>0.28663125</v>
      </c>
      <c r="N3559" s="49">
        <v>0.27060624999999999</v>
      </c>
      <c r="O3559" s="49"/>
      <c r="P3559" s="49"/>
      <c r="Q3559" s="49"/>
      <c r="R3559" s="49"/>
      <c r="S3559" s="49">
        <v>5.6748292500000002</v>
      </c>
      <c r="T3559" s="49">
        <v>456.72500000000002</v>
      </c>
      <c r="U3559" s="49">
        <v>316.82350000000002</v>
      </c>
      <c r="V3559" s="49"/>
      <c r="W3559" s="49">
        <v>4.6573042500000001</v>
      </c>
      <c r="X3559" s="49">
        <v>1.6719931746177301E-2</v>
      </c>
      <c r="Y3559" s="49"/>
      <c r="Z3559" s="49">
        <v>4.1031966500000001</v>
      </c>
      <c r="AA3559" s="49"/>
      <c r="AB3559" s="49"/>
      <c r="AC3559" s="49">
        <v>245.4075</v>
      </c>
      <c r="AD3559" s="49">
        <v>8.4</v>
      </c>
      <c r="AE3559" s="49">
        <v>0.32888610909211502</v>
      </c>
      <c r="AF3559" s="49"/>
      <c r="AG3559" s="49">
        <v>6.1642610999838301E-3</v>
      </c>
      <c r="AH3559" s="49">
        <v>0.12387545</v>
      </c>
      <c r="AI3559" s="49">
        <v>20.095749999999999</v>
      </c>
      <c r="AJ3559" s="49">
        <v>6.55</v>
      </c>
      <c r="AK3559" s="49">
        <v>8.4</v>
      </c>
      <c r="AL3559" s="49">
        <v>0.1275</v>
      </c>
      <c r="AM3559" s="49">
        <v>2.1278886566684301E-2</v>
      </c>
      <c r="AN3559" s="49">
        <v>0.231626</v>
      </c>
      <c r="AO3559" s="49">
        <v>10.885249999999999</v>
      </c>
      <c r="AP3559" s="49"/>
      <c r="AQ3559" s="49"/>
      <c r="AR3559" s="49"/>
      <c r="AS3559" s="49"/>
      <c r="AT3559" s="49"/>
      <c r="AX3559" s="49"/>
      <c r="AY3559" s="49"/>
      <c r="AZ3559" s="49"/>
      <c r="BA3559" s="49">
        <v>0.55410760000000003</v>
      </c>
      <c r="BB3559" s="49"/>
      <c r="BC3559" s="49">
        <v>71.415999999999997</v>
      </c>
      <c r="BD3559" s="49">
        <v>7.7588719614652196E-3</v>
      </c>
      <c r="BE3559" s="49">
        <v>6.0780436189697999E-3</v>
      </c>
      <c r="BF3559" s="49">
        <v>0.66202355000000002</v>
      </c>
      <c r="BG3559" s="49"/>
      <c r="BH3559" s="49">
        <v>108.9205</v>
      </c>
      <c r="BI3559" s="49"/>
      <c r="BJ3559" s="49"/>
      <c r="BK3559" s="49"/>
      <c r="BL3559" s="49"/>
      <c r="BM3559" s="49"/>
      <c r="BN3559" s="49"/>
      <c r="BO3559" s="49"/>
      <c r="BP3559" s="49"/>
      <c r="BQ3559" s="49"/>
      <c r="BR3559" s="49"/>
      <c r="BS3559" s="49"/>
      <c r="BT3559" s="49"/>
      <c r="BU3559" s="49"/>
      <c r="BV3559" s="49"/>
      <c r="BW3559" s="49"/>
      <c r="BX3559" s="49"/>
      <c r="BY3559" s="49"/>
      <c r="BZ3559" s="49"/>
      <c r="CA3559" s="49"/>
      <c r="CB3559" s="49"/>
      <c r="CC3559" s="49"/>
    </row>
    <row r="3560" spans="1:81" x14ac:dyDescent="0.3">
      <c r="A3560" s="57" t="s">
        <v>562</v>
      </c>
      <c r="B3560" s="48">
        <v>42376</v>
      </c>
      <c r="C3560" s="48"/>
      <c r="D3560" s="48"/>
      <c r="E3560" s="49" t="s">
        <v>558</v>
      </c>
      <c r="F3560" s="49"/>
      <c r="G3560" s="49">
        <v>387.91734374999999</v>
      </c>
      <c r="H3560" s="49">
        <v>9.7240624999999997E-2</v>
      </c>
      <c r="I3560" s="49">
        <v>0.15138750000000001</v>
      </c>
      <c r="J3560" s="49">
        <v>0.17383124999999999</v>
      </c>
      <c r="K3560" s="49">
        <v>0.17886874999999999</v>
      </c>
      <c r="L3560" s="49">
        <v>0.25913750000000002</v>
      </c>
      <c r="M3560" s="49">
        <v>0.28634999999999999</v>
      </c>
      <c r="N3560" s="49">
        <v>0.27055625</v>
      </c>
      <c r="O3560" s="49"/>
      <c r="P3560" s="49"/>
      <c r="Q3560" s="49"/>
      <c r="R3560" s="49"/>
      <c r="S3560" s="49"/>
      <c r="T3560" s="49"/>
      <c r="U3560" s="49"/>
      <c r="V3560" s="49"/>
      <c r="W3560" s="49"/>
      <c r="X3560" s="49"/>
      <c r="Y3560" s="49"/>
      <c r="Z3560" s="49"/>
      <c r="AA3560" s="49"/>
      <c r="AB3560" s="49"/>
      <c r="AC3560" s="49"/>
      <c r="AD3560" s="49"/>
      <c r="AE3560" s="49"/>
      <c r="AF3560" s="49"/>
      <c r="AG3560" s="49"/>
      <c r="AH3560" s="49"/>
      <c r="AI3560" s="49"/>
      <c r="AJ3560" s="49"/>
      <c r="AK3560" s="49"/>
      <c r="AL3560" s="49"/>
      <c r="AM3560" s="49"/>
      <c r="AN3560" s="49"/>
      <c r="AO3560" s="49"/>
      <c r="AP3560" s="49"/>
      <c r="AQ3560" s="49"/>
      <c r="AR3560" s="49"/>
      <c r="AS3560" s="49"/>
      <c r="AT3560" s="49"/>
      <c r="AX3560" s="49"/>
      <c r="AY3560" s="49"/>
      <c r="AZ3560" s="49"/>
      <c r="BA3560" s="49"/>
      <c r="BB3560" s="49"/>
      <c r="BC3560" s="49"/>
      <c r="BD3560" s="49"/>
      <c r="BE3560" s="49"/>
      <c r="BF3560" s="49"/>
      <c r="BG3560" s="49"/>
      <c r="BH3560" s="49"/>
      <c r="BI3560" s="49"/>
      <c r="BJ3560" s="49"/>
      <c r="BK3560" s="49"/>
      <c r="BL3560" s="49"/>
      <c r="BM3560" s="49"/>
      <c r="BN3560" s="49"/>
      <c r="BO3560" s="49"/>
      <c r="BP3560" s="49"/>
      <c r="BQ3560" s="49"/>
      <c r="BR3560" s="49"/>
      <c r="BS3560" s="49"/>
      <c r="BT3560" s="49"/>
      <c r="BU3560" s="49"/>
      <c r="BV3560" s="49"/>
      <c r="BW3560" s="49"/>
      <c r="BX3560" s="49"/>
      <c r="BY3560" s="49"/>
      <c r="BZ3560" s="49"/>
      <c r="CA3560" s="49"/>
      <c r="CB3560" s="49"/>
      <c r="CC3560" s="49"/>
    </row>
    <row r="3561" spans="1:81" x14ac:dyDescent="0.3">
      <c r="A3561" s="57" t="s">
        <v>562</v>
      </c>
      <c r="B3561" s="48">
        <v>42377</v>
      </c>
      <c r="C3561" s="48"/>
      <c r="D3561" s="48"/>
      <c r="E3561" s="49" t="s">
        <v>558</v>
      </c>
      <c r="F3561" s="49"/>
      <c r="G3561" s="49">
        <v>387.20390624999999</v>
      </c>
      <c r="H3561" s="49">
        <v>9.5253124999999994E-2</v>
      </c>
      <c r="I3561" s="49">
        <v>0.15121875000000001</v>
      </c>
      <c r="J3561" s="49">
        <v>0.17398125</v>
      </c>
      <c r="K3561" s="49">
        <v>0.1783875</v>
      </c>
      <c r="L3561" s="49">
        <v>0.25855</v>
      </c>
      <c r="M3561" s="49">
        <v>0.28615625</v>
      </c>
      <c r="N3561" s="49">
        <v>0.27036874999999999</v>
      </c>
      <c r="O3561" s="49"/>
      <c r="P3561" s="49"/>
      <c r="Q3561" s="49"/>
      <c r="R3561" s="49"/>
      <c r="S3561" s="49"/>
      <c r="T3561" s="49"/>
      <c r="U3561" s="49"/>
      <c r="V3561" s="49"/>
      <c r="W3561" s="49"/>
      <c r="X3561" s="49"/>
      <c r="Y3561" s="49"/>
      <c r="Z3561" s="49"/>
      <c r="AA3561" s="49"/>
      <c r="AB3561" s="49"/>
      <c r="AC3561" s="49"/>
      <c r="AD3561" s="49"/>
      <c r="AE3561" s="49"/>
      <c r="AF3561" s="49"/>
      <c r="AG3561" s="49"/>
      <c r="AH3561" s="49"/>
      <c r="AI3561" s="49"/>
      <c r="AJ3561" s="49"/>
      <c r="AK3561" s="49"/>
      <c r="AL3561" s="49"/>
      <c r="AM3561" s="49"/>
      <c r="AN3561" s="49"/>
      <c r="AO3561" s="49"/>
      <c r="AP3561" s="49"/>
      <c r="AQ3561" s="49"/>
      <c r="AR3561" s="49"/>
      <c r="AS3561" s="49"/>
      <c r="AT3561" s="49"/>
      <c r="AX3561" s="49"/>
      <c r="AY3561" s="49"/>
      <c r="AZ3561" s="49"/>
      <c r="BA3561" s="49"/>
      <c r="BB3561" s="49"/>
      <c r="BC3561" s="49"/>
      <c r="BD3561" s="49"/>
      <c r="BE3561" s="49"/>
      <c r="BF3561" s="49"/>
      <c r="BG3561" s="49"/>
      <c r="BH3561" s="49"/>
      <c r="BI3561" s="49"/>
      <c r="BJ3561" s="49"/>
      <c r="BK3561" s="49"/>
      <c r="BL3561" s="49"/>
      <c r="BM3561" s="49"/>
      <c r="BN3561" s="49"/>
      <c r="BO3561" s="49"/>
      <c r="BP3561" s="49"/>
      <c r="BQ3561" s="49"/>
      <c r="BR3561" s="49"/>
      <c r="BS3561" s="49"/>
      <c r="BT3561" s="49"/>
      <c r="BU3561" s="49"/>
      <c r="BV3561" s="49"/>
      <c r="BW3561" s="49"/>
      <c r="BX3561" s="49"/>
      <c r="BY3561" s="49"/>
      <c r="BZ3561" s="49"/>
      <c r="CA3561" s="49"/>
      <c r="CB3561" s="49"/>
      <c r="CC3561" s="49"/>
    </row>
    <row r="3562" spans="1:81" x14ac:dyDescent="0.3">
      <c r="A3562" s="57" t="s">
        <v>562</v>
      </c>
      <c r="B3562" s="48">
        <v>42378</v>
      </c>
      <c r="C3562" s="48"/>
      <c r="D3562" s="48"/>
      <c r="E3562" s="49" t="s">
        <v>558</v>
      </c>
      <c r="F3562" s="49"/>
      <c r="G3562" s="49">
        <v>386.28468750000002</v>
      </c>
      <c r="H3562" s="49">
        <v>9.3162499999999995E-2</v>
      </c>
      <c r="I3562" s="49">
        <v>0.15011875</v>
      </c>
      <c r="J3562" s="49">
        <v>0.17354375</v>
      </c>
      <c r="K3562" s="49">
        <v>0.17819375000000001</v>
      </c>
      <c r="L3562" s="49">
        <v>0.25805624999999999</v>
      </c>
      <c r="M3562" s="49">
        <v>0.28588124999999998</v>
      </c>
      <c r="N3562" s="49">
        <v>0.27029999999999998</v>
      </c>
      <c r="O3562" s="49"/>
      <c r="P3562" s="49"/>
      <c r="Q3562" s="49"/>
      <c r="R3562" s="49"/>
      <c r="S3562" s="49"/>
      <c r="T3562" s="49"/>
      <c r="U3562" s="49"/>
      <c r="V3562" s="49"/>
      <c r="W3562" s="49"/>
      <c r="X3562" s="49"/>
      <c r="Y3562" s="49"/>
      <c r="Z3562" s="49"/>
      <c r="AA3562" s="49"/>
      <c r="AB3562" s="49"/>
      <c r="AC3562" s="49"/>
      <c r="AD3562" s="49"/>
      <c r="AE3562" s="49"/>
      <c r="AF3562" s="49"/>
      <c r="AG3562" s="49"/>
      <c r="AH3562" s="49"/>
      <c r="AI3562" s="49"/>
      <c r="AJ3562" s="49"/>
      <c r="AK3562" s="49"/>
      <c r="AL3562" s="49"/>
      <c r="AM3562" s="49"/>
      <c r="AN3562" s="49"/>
      <c r="AO3562" s="49"/>
      <c r="AP3562" s="49"/>
      <c r="AQ3562" s="49"/>
      <c r="AR3562" s="49"/>
      <c r="AS3562" s="49"/>
      <c r="AT3562" s="49"/>
      <c r="AX3562" s="49"/>
      <c r="AY3562" s="49"/>
      <c r="AZ3562" s="49"/>
      <c r="BA3562" s="49"/>
      <c r="BB3562" s="49"/>
      <c r="BC3562" s="49"/>
      <c r="BD3562" s="49"/>
      <c r="BE3562" s="49"/>
      <c r="BF3562" s="49"/>
      <c r="BG3562" s="49"/>
      <c r="BH3562" s="49"/>
      <c r="BI3562" s="49"/>
      <c r="BJ3562" s="49"/>
      <c r="BK3562" s="49"/>
      <c r="BL3562" s="49"/>
      <c r="BM3562" s="49"/>
      <c r="BN3562" s="49"/>
      <c r="BO3562" s="49"/>
      <c r="BP3562" s="49"/>
      <c r="BQ3562" s="49"/>
      <c r="BR3562" s="49"/>
      <c r="BS3562" s="49"/>
      <c r="BT3562" s="49"/>
      <c r="BU3562" s="49"/>
      <c r="BV3562" s="49"/>
      <c r="BW3562" s="49"/>
      <c r="BX3562" s="49"/>
      <c r="BY3562" s="49"/>
      <c r="BZ3562" s="49"/>
      <c r="CA3562" s="49"/>
      <c r="CB3562" s="49"/>
      <c r="CC3562" s="49"/>
    </row>
    <row r="3563" spans="1:81" x14ac:dyDescent="0.3">
      <c r="A3563" s="57" t="s">
        <v>562</v>
      </c>
      <c r="B3563" s="48">
        <v>42379</v>
      </c>
      <c r="C3563" s="48"/>
      <c r="D3563" s="48"/>
      <c r="E3563" s="49" t="s">
        <v>558</v>
      </c>
      <c r="F3563" s="49"/>
      <c r="G3563" s="49">
        <v>385.34109375000003</v>
      </c>
      <c r="H3563" s="49">
        <v>9.1471874999999994E-2</v>
      </c>
      <c r="I3563" s="49">
        <v>0.14904375</v>
      </c>
      <c r="J3563" s="49">
        <v>0.17289375000000001</v>
      </c>
      <c r="K3563" s="49">
        <v>0.17776249999999999</v>
      </c>
      <c r="L3563" s="49">
        <v>0.25764375</v>
      </c>
      <c r="M3563" s="49">
        <v>0.28566249999999999</v>
      </c>
      <c r="N3563" s="49">
        <v>0.27024999999999999</v>
      </c>
      <c r="O3563" s="49"/>
      <c r="P3563" s="49"/>
      <c r="Q3563" s="49"/>
      <c r="R3563" s="49"/>
      <c r="S3563" s="49"/>
      <c r="T3563" s="49"/>
      <c r="U3563" s="49"/>
      <c r="V3563" s="49"/>
      <c r="W3563" s="49"/>
      <c r="X3563" s="49"/>
      <c r="Y3563" s="49"/>
      <c r="Z3563" s="49"/>
      <c r="AA3563" s="49"/>
      <c r="AB3563" s="49"/>
      <c r="AC3563" s="49"/>
      <c r="AD3563" s="49"/>
      <c r="AE3563" s="49"/>
      <c r="AF3563" s="49"/>
      <c r="AG3563" s="49"/>
      <c r="AH3563" s="49"/>
      <c r="AI3563" s="49"/>
      <c r="AJ3563" s="49"/>
      <c r="AK3563" s="49"/>
      <c r="AL3563" s="49"/>
      <c r="AM3563" s="49"/>
      <c r="AN3563" s="49"/>
      <c r="AO3563" s="49"/>
      <c r="AP3563" s="49"/>
      <c r="AQ3563" s="49"/>
      <c r="AR3563" s="49"/>
      <c r="AS3563" s="49"/>
      <c r="AT3563" s="49"/>
      <c r="AX3563" s="49"/>
      <c r="AY3563" s="49"/>
      <c r="AZ3563" s="49"/>
      <c r="BA3563" s="49"/>
      <c r="BB3563" s="49"/>
      <c r="BC3563" s="49"/>
      <c r="BD3563" s="49"/>
      <c r="BE3563" s="49"/>
      <c r="BF3563" s="49"/>
      <c r="BG3563" s="49"/>
      <c r="BH3563" s="49"/>
      <c r="BI3563" s="49"/>
      <c r="BJ3563" s="49"/>
      <c r="BK3563" s="49"/>
      <c r="BL3563" s="49"/>
      <c r="BM3563" s="49"/>
      <c r="BN3563" s="49"/>
      <c r="BO3563" s="49"/>
      <c r="BP3563" s="49"/>
      <c r="BQ3563" s="49"/>
      <c r="BR3563" s="49"/>
      <c r="BS3563" s="49"/>
      <c r="BT3563" s="49"/>
      <c r="BU3563" s="49"/>
      <c r="BV3563" s="49"/>
      <c r="BW3563" s="49"/>
      <c r="BX3563" s="49"/>
      <c r="BY3563" s="49"/>
      <c r="BZ3563" s="49"/>
      <c r="CA3563" s="49"/>
      <c r="CB3563" s="49"/>
      <c r="CC3563" s="49"/>
    </row>
    <row r="3564" spans="1:81" x14ac:dyDescent="0.3">
      <c r="A3564" s="57" t="s">
        <v>562</v>
      </c>
      <c r="B3564" s="48">
        <v>42380</v>
      </c>
      <c r="C3564" s="48"/>
      <c r="D3564" s="48"/>
      <c r="E3564" s="49" t="s">
        <v>558</v>
      </c>
      <c r="F3564" s="49"/>
      <c r="G3564" s="49">
        <v>384.80812500000002</v>
      </c>
      <c r="H3564" s="49">
        <v>9.1081250000000002E-2</v>
      </c>
      <c r="I3564" s="49">
        <v>0.14919375000000001</v>
      </c>
      <c r="J3564" s="49">
        <v>0.1726125</v>
      </c>
      <c r="K3564" s="49">
        <v>0.17733125</v>
      </c>
      <c r="L3564" s="49">
        <v>0.25719999999999998</v>
      </c>
      <c r="M3564" s="49">
        <v>0.28531250000000002</v>
      </c>
      <c r="N3564" s="49">
        <v>0.27010000000000001</v>
      </c>
      <c r="O3564" s="49"/>
      <c r="P3564" s="49"/>
      <c r="Q3564" s="49"/>
      <c r="R3564" s="49"/>
      <c r="S3564" s="49"/>
      <c r="T3564" s="49"/>
      <c r="U3564" s="49"/>
      <c r="V3564" s="49"/>
      <c r="W3564" s="49"/>
      <c r="X3564" s="49"/>
      <c r="Y3564" s="49"/>
      <c r="Z3564" s="49"/>
      <c r="AA3564" s="49"/>
      <c r="AB3564" s="49"/>
      <c r="AC3564" s="49"/>
      <c r="AD3564" s="49"/>
      <c r="AE3564" s="49">
        <v>0.24820428578484</v>
      </c>
      <c r="AF3564" s="49">
        <v>7.0393045314393098E-3</v>
      </c>
      <c r="AG3564" s="49"/>
      <c r="AH3564" s="49"/>
      <c r="AI3564" s="49"/>
      <c r="AJ3564" s="49"/>
      <c r="AK3564" s="49"/>
      <c r="AL3564" s="49"/>
      <c r="AM3564" s="49"/>
      <c r="AN3564" s="49"/>
      <c r="AO3564" s="49"/>
      <c r="AP3564" s="49"/>
      <c r="AQ3564" s="49"/>
      <c r="AR3564" s="49"/>
      <c r="AS3564" s="49"/>
      <c r="AT3564" s="49"/>
      <c r="AX3564" s="49"/>
      <c r="AY3564" s="49"/>
      <c r="AZ3564" s="49"/>
      <c r="BA3564" s="49"/>
      <c r="BB3564" s="49"/>
      <c r="BC3564" s="49"/>
      <c r="BD3564" s="49"/>
      <c r="BE3564" s="49"/>
      <c r="BF3564" s="49"/>
      <c r="BG3564" s="49"/>
      <c r="BH3564" s="49"/>
      <c r="BI3564" s="49"/>
      <c r="BJ3564" s="49"/>
      <c r="BK3564" s="49"/>
      <c r="BL3564" s="49"/>
      <c r="BM3564" s="49"/>
      <c r="BN3564" s="49"/>
      <c r="BO3564" s="49"/>
      <c r="BP3564" s="49"/>
      <c r="BQ3564" s="49"/>
      <c r="BR3564" s="49"/>
      <c r="BS3564" s="49"/>
      <c r="BT3564" s="49"/>
      <c r="BU3564" s="49"/>
      <c r="BV3564" s="49"/>
      <c r="BW3564" s="49"/>
      <c r="BX3564" s="49"/>
      <c r="BY3564" s="49"/>
      <c r="BZ3564" s="49"/>
      <c r="CA3564" s="49"/>
      <c r="CB3564" s="49"/>
      <c r="CC3564" s="49"/>
    </row>
    <row r="3565" spans="1:81" x14ac:dyDescent="0.3">
      <c r="A3565" s="57" t="s">
        <v>562</v>
      </c>
      <c r="B3565" s="48">
        <v>42381</v>
      </c>
      <c r="C3565" s="48"/>
      <c r="D3565" s="48"/>
      <c r="E3565" s="49" t="s">
        <v>558</v>
      </c>
      <c r="F3565" s="49"/>
      <c r="G3565" s="49">
        <v>384.56015624999998</v>
      </c>
      <c r="H3565" s="49">
        <v>9.1246875000000005E-2</v>
      </c>
      <c r="I3565" s="49">
        <v>0.15028749999999999</v>
      </c>
      <c r="J3565" s="49">
        <v>0.17298125</v>
      </c>
      <c r="K3565" s="49">
        <v>0.17665</v>
      </c>
      <c r="L3565" s="49">
        <v>0.25642500000000001</v>
      </c>
      <c r="M3565" s="49">
        <v>0.2850125</v>
      </c>
      <c r="N3565" s="49">
        <v>0.27003125</v>
      </c>
      <c r="O3565" s="49"/>
      <c r="P3565" s="49"/>
      <c r="Q3565" s="49"/>
      <c r="R3565" s="49"/>
      <c r="S3565" s="49"/>
      <c r="T3565" s="49"/>
      <c r="U3565" s="49"/>
      <c r="V3565" s="49"/>
      <c r="W3565" s="49"/>
      <c r="X3565" s="49"/>
      <c r="Y3565" s="49"/>
      <c r="Z3565" s="49"/>
      <c r="AA3565" s="49"/>
      <c r="AB3565" s="49"/>
      <c r="AC3565" s="49"/>
      <c r="AD3565" s="49"/>
      <c r="AE3565" s="49"/>
      <c r="AF3565" s="49"/>
      <c r="AG3565" s="49"/>
      <c r="AH3565" s="49"/>
      <c r="AI3565" s="49"/>
      <c r="AJ3565" s="49"/>
      <c r="AK3565" s="49"/>
      <c r="AL3565" s="49"/>
      <c r="AM3565" s="49"/>
      <c r="AN3565" s="49"/>
      <c r="AO3565" s="49"/>
      <c r="AP3565" s="49"/>
      <c r="AQ3565" s="49"/>
      <c r="AR3565" s="49"/>
      <c r="AS3565" s="49"/>
      <c r="AT3565" s="49"/>
      <c r="AX3565" s="49"/>
      <c r="AY3565" s="49"/>
      <c r="AZ3565" s="49"/>
      <c r="BA3565" s="49"/>
      <c r="BB3565" s="49"/>
      <c r="BC3565" s="49"/>
      <c r="BD3565" s="49"/>
      <c r="BE3565" s="49"/>
      <c r="BF3565" s="49"/>
      <c r="BG3565" s="49"/>
      <c r="BH3565" s="49"/>
      <c r="BI3565" s="49"/>
      <c r="BJ3565" s="49"/>
      <c r="BK3565" s="49"/>
      <c r="BL3565" s="49"/>
      <c r="BM3565" s="49"/>
      <c r="BN3565" s="49"/>
      <c r="BO3565" s="49"/>
      <c r="BP3565" s="49"/>
      <c r="BQ3565" s="49"/>
      <c r="BR3565" s="49"/>
      <c r="BS3565" s="49"/>
      <c r="BT3565" s="49"/>
      <c r="BU3565" s="49"/>
      <c r="BV3565" s="49"/>
      <c r="BW3565" s="49"/>
      <c r="BX3565" s="49"/>
      <c r="BY3565" s="49"/>
      <c r="BZ3565" s="49"/>
      <c r="CA3565" s="49"/>
      <c r="CB3565" s="49"/>
      <c r="CC3565" s="49"/>
    </row>
    <row r="3566" spans="1:81" x14ac:dyDescent="0.3">
      <c r="A3566" s="57" t="s">
        <v>562</v>
      </c>
      <c r="B3566" s="48">
        <v>42382</v>
      </c>
      <c r="C3566" s="48"/>
      <c r="D3566" s="48"/>
      <c r="E3566" s="49" t="s">
        <v>558</v>
      </c>
      <c r="F3566" s="49"/>
      <c r="G3566" s="49">
        <v>384.12046874999999</v>
      </c>
      <c r="H3566" s="49">
        <v>8.8859375000000004E-2</v>
      </c>
      <c r="I3566" s="49">
        <v>0.14945625000000001</v>
      </c>
      <c r="J3566" s="49">
        <v>0.17344375000000001</v>
      </c>
      <c r="K3566" s="49">
        <v>0.17697499999999999</v>
      </c>
      <c r="L3566" s="49">
        <v>0.25616875</v>
      </c>
      <c r="M3566" s="49">
        <v>0.28475</v>
      </c>
      <c r="N3566" s="49">
        <v>0.26990625000000001</v>
      </c>
      <c r="O3566" s="49"/>
      <c r="P3566" s="49"/>
      <c r="Q3566" s="49"/>
      <c r="R3566" s="49"/>
      <c r="S3566" s="49"/>
      <c r="T3566" s="49"/>
      <c r="U3566" s="49"/>
      <c r="V3566" s="49"/>
      <c r="W3566" s="49"/>
      <c r="X3566" s="49"/>
      <c r="Y3566" s="49"/>
      <c r="Z3566" s="49"/>
      <c r="AA3566" s="49"/>
      <c r="AB3566" s="49"/>
      <c r="AC3566" s="49"/>
      <c r="AD3566" s="49">
        <v>8.4</v>
      </c>
      <c r="AE3566" s="49"/>
      <c r="AF3566" s="49"/>
      <c r="AG3566" s="49"/>
      <c r="AH3566" s="49"/>
      <c r="AI3566" s="49"/>
      <c r="AJ3566" s="49">
        <v>8.0500000000000007</v>
      </c>
      <c r="AK3566" s="49">
        <v>8.4</v>
      </c>
      <c r="AL3566" s="49"/>
      <c r="AM3566" s="49"/>
      <c r="AN3566" s="49"/>
      <c r="AO3566" s="49"/>
      <c r="AP3566" s="49"/>
      <c r="AQ3566" s="49"/>
      <c r="AR3566" s="49"/>
      <c r="AS3566" s="49"/>
      <c r="AT3566" s="49"/>
      <c r="AX3566" s="49"/>
      <c r="AY3566" s="49"/>
      <c r="AZ3566" s="49"/>
      <c r="BA3566" s="49"/>
      <c r="BB3566" s="49"/>
      <c r="BC3566" s="49"/>
      <c r="BD3566" s="49"/>
      <c r="BE3566" s="49"/>
      <c r="BF3566" s="49"/>
      <c r="BG3566" s="49"/>
      <c r="BH3566" s="49"/>
      <c r="BI3566" s="49"/>
      <c r="BJ3566" s="49"/>
      <c r="BK3566" s="49"/>
      <c r="BL3566" s="49"/>
      <c r="BM3566" s="49"/>
      <c r="BN3566" s="49"/>
      <c r="BO3566" s="49"/>
      <c r="BP3566" s="49"/>
      <c r="BQ3566" s="49"/>
      <c r="BR3566" s="49"/>
      <c r="BS3566" s="49"/>
      <c r="BT3566" s="49"/>
      <c r="BU3566" s="49"/>
      <c r="BV3566" s="49"/>
      <c r="BW3566" s="49"/>
      <c r="BX3566" s="49"/>
      <c r="BY3566" s="49"/>
      <c r="BZ3566" s="49"/>
      <c r="CA3566" s="49"/>
      <c r="CB3566" s="49"/>
      <c r="CC3566" s="49"/>
    </row>
    <row r="3567" spans="1:81" x14ac:dyDescent="0.3">
      <c r="A3567" s="57" t="s">
        <v>562</v>
      </c>
      <c r="B3567" s="48">
        <v>42383</v>
      </c>
      <c r="C3567" s="48"/>
      <c r="D3567" s="48"/>
      <c r="E3567" s="49" t="s">
        <v>558</v>
      </c>
      <c r="F3567" s="49"/>
      <c r="G3567" s="49">
        <v>383.75062500000001</v>
      </c>
      <c r="H3567" s="49">
        <v>8.8537500000000005E-2</v>
      </c>
      <c r="I3567" s="49">
        <v>0.1494625</v>
      </c>
      <c r="J3567" s="49">
        <v>0.17313124999999999</v>
      </c>
      <c r="K3567" s="49">
        <v>0.176925</v>
      </c>
      <c r="L3567" s="49">
        <v>0.25591249999999999</v>
      </c>
      <c r="M3567" s="49">
        <v>0.28443750000000001</v>
      </c>
      <c r="N3567" s="49">
        <v>0.26976250000000002</v>
      </c>
      <c r="O3567" s="49"/>
      <c r="P3567" s="49"/>
      <c r="Q3567" s="49"/>
      <c r="R3567" s="49"/>
      <c r="S3567" s="49"/>
      <c r="T3567" s="49"/>
      <c r="U3567" s="49"/>
      <c r="V3567" s="49"/>
      <c r="W3567" s="49"/>
      <c r="X3567" s="49"/>
      <c r="Y3567" s="49"/>
      <c r="Z3567" s="49"/>
      <c r="AA3567" s="49"/>
      <c r="AB3567" s="49"/>
      <c r="AC3567" s="49"/>
      <c r="AD3567" s="49"/>
      <c r="AE3567" s="49">
        <v>0.282739673311041</v>
      </c>
      <c r="AF3567" s="49"/>
      <c r="AG3567" s="49"/>
      <c r="AH3567" s="49"/>
      <c r="AI3567" s="49"/>
      <c r="AJ3567" s="49"/>
      <c r="AK3567" s="49"/>
      <c r="AL3567" s="49"/>
      <c r="AM3567" s="49"/>
      <c r="AN3567" s="49"/>
      <c r="AO3567" s="49"/>
      <c r="AP3567" s="49"/>
      <c r="AQ3567" s="49"/>
      <c r="AR3567" s="49"/>
      <c r="AS3567" s="49"/>
      <c r="AT3567" s="49"/>
      <c r="AX3567" s="49"/>
      <c r="AY3567" s="49"/>
      <c r="AZ3567" s="49"/>
      <c r="BA3567" s="49"/>
      <c r="BB3567" s="49"/>
      <c r="BC3567" s="49"/>
      <c r="BD3567" s="49"/>
      <c r="BE3567" s="49"/>
      <c r="BF3567" s="49"/>
      <c r="BG3567" s="49"/>
      <c r="BH3567" s="49"/>
      <c r="BI3567" s="49"/>
      <c r="BJ3567" s="49"/>
      <c r="BK3567" s="49"/>
      <c r="BL3567" s="49"/>
      <c r="BM3567" s="49"/>
      <c r="BN3567" s="49"/>
      <c r="BO3567" s="49"/>
      <c r="BP3567" s="49"/>
      <c r="BQ3567" s="49"/>
      <c r="BR3567" s="49"/>
      <c r="BS3567" s="49"/>
      <c r="BT3567" s="49"/>
      <c r="BU3567" s="49"/>
      <c r="BV3567" s="49"/>
      <c r="BW3567" s="49"/>
      <c r="BX3567" s="49"/>
      <c r="BY3567" s="49"/>
      <c r="BZ3567" s="49"/>
      <c r="CA3567" s="49"/>
      <c r="CB3567" s="49"/>
      <c r="CC3567" s="49"/>
    </row>
    <row r="3568" spans="1:81" x14ac:dyDescent="0.3">
      <c r="A3568" s="57" t="s">
        <v>562</v>
      </c>
      <c r="B3568" s="48">
        <v>42384</v>
      </c>
      <c r="C3568" s="48"/>
      <c r="D3568" s="48"/>
      <c r="E3568" s="49" t="s">
        <v>558</v>
      </c>
      <c r="F3568" s="49"/>
      <c r="G3568" s="49">
        <v>383.2059375</v>
      </c>
      <c r="H3568" s="49">
        <v>8.7175000000000002E-2</v>
      </c>
      <c r="I3568" s="49">
        <v>0.14875625000000001</v>
      </c>
      <c r="J3568" s="49">
        <v>0.17293125000000001</v>
      </c>
      <c r="K3568" s="49">
        <v>0.17676875</v>
      </c>
      <c r="L3568" s="49">
        <v>0.25559375000000001</v>
      </c>
      <c r="M3568" s="49">
        <v>0.28437499999999999</v>
      </c>
      <c r="N3568" s="49">
        <v>0.26971875000000001</v>
      </c>
      <c r="O3568" s="49"/>
      <c r="P3568" s="49"/>
      <c r="Q3568" s="49"/>
      <c r="R3568" s="49"/>
      <c r="S3568" s="49"/>
      <c r="T3568" s="49"/>
      <c r="U3568" s="49"/>
      <c r="V3568" s="49"/>
      <c r="W3568" s="49"/>
      <c r="X3568" s="49"/>
      <c r="Y3568" s="49"/>
      <c r="Z3568" s="49"/>
      <c r="AA3568" s="49"/>
      <c r="AB3568" s="49"/>
      <c r="AC3568" s="49"/>
      <c r="AD3568" s="49"/>
      <c r="AE3568" s="49"/>
      <c r="AF3568" s="49"/>
      <c r="AG3568" s="49"/>
      <c r="AH3568" s="49"/>
      <c r="AI3568" s="49"/>
      <c r="AJ3568" s="49"/>
      <c r="AK3568" s="49"/>
      <c r="AL3568" s="49"/>
      <c r="AM3568" s="49"/>
      <c r="AN3568" s="49"/>
      <c r="AO3568" s="49"/>
      <c r="AP3568" s="49"/>
      <c r="AQ3568" s="49"/>
      <c r="AR3568" s="49"/>
      <c r="AS3568" s="49"/>
      <c r="AT3568" s="49"/>
      <c r="AX3568" s="49"/>
      <c r="AY3568" s="49"/>
      <c r="AZ3568" s="49"/>
      <c r="BA3568" s="49"/>
      <c r="BB3568" s="49"/>
      <c r="BC3568" s="49"/>
      <c r="BD3568" s="49"/>
      <c r="BE3568" s="49"/>
      <c r="BF3568" s="49"/>
      <c r="BG3568" s="49"/>
      <c r="BH3568" s="49"/>
      <c r="BI3568" s="49"/>
      <c r="BJ3568" s="49"/>
      <c r="BK3568" s="49"/>
      <c r="BL3568" s="49"/>
      <c r="BM3568" s="49"/>
      <c r="BN3568" s="49"/>
      <c r="BO3568" s="49"/>
      <c r="BP3568" s="49"/>
      <c r="BQ3568" s="49"/>
      <c r="BR3568" s="49"/>
      <c r="BS3568" s="49"/>
      <c r="BT3568" s="49"/>
      <c r="BU3568" s="49"/>
      <c r="BV3568" s="49"/>
      <c r="BW3568" s="49"/>
      <c r="BX3568" s="49"/>
      <c r="BY3568" s="49"/>
      <c r="BZ3568" s="49"/>
      <c r="CA3568" s="49"/>
      <c r="CB3568" s="49"/>
      <c r="CC3568" s="49"/>
    </row>
    <row r="3569" spans="1:81" x14ac:dyDescent="0.3">
      <c r="A3569" s="57" t="s">
        <v>562</v>
      </c>
      <c r="B3569" s="48">
        <v>42385</v>
      </c>
      <c r="C3569" s="48"/>
      <c r="D3569" s="48"/>
      <c r="E3569" s="49" t="s">
        <v>558</v>
      </c>
      <c r="F3569" s="49"/>
      <c r="G3569" s="49">
        <v>382.86093749999998</v>
      </c>
      <c r="H3569" s="49">
        <v>8.6474999999999996E-2</v>
      </c>
      <c r="I3569" s="49">
        <v>0.14819375000000001</v>
      </c>
      <c r="J3569" s="49">
        <v>0.17268125000000001</v>
      </c>
      <c r="K3569" s="49">
        <v>0.17707500000000001</v>
      </c>
      <c r="L3569" s="49">
        <v>0.25544375000000002</v>
      </c>
      <c r="M3569" s="49">
        <v>0.28401874999999999</v>
      </c>
      <c r="N3569" s="49">
        <v>0.26965</v>
      </c>
      <c r="O3569" s="49"/>
      <c r="P3569" s="49"/>
      <c r="Q3569" s="49"/>
      <c r="R3569" s="49"/>
      <c r="S3569" s="49"/>
      <c r="T3569" s="49"/>
      <c r="U3569" s="49"/>
      <c r="V3569" s="49"/>
      <c r="W3569" s="49"/>
      <c r="X3569" s="49"/>
      <c r="Y3569" s="49"/>
      <c r="Z3569" s="49"/>
      <c r="AA3569" s="49"/>
      <c r="AB3569" s="49"/>
      <c r="AC3569" s="49"/>
      <c r="AD3569" s="49"/>
      <c r="AE3569" s="49"/>
      <c r="AF3569" s="49"/>
      <c r="AG3569" s="49"/>
      <c r="AH3569" s="49"/>
      <c r="AI3569" s="49"/>
      <c r="AJ3569" s="49"/>
      <c r="AK3569" s="49"/>
      <c r="AL3569" s="49"/>
      <c r="AM3569" s="49"/>
      <c r="AN3569" s="49"/>
      <c r="AO3569" s="49"/>
      <c r="AP3569" s="49"/>
      <c r="AQ3569" s="49"/>
      <c r="AR3569" s="49"/>
      <c r="AS3569" s="49"/>
      <c r="AT3569" s="49"/>
      <c r="AX3569" s="49"/>
      <c r="AY3569" s="49"/>
      <c r="AZ3569" s="49"/>
      <c r="BA3569" s="49"/>
      <c r="BB3569" s="49"/>
      <c r="BC3569" s="49"/>
      <c r="BD3569" s="49"/>
      <c r="BE3569" s="49"/>
      <c r="BF3569" s="49"/>
      <c r="BG3569" s="49"/>
      <c r="BH3569" s="49"/>
      <c r="BI3569" s="49"/>
      <c r="BJ3569" s="49"/>
      <c r="BK3569" s="49"/>
      <c r="BL3569" s="49"/>
      <c r="BM3569" s="49"/>
      <c r="BN3569" s="49"/>
      <c r="BO3569" s="49"/>
      <c r="BP3569" s="49"/>
      <c r="BQ3569" s="49"/>
      <c r="BR3569" s="49"/>
      <c r="BS3569" s="49"/>
      <c r="BT3569" s="49"/>
      <c r="BU3569" s="49"/>
      <c r="BV3569" s="49"/>
      <c r="BW3569" s="49"/>
      <c r="BX3569" s="49"/>
      <c r="BY3569" s="49"/>
      <c r="BZ3569" s="49"/>
      <c r="CA3569" s="49"/>
      <c r="CB3569" s="49"/>
      <c r="CC3569" s="49"/>
    </row>
    <row r="3570" spans="1:81" x14ac:dyDescent="0.3">
      <c r="A3570" s="57" t="s">
        <v>562</v>
      </c>
      <c r="B3570" s="48">
        <v>42386</v>
      </c>
      <c r="C3570" s="48"/>
      <c r="D3570" s="48"/>
      <c r="E3570" s="49" t="s">
        <v>558</v>
      </c>
      <c r="F3570" s="49"/>
      <c r="G3570" s="49">
        <v>382.62843750000002</v>
      </c>
      <c r="H3570" s="49">
        <v>8.5974999999999996E-2</v>
      </c>
      <c r="I3570" s="49">
        <v>0.14779375</v>
      </c>
      <c r="J3570" s="49">
        <v>0.17248125</v>
      </c>
      <c r="K3570" s="49">
        <v>0.17730000000000001</v>
      </c>
      <c r="L3570" s="49">
        <v>0.25536249999999999</v>
      </c>
      <c r="M3570" s="49">
        <v>0.28388124999999997</v>
      </c>
      <c r="N3570" s="49">
        <v>0.26951874999999997</v>
      </c>
      <c r="O3570" s="49"/>
      <c r="P3570" s="49"/>
      <c r="Q3570" s="49"/>
      <c r="R3570" s="49"/>
      <c r="S3570" s="49"/>
      <c r="T3570" s="49"/>
      <c r="U3570" s="49"/>
      <c r="V3570" s="49"/>
      <c r="W3570" s="49"/>
      <c r="X3570" s="49"/>
      <c r="Y3570" s="49"/>
      <c r="Z3570" s="49"/>
      <c r="AA3570" s="49"/>
      <c r="AB3570" s="49"/>
      <c r="AC3570" s="49"/>
      <c r="AD3570" s="49"/>
      <c r="AE3570" s="49"/>
      <c r="AF3570" s="49"/>
      <c r="AG3570" s="49"/>
      <c r="AH3570" s="49"/>
      <c r="AI3570" s="49"/>
      <c r="AJ3570" s="49"/>
      <c r="AK3570" s="49"/>
      <c r="AL3570" s="49"/>
      <c r="AM3570" s="49"/>
      <c r="AN3570" s="49"/>
      <c r="AO3570" s="49"/>
      <c r="AP3570" s="49"/>
      <c r="AQ3570" s="49"/>
      <c r="AR3570" s="49"/>
      <c r="AS3570" s="49"/>
      <c r="AT3570" s="49"/>
      <c r="AX3570" s="49"/>
      <c r="AY3570" s="49"/>
      <c r="AZ3570" s="49"/>
      <c r="BA3570" s="49"/>
      <c r="BB3570" s="49"/>
      <c r="BC3570" s="49"/>
      <c r="BD3570" s="49"/>
      <c r="BE3570" s="49"/>
      <c r="BF3570" s="49"/>
      <c r="BG3570" s="49"/>
      <c r="BH3570" s="49"/>
      <c r="BI3570" s="49"/>
      <c r="BJ3570" s="49"/>
      <c r="BK3570" s="49"/>
      <c r="BL3570" s="49"/>
      <c r="BM3570" s="49"/>
      <c r="BN3570" s="49"/>
      <c r="BO3570" s="49"/>
      <c r="BP3570" s="49"/>
      <c r="BQ3570" s="49"/>
      <c r="BR3570" s="49"/>
      <c r="BS3570" s="49"/>
      <c r="BT3570" s="49"/>
      <c r="BU3570" s="49"/>
      <c r="BV3570" s="49"/>
      <c r="BW3570" s="49"/>
      <c r="BX3570" s="49"/>
      <c r="BY3570" s="49"/>
      <c r="BZ3570" s="49"/>
      <c r="CA3570" s="49"/>
      <c r="CB3570" s="49"/>
      <c r="CC3570" s="49"/>
    </row>
    <row r="3571" spans="1:81" x14ac:dyDescent="0.3">
      <c r="A3571" s="57" t="s">
        <v>562</v>
      </c>
      <c r="B3571" s="48">
        <v>42387</v>
      </c>
      <c r="C3571" s="48"/>
      <c r="D3571" s="48"/>
      <c r="E3571" s="49" t="s">
        <v>558</v>
      </c>
      <c r="F3571" s="49"/>
      <c r="G3571" s="49">
        <v>382.36546874999999</v>
      </c>
      <c r="H3571" s="49">
        <v>8.5571875000000006E-2</v>
      </c>
      <c r="I3571" s="49">
        <v>0.14750625000000001</v>
      </c>
      <c r="J3571" s="49">
        <v>0.1720875</v>
      </c>
      <c r="K3571" s="49">
        <v>0.17758750000000001</v>
      </c>
      <c r="L3571" s="49">
        <v>0.25535625000000001</v>
      </c>
      <c r="M3571" s="49">
        <v>0.28360000000000002</v>
      </c>
      <c r="N3571" s="49">
        <v>0.26938125000000002</v>
      </c>
      <c r="O3571" s="49"/>
      <c r="P3571" s="49"/>
      <c r="Q3571" s="49"/>
      <c r="R3571" s="49"/>
      <c r="S3571" s="49"/>
      <c r="T3571" s="49"/>
      <c r="U3571" s="49"/>
      <c r="V3571" s="49"/>
      <c r="W3571" s="49"/>
      <c r="X3571" s="49"/>
      <c r="Y3571" s="49"/>
      <c r="Z3571" s="49"/>
      <c r="AA3571" s="49"/>
      <c r="AB3571" s="49"/>
      <c r="AC3571" s="49"/>
      <c r="AD3571" s="49"/>
      <c r="AE3571" s="49"/>
      <c r="AF3571" s="49"/>
      <c r="AG3571" s="49"/>
      <c r="AH3571" s="49"/>
      <c r="AI3571" s="49"/>
      <c r="AJ3571" s="49"/>
      <c r="AK3571" s="49"/>
      <c r="AL3571" s="49"/>
      <c r="AM3571" s="49"/>
      <c r="AN3571" s="49"/>
      <c r="AO3571" s="49"/>
      <c r="AP3571" s="49"/>
      <c r="AQ3571" s="49"/>
      <c r="AR3571" s="49"/>
      <c r="AS3571" s="49"/>
      <c r="AT3571" s="49"/>
      <c r="AX3571" s="49"/>
      <c r="AY3571" s="49"/>
      <c r="AZ3571" s="49"/>
      <c r="BA3571" s="49"/>
      <c r="BB3571" s="49"/>
      <c r="BC3571" s="49"/>
      <c r="BD3571" s="49"/>
      <c r="BE3571" s="49"/>
      <c r="BF3571" s="49"/>
      <c r="BG3571" s="49"/>
      <c r="BH3571" s="49"/>
      <c r="BI3571" s="49"/>
      <c r="BJ3571" s="49"/>
      <c r="BK3571" s="49"/>
      <c r="BL3571" s="49"/>
      <c r="BM3571" s="49"/>
      <c r="BN3571" s="49"/>
      <c r="BO3571" s="49"/>
      <c r="BP3571" s="49"/>
      <c r="BQ3571" s="49"/>
      <c r="BR3571" s="49"/>
      <c r="BS3571" s="49"/>
      <c r="BT3571" s="49"/>
      <c r="BU3571" s="49"/>
      <c r="BV3571" s="49"/>
      <c r="BW3571" s="49"/>
      <c r="BX3571" s="49"/>
      <c r="BY3571" s="49"/>
      <c r="BZ3571" s="49"/>
      <c r="CA3571" s="49"/>
      <c r="CB3571" s="49"/>
      <c r="CC3571" s="49"/>
    </row>
    <row r="3572" spans="1:81" x14ac:dyDescent="0.3">
      <c r="A3572" s="57" t="s">
        <v>562</v>
      </c>
      <c r="B3572" s="48">
        <v>42388</v>
      </c>
      <c r="C3572" s="48"/>
      <c r="D3572" s="48"/>
      <c r="E3572" s="49" t="s">
        <v>558</v>
      </c>
      <c r="F3572" s="49"/>
      <c r="G3572" s="49">
        <v>382.265625</v>
      </c>
      <c r="H3572" s="49">
        <v>8.5606249999999995E-2</v>
      </c>
      <c r="I3572" s="49">
        <v>0.14763124999999999</v>
      </c>
      <c r="J3572" s="49">
        <v>0.17211874999999999</v>
      </c>
      <c r="K3572" s="49">
        <v>0.17775625</v>
      </c>
      <c r="L3572" s="49">
        <v>0.25513124999999998</v>
      </c>
      <c r="M3572" s="49">
        <v>0.28334999999999999</v>
      </c>
      <c r="N3572" s="49">
        <v>0.26924375</v>
      </c>
      <c r="O3572" s="49"/>
      <c r="P3572" s="49"/>
      <c r="Q3572" s="49"/>
      <c r="R3572" s="49"/>
      <c r="S3572" s="49"/>
      <c r="T3572" s="49"/>
      <c r="U3572" s="49"/>
      <c r="V3572" s="49"/>
      <c r="W3572" s="49"/>
      <c r="X3572" s="49"/>
      <c r="Y3572" s="49"/>
      <c r="Z3572" s="49"/>
      <c r="AA3572" s="49"/>
      <c r="AB3572" s="49"/>
      <c r="AC3572" s="49"/>
      <c r="AD3572" s="49">
        <v>8.4</v>
      </c>
      <c r="AE3572" s="49">
        <v>0.37079923904989498</v>
      </c>
      <c r="AF3572" s="49"/>
      <c r="AG3572" s="49"/>
      <c r="AH3572" s="49"/>
      <c r="AI3572" s="49"/>
      <c r="AJ3572" s="49">
        <v>8.3000000000000007</v>
      </c>
      <c r="AK3572" s="49">
        <v>8.4</v>
      </c>
      <c r="AL3572" s="49"/>
      <c r="AM3572" s="49"/>
      <c r="AN3572" s="49"/>
      <c r="AO3572" s="49"/>
      <c r="AP3572" s="49"/>
      <c r="AQ3572" s="49"/>
      <c r="AR3572" s="49"/>
      <c r="AS3572" s="49"/>
      <c r="AT3572" s="49"/>
      <c r="AX3572" s="49"/>
      <c r="AY3572" s="49"/>
      <c r="AZ3572" s="49"/>
      <c r="BA3572" s="49"/>
      <c r="BB3572" s="49"/>
      <c r="BC3572" s="49"/>
      <c r="BD3572" s="49"/>
      <c r="BE3572" s="49"/>
      <c r="BF3572" s="49"/>
      <c r="BG3572" s="49"/>
      <c r="BH3572" s="49"/>
      <c r="BI3572" s="49"/>
      <c r="BJ3572" s="49"/>
      <c r="BK3572" s="49"/>
      <c r="BL3572" s="49"/>
      <c r="BM3572" s="49"/>
      <c r="BN3572" s="49"/>
      <c r="BO3572" s="49"/>
      <c r="BP3572" s="49"/>
      <c r="BQ3572" s="49"/>
      <c r="BR3572" s="49"/>
      <c r="BS3572" s="49"/>
      <c r="BT3572" s="49"/>
      <c r="BU3572" s="49"/>
      <c r="BV3572" s="49"/>
      <c r="BW3572" s="49"/>
      <c r="BX3572" s="49"/>
      <c r="BY3572" s="49"/>
      <c r="BZ3572" s="49"/>
      <c r="CA3572" s="49"/>
      <c r="CB3572" s="49"/>
      <c r="CC3572" s="49"/>
    </row>
    <row r="3573" spans="1:81" x14ac:dyDescent="0.3">
      <c r="A3573" s="57" t="s">
        <v>562</v>
      </c>
      <c r="B3573" s="48">
        <v>42389</v>
      </c>
      <c r="C3573" s="48"/>
      <c r="D3573" s="48"/>
      <c r="E3573" s="49" t="s">
        <v>558</v>
      </c>
      <c r="F3573" s="49"/>
      <c r="G3573" s="49">
        <v>382.79578125</v>
      </c>
      <c r="H3573" s="49">
        <v>8.6940624999999994E-2</v>
      </c>
      <c r="I3573" s="49">
        <v>0.14945625000000001</v>
      </c>
      <c r="J3573" s="49">
        <v>0.17305624999999999</v>
      </c>
      <c r="K3573" s="49">
        <v>0.17776249999999999</v>
      </c>
      <c r="L3573" s="49">
        <v>0.25486249999999999</v>
      </c>
      <c r="M3573" s="49">
        <v>0.28299374999999999</v>
      </c>
      <c r="N3573" s="49">
        <v>0.26911249999999998</v>
      </c>
      <c r="O3573" s="49"/>
      <c r="P3573" s="49"/>
      <c r="Q3573" s="49"/>
      <c r="R3573" s="49"/>
      <c r="S3573" s="49"/>
      <c r="T3573" s="49"/>
      <c r="U3573" s="49"/>
      <c r="V3573" s="49"/>
      <c r="W3573" s="49"/>
      <c r="X3573" s="49"/>
      <c r="Y3573" s="49"/>
      <c r="Z3573" s="49"/>
      <c r="AA3573" s="49"/>
      <c r="AB3573" s="49"/>
      <c r="AC3573" s="49"/>
      <c r="AD3573" s="49"/>
      <c r="AE3573" s="49"/>
      <c r="AF3573" s="49"/>
      <c r="AG3573" s="49"/>
      <c r="AH3573" s="49"/>
      <c r="AI3573" s="49"/>
      <c r="AJ3573" s="49"/>
      <c r="AK3573" s="49"/>
      <c r="AL3573" s="49"/>
      <c r="AM3573" s="49"/>
      <c r="AN3573" s="49"/>
      <c r="AO3573" s="49"/>
      <c r="AP3573" s="49"/>
      <c r="AQ3573" s="49"/>
      <c r="AR3573" s="49"/>
      <c r="AS3573" s="49"/>
      <c r="AT3573" s="49"/>
      <c r="AX3573" s="49"/>
      <c r="AY3573" s="49"/>
      <c r="AZ3573" s="49"/>
      <c r="BA3573" s="49"/>
      <c r="BB3573" s="49"/>
      <c r="BC3573" s="49"/>
      <c r="BD3573" s="49"/>
      <c r="BE3573" s="49"/>
      <c r="BF3573" s="49"/>
      <c r="BG3573" s="49"/>
      <c r="BH3573" s="49"/>
      <c r="BI3573" s="49"/>
      <c r="BJ3573" s="49"/>
      <c r="BK3573" s="49"/>
      <c r="BL3573" s="49"/>
      <c r="BM3573" s="49"/>
      <c r="BN3573" s="49"/>
      <c r="BO3573" s="49"/>
      <c r="BP3573" s="49"/>
      <c r="BQ3573" s="49"/>
      <c r="BR3573" s="49"/>
      <c r="BS3573" s="49"/>
      <c r="BT3573" s="49"/>
      <c r="BU3573" s="49"/>
      <c r="BV3573" s="49"/>
      <c r="BW3573" s="49"/>
      <c r="BX3573" s="49"/>
      <c r="BY3573" s="49"/>
      <c r="BZ3573" s="49"/>
      <c r="CA3573" s="49"/>
      <c r="CB3573" s="49"/>
      <c r="CC3573" s="49"/>
    </row>
    <row r="3574" spans="1:81" x14ac:dyDescent="0.3">
      <c r="A3574" s="57" t="s">
        <v>562</v>
      </c>
      <c r="B3574" s="48">
        <v>42390</v>
      </c>
      <c r="C3574" s="48"/>
      <c r="D3574" s="48"/>
      <c r="E3574" s="49" t="s">
        <v>558</v>
      </c>
      <c r="F3574" s="49"/>
      <c r="G3574" s="49">
        <v>383.28562499999998</v>
      </c>
      <c r="H3574" s="49">
        <v>8.7143750000000006E-2</v>
      </c>
      <c r="I3574" s="49">
        <v>0.15083125</v>
      </c>
      <c r="J3574" s="49">
        <v>0.17421875000000001</v>
      </c>
      <c r="K3574" s="49">
        <v>0.17814374999999999</v>
      </c>
      <c r="L3574" s="49">
        <v>0.25458750000000002</v>
      </c>
      <c r="M3574" s="49">
        <v>0.28270624999999999</v>
      </c>
      <c r="N3574" s="49">
        <v>0.26897500000000002</v>
      </c>
      <c r="O3574" s="49"/>
      <c r="P3574" s="49"/>
      <c r="Q3574" s="49"/>
      <c r="R3574" s="49"/>
      <c r="S3574" s="49"/>
      <c r="T3574" s="49"/>
      <c r="U3574" s="49"/>
      <c r="V3574" s="49"/>
      <c r="W3574" s="49"/>
      <c r="X3574" s="49"/>
      <c r="Y3574" s="49"/>
      <c r="Z3574" s="49"/>
      <c r="AA3574" s="49"/>
      <c r="AB3574" s="49"/>
      <c r="AC3574" s="49"/>
      <c r="AD3574" s="49"/>
      <c r="AE3574" s="49"/>
      <c r="AF3574" s="49"/>
      <c r="AG3574" s="49"/>
      <c r="AH3574" s="49"/>
      <c r="AI3574" s="49"/>
      <c r="AJ3574" s="49"/>
      <c r="AK3574" s="49"/>
      <c r="AL3574" s="49"/>
      <c r="AM3574" s="49"/>
      <c r="AN3574" s="49"/>
      <c r="AO3574" s="49"/>
      <c r="AP3574" s="49"/>
      <c r="AQ3574" s="49"/>
      <c r="AR3574" s="49"/>
      <c r="AS3574" s="49"/>
      <c r="AT3574" s="49"/>
      <c r="AX3574" s="49"/>
      <c r="AY3574" s="49"/>
      <c r="AZ3574" s="49"/>
      <c r="BA3574" s="49"/>
      <c r="BB3574" s="49"/>
      <c r="BC3574" s="49"/>
      <c r="BD3574" s="49"/>
      <c r="BE3574" s="49"/>
      <c r="BF3574" s="49"/>
      <c r="BG3574" s="49"/>
      <c r="BH3574" s="49"/>
      <c r="BI3574" s="49"/>
      <c r="BJ3574" s="49"/>
      <c r="BK3574" s="49"/>
      <c r="BL3574" s="49"/>
      <c r="BM3574" s="49"/>
      <c r="BN3574" s="49"/>
      <c r="BO3574" s="49"/>
      <c r="BP3574" s="49"/>
      <c r="BQ3574" s="49"/>
      <c r="BR3574" s="49"/>
      <c r="BS3574" s="49"/>
      <c r="BT3574" s="49"/>
      <c r="BU3574" s="49"/>
      <c r="BV3574" s="49"/>
      <c r="BW3574" s="49"/>
      <c r="BX3574" s="49"/>
      <c r="BY3574" s="49"/>
      <c r="BZ3574" s="49"/>
      <c r="CA3574" s="49"/>
      <c r="CB3574" s="49"/>
      <c r="CC3574" s="49"/>
    </row>
    <row r="3575" spans="1:81" x14ac:dyDescent="0.3">
      <c r="A3575" s="57" t="s">
        <v>562</v>
      </c>
      <c r="B3575" s="48">
        <v>42391</v>
      </c>
      <c r="C3575" s="48"/>
      <c r="D3575" s="48"/>
      <c r="E3575" s="49" t="s">
        <v>558</v>
      </c>
      <c r="F3575" s="49"/>
      <c r="G3575" s="49">
        <v>384.03421874999998</v>
      </c>
      <c r="H3575" s="49">
        <v>8.7303124999999995E-2</v>
      </c>
      <c r="I3575" s="49">
        <v>0.15236250000000001</v>
      </c>
      <c r="J3575" s="49">
        <v>0.17578750000000001</v>
      </c>
      <c r="K3575" s="49">
        <v>0.17873749999999999</v>
      </c>
      <c r="L3575" s="49">
        <v>0.25449375000000002</v>
      </c>
      <c r="M3575" s="49">
        <v>0.28247499999999998</v>
      </c>
      <c r="N3575" s="49">
        <v>0.26878750000000001</v>
      </c>
      <c r="O3575" s="49"/>
      <c r="P3575" s="49"/>
      <c r="Q3575" s="49"/>
      <c r="R3575" s="49"/>
      <c r="S3575" s="49"/>
      <c r="T3575" s="49"/>
      <c r="U3575" s="49"/>
      <c r="V3575" s="49"/>
      <c r="W3575" s="49"/>
      <c r="X3575" s="49"/>
      <c r="Y3575" s="49"/>
      <c r="Z3575" s="49"/>
      <c r="AA3575" s="49"/>
      <c r="AB3575" s="49"/>
      <c r="AC3575" s="49"/>
      <c r="AD3575" s="49"/>
      <c r="AE3575" s="49">
        <v>0.29046357155758501</v>
      </c>
      <c r="AF3575" s="49"/>
      <c r="AG3575" s="49"/>
      <c r="AH3575" s="49"/>
      <c r="AI3575" s="49"/>
      <c r="AJ3575" s="49"/>
      <c r="AK3575" s="49"/>
      <c r="AL3575" s="49"/>
      <c r="AM3575" s="49"/>
      <c r="AN3575" s="49"/>
      <c r="AO3575" s="49"/>
      <c r="AP3575" s="49"/>
      <c r="AQ3575" s="49"/>
      <c r="AR3575" s="49"/>
      <c r="AS3575" s="49"/>
      <c r="AT3575" s="49"/>
      <c r="AX3575" s="49"/>
      <c r="AY3575" s="49"/>
      <c r="AZ3575" s="49"/>
      <c r="BA3575" s="49"/>
      <c r="BB3575" s="49"/>
      <c r="BC3575" s="49"/>
      <c r="BD3575" s="49"/>
      <c r="BE3575" s="49"/>
      <c r="BF3575" s="49"/>
      <c r="BG3575" s="49"/>
      <c r="BH3575" s="49"/>
      <c r="BI3575" s="49"/>
      <c r="BJ3575" s="49"/>
      <c r="BK3575" s="49"/>
      <c r="BL3575" s="49"/>
      <c r="BM3575" s="49"/>
      <c r="BN3575" s="49"/>
      <c r="BO3575" s="49"/>
      <c r="BP3575" s="49"/>
      <c r="BQ3575" s="49"/>
      <c r="BR3575" s="49"/>
      <c r="BS3575" s="49"/>
      <c r="BT3575" s="49"/>
      <c r="BU3575" s="49"/>
      <c r="BV3575" s="49"/>
      <c r="BW3575" s="49"/>
      <c r="BX3575" s="49"/>
      <c r="BY3575" s="49"/>
      <c r="BZ3575" s="49"/>
      <c r="CA3575" s="49"/>
      <c r="CB3575" s="49"/>
      <c r="CC3575" s="49"/>
    </row>
    <row r="3576" spans="1:81" x14ac:dyDescent="0.3">
      <c r="A3576" s="57" t="s">
        <v>562</v>
      </c>
      <c r="B3576" s="48">
        <v>42392</v>
      </c>
      <c r="C3576" s="48"/>
      <c r="D3576" s="48"/>
      <c r="E3576" s="49" t="s">
        <v>558</v>
      </c>
      <c r="F3576" s="49"/>
      <c r="G3576" s="49">
        <v>384.47484374999999</v>
      </c>
      <c r="H3576" s="49">
        <v>8.6378125E-2</v>
      </c>
      <c r="I3576" s="49">
        <v>0.15278749999999999</v>
      </c>
      <c r="J3576" s="49">
        <v>0.17685000000000001</v>
      </c>
      <c r="K3576" s="49">
        <v>0.17960000000000001</v>
      </c>
      <c r="L3576" s="49">
        <v>0.25455</v>
      </c>
      <c r="M3576" s="49">
        <v>0.282225</v>
      </c>
      <c r="N3576" s="49">
        <v>0.26877499999999999</v>
      </c>
      <c r="O3576" s="49"/>
      <c r="P3576" s="49"/>
      <c r="Q3576" s="49"/>
      <c r="R3576" s="49"/>
      <c r="S3576" s="49"/>
      <c r="T3576" s="49"/>
      <c r="U3576" s="49"/>
      <c r="V3576" s="49"/>
      <c r="W3576" s="49"/>
      <c r="X3576" s="49"/>
      <c r="Y3576" s="49"/>
      <c r="Z3576" s="49"/>
      <c r="AA3576" s="49"/>
      <c r="AB3576" s="49"/>
      <c r="AC3576" s="49"/>
      <c r="AD3576" s="49"/>
      <c r="AE3576" s="49"/>
      <c r="AF3576" s="49"/>
      <c r="AG3576" s="49"/>
      <c r="AH3576" s="49"/>
      <c r="AI3576" s="49"/>
      <c r="AJ3576" s="49"/>
      <c r="AK3576" s="49"/>
      <c r="AL3576" s="49"/>
      <c r="AM3576" s="49"/>
      <c r="AN3576" s="49"/>
      <c r="AO3576" s="49"/>
      <c r="AP3576" s="49"/>
      <c r="AQ3576" s="49"/>
      <c r="AR3576" s="49"/>
      <c r="AS3576" s="49"/>
      <c r="AT3576" s="49"/>
      <c r="AX3576" s="49"/>
      <c r="AY3576" s="49"/>
      <c r="AZ3576" s="49"/>
      <c r="BA3576" s="49"/>
      <c r="BB3576" s="49"/>
      <c r="BC3576" s="49"/>
      <c r="BD3576" s="49"/>
      <c r="BE3576" s="49"/>
      <c r="BF3576" s="49"/>
      <c r="BG3576" s="49"/>
      <c r="BH3576" s="49"/>
      <c r="BI3576" s="49"/>
      <c r="BJ3576" s="49"/>
      <c r="BK3576" s="49"/>
      <c r="BL3576" s="49"/>
      <c r="BM3576" s="49"/>
      <c r="BN3576" s="49"/>
      <c r="BO3576" s="49"/>
      <c r="BP3576" s="49"/>
      <c r="BQ3576" s="49"/>
      <c r="BR3576" s="49"/>
      <c r="BS3576" s="49"/>
      <c r="BT3576" s="49"/>
      <c r="BU3576" s="49"/>
      <c r="BV3576" s="49"/>
      <c r="BW3576" s="49"/>
      <c r="BX3576" s="49"/>
      <c r="BY3576" s="49"/>
      <c r="BZ3576" s="49"/>
      <c r="CA3576" s="49"/>
      <c r="CB3576" s="49"/>
      <c r="CC3576" s="49"/>
    </row>
    <row r="3577" spans="1:81" x14ac:dyDescent="0.3">
      <c r="A3577" s="57" t="s">
        <v>562</v>
      </c>
      <c r="B3577" s="48">
        <v>42393</v>
      </c>
      <c r="C3577" s="48"/>
      <c r="D3577" s="48"/>
      <c r="E3577" s="49" t="s">
        <v>558</v>
      </c>
      <c r="F3577" s="49"/>
      <c r="G3577" s="49">
        <v>384.46921874999998</v>
      </c>
      <c r="H3577" s="49">
        <v>8.4734375000000001E-2</v>
      </c>
      <c r="I3577" s="49">
        <v>0.15205625</v>
      </c>
      <c r="J3577" s="49">
        <v>0.17728125</v>
      </c>
      <c r="K3577" s="49">
        <v>0.18046875000000001</v>
      </c>
      <c r="L3577" s="49">
        <v>0.25468750000000001</v>
      </c>
      <c r="M3577" s="49">
        <v>0.28210000000000002</v>
      </c>
      <c r="N3577" s="49">
        <v>0.26863124999999999</v>
      </c>
      <c r="O3577" s="49"/>
      <c r="P3577" s="49"/>
      <c r="Q3577" s="49"/>
      <c r="R3577" s="49"/>
      <c r="S3577" s="49"/>
      <c r="T3577" s="49"/>
      <c r="U3577" s="49"/>
      <c r="V3577" s="49"/>
      <c r="W3577" s="49"/>
      <c r="X3577" s="49"/>
      <c r="Y3577" s="49"/>
      <c r="Z3577" s="49"/>
      <c r="AA3577" s="49"/>
      <c r="AB3577" s="49"/>
      <c r="AC3577" s="49"/>
      <c r="AD3577" s="49"/>
      <c r="AE3577" s="49"/>
      <c r="AF3577" s="49"/>
      <c r="AG3577" s="49"/>
      <c r="AH3577" s="49"/>
      <c r="AI3577" s="49"/>
      <c r="AJ3577" s="49"/>
      <c r="AK3577" s="49"/>
      <c r="AL3577" s="49"/>
      <c r="AM3577" s="49"/>
      <c r="AN3577" s="49"/>
      <c r="AO3577" s="49"/>
      <c r="AP3577" s="49"/>
      <c r="AQ3577" s="49"/>
      <c r="AR3577" s="49"/>
      <c r="AS3577" s="49"/>
      <c r="AT3577" s="49"/>
      <c r="AX3577" s="49"/>
      <c r="AY3577" s="49"/>
      <c r="AZ3577" s="49"/>
      <c r="BA3577" s="49"/>
      <c r="BB3577" s="49"/>
      <c r="BC3577" s="49"/>
      <c r="BD3577" s="49"/>
      <c r="BE3577" s="49"/>
      <c r="BF3577" s="49"/>
      <c r="BG3577" s="49"/>
      <c r="BH3577" s="49"/>
      <c r="BI3577" s="49"/>
      <c r="BJ3577" s="49"/>
      <c r="BK3577" s="49"/>
      <c r="BL3577" s="49"/>
      <c r="BM3577" s="49"/>
      <c r="BN3577" s="49"/>
      <c r="BO3577" s="49"/>
      <c r="BP3577" s="49"/>
      <c r="BQ3577" s="49"/>
      <c r="BR3577" s="49"/>
      <c r="BS3577" s="49"/>
      <c r="BT3577" s="49"/>
      <c r="BU3577" s="49"/>
      <c r="BV3577" s="49"/>
      <c r="BW3577" s="49"/>
      <c r="BX3577" s="49"/>
      <c r="BY3577" s="49"/>
      <c r="BZ3577" s="49"/>
      <c r="CA3577" s="49"/>
      <c r="CB3577" s="49"/>
      <c r="CC3577" s="49"/>
    </row>
    <row r="3578" spans="1:81" x14ac:dyDescent="0.3">
      <c r="A3578" s="57" t="s">
        <v>562</v>
      </c>
      <c r="B3578" s="48">
        <v>42394</v>
      </c>
      <c r="C3578" s="48"/>
      <c r="D3578" s="48"/>
      <c r="E3578" s="49" t="s">
        <v>558</v>
      </c>
      <c r="F3578" s="49"/>
      <c r="G3578" s="49">
        <v>384.43593750000002</v>
      </c>
      <c r="H3578" s="49">
        <v>8.4356249999999994E-2</v>
      </c>
      <c r="I3578" s="49">
        <v>0.15160000000000001</v>
      </c>
      <c r="J3578" s="49">
        <v>0.1771625</v>
      </c>
      <c r="K3578" s="49">
        <v>0.18084375</v>
      </c>
      <c r="L3578" s="49">
        <v>0.25496249999999998</v>
      </c>
      <c r="M3578" s="49">
        <v>0.28203125000000001</v>
      </c>
      <c r="N3578" s="49">
        <v>0.26847500000000002</v>
      </c>
      <c r="O3578" s="49"/>
      <c r="P3578" s="49"/>
      <c r="Q3578" s="49"/>
      <c r="R3578" s="49"/>
      <c r="S3578" s="49">
        <v>5.0000747499999996</v>
      </c>
      <c r="T3578" s="49">
        <v>414.39974999999998</v>
      </c>
      <c r="U3578" s="49">
        <v>313.9615</v>
      </c>
      <c r="V3578" s="49"/>
      <c r="W3578" s="49"/>
      <c r="X3578" s="49">
        <v>1.7565917924284899E-2</v>
      </c>
      <c r="Y3578" s="49">
        <v>4.514E-2</v>
      </c>
      <c r="Z3578" s="49">
        <v>4.4076532999999998</v>
      </c>
      <c r="AA3578" s="49">
        <v>5290.2314124051099</v>
      </c>
      <c r="AB3578" s="49"/>
      <c r="AC3578" s="49">
        <v>250.92075</v>
      </c>
      <c r="AD3578" s="49"/>
      <c r="AE3578" s="49">
        <v>0.35512716482156997</v>
      </c>
      <c r="AF3578" s="49"/>
      <c r="AG3578" s="49"/>
      <c r="AH3578" s="49"/>
      <c r="AI3578" s="49">
        <v>17.206250000000001</v>
      </c>
      <c r="AJ3578" s="49"/>
      <c r="AK3578" s="49"/>
      <c r="AL3578" s="49"/>
      <c r="AM3578" s="49"/>
      <c r="AN3578" s="49"/>
      <c r="AO3578" s="49"/>
      <c r="AP3578" s="49"/>
      <c r="AQ3578" s="49"/>
      <c r="AR3578" s="49"/>
      <c r="AS3578" s="49" t="s">
        <v>69</v>
      </c>
      <c r="AT3578" s="49"/>
      <c r="AX3578" s="49"/>
      <c r="AY3578" s="49"/>
      <c r="AZ3578" s="49"/>
      <c r="BA3578" s="49"/>
      <c r="BB3578" s="49"/>
      <c r="BC3578" s="49">
        <v>63.040750000000003</v>
      </c>
      <c r="BD3578" s="49"/>
      <c r="BE3578" s="49"/>
      <c r="BF3578" s="49"/>
      <c r="BG3578" s="49"/>
      <c r="BH3578" s="49">
        <v>83.231999999999999</v>
      </c>
      <c r="BI3578" s="49">
        <v>263.4738089521</v>
      </c>
      <c r="BJ3578" s="49"/>
      <c r="BK3578" s="49"/>
      <c r="BL3578" s="49"/>
      <c r="BM3578" s="49"/>
      <c r="BN3578" s="49"/>
      <c r="BO3578" s="49"/>
      <c r="BP3578" s="49"/>
      <c r="BQ3578" s="49"/>
      <c r="BR3578" s="49"/>
      <c r="BS3578" s="49"/>
      <c r="BT3578" s="49"/>
      <c r="BU3578" s="49"/>
      <c r="BV3578" s="49"/>
      <c r="BW3578" s="49"/>
      <c r="BX3578" s="49"/>
      <c r="BY3578" s="49"/>
      <c r="BZ3578" s="49"/>
      <c r="CA3578" s="49"/>
      <c r="CB3578" s="49"/>
      <c r="CC3578" s="49"/>
    </row>
    <row r="3579" spans="1:81" x14ac:dyDescent="0.3">
      <c r="A3579" s="57" t="s">
        <v>562</v>
      </c>
      <c r="B3579" s="48">
        <v>42395</v>
      </c>
      <c r="C3579" s="48"/>
      <c r="D3579" s="48"/>
      <c r="E3579" s="49" t="s">
        <v>558</v>
      </c>
      <c r="F3579" s="49"/>
      <c r="G3579" s="49">
        <v>384.06046874999998</v>
      </c>
      <c r="H3579" s="49">
        <v>8.2884374999999996E-2</v>
      </c>
      <c r="I3579" s="49">
        <v>0.15040624999999999</v>
      </c>
      <c r="J3579" s="49">
        <v>0.17676249999999999</v>
      </c>
      <c r="K3579" s="49">
        <v>0.18119374999999999</v>
      </c>
      <c r="L3579" s="49">
        <v>0.25514375</v>
      </c>
      <c r="M3579" s="49">
        <v>0.28199374999999999</v>
      </c>
      <c r="N3579" s="49">
        <v>0.26846249999999999</v>
      </c>
      <c r="O3579" s="49"/>
      <c r="P3579" s="49"/>
      <c r="Q3579" s="49"/>
      <c r="R3579" s="49"/>
      <c r="S3579" s="49"/>
      <c r="T3579" s="49"/>
      <c r="U3579" s="49"/>
      <c r="V3579" s="49"/>
      <c r="W3579" s="49"/>
      <c r="X3579" s="49"/>
      <c r="Y3579" s="49"/>
      <c r="Z3579" s="49"/>
      <c r="AA3579" s="49"/>
      <c r="AB3579" s="49"/>
      <c r="AC3579" s="49"/>
      <c r="AD3579" s="49"/>
      <c r="AE3579" s="49"/>
      <c r="AF3579" s="49"/>
      <c r="AG3579" s="49"/>
      <c r="AH3579" s="49"/>
      <c r="AI3579" s="49"/>
      <c r="AJ3579" s="49"/>
      <c r="AK3579" s="49"/>
      <c r="AL3579" s="49"/>
      <c r="AM3579" s="49"/>
      <c r="AN3579" s="49"/>
      <c r="AO3579" s="49"/>
      <c r="AP3579" s="49"/>
      <c r="AQ3579" s="49"/>
      <c r="AR3579" s="49"/>
      <c r="AS3579" s="49"/>
      <c r="AT3579" s="49"/>
      <c r="AX3579" s="49"/>
      <c r="AY3579" s="49"/>
      <c r="AZ3579" s="49"/>
      <c r="BA3579" s="49"/>
      <c r="BB3579" s="49"/>
      <c r="BC3579" s="49"/>
      <c r="BD3579" s="49"/>
      <c r="BE3579" s="49"/>
      <c r="BF3579" s="49"/>
      <c r="BG3579" s="49"/>
      <c r="BH3579" s="49"/>
      <c r="BI3579" s="49"/>
      <c r="BJ3579" s="49"/>
      <c r="BK3579" s="49"/>
      <c r="BL3579" s="49"/>
      <c r="BM3579" s="49"/>
      <c r="BN3579" s="49"/>
      <c r="BO3579" s="49"/>
      <c r="BP3579" s="49"/>
      <c r="BQ3579" s="49"/>
      <c r="BR3579" s="49"/>
      <c r="BS3579" s="49"/>
      <c r="BT3579" s="49"/>
      <c r="BU3579" s="49"/>
      <c r="BV3579" s="49"/>
      <c r="BW3579" s="49"/>
      <c r="BX3579" s="49"/>
      <c r="BY3579" s="49"/>
      <c r="BZ3579" s="49"/>
      <c r="CA3579" s="49"/>
      <c r="CB3579" s="49"/>
      <c r="CC3579" s="49"/>
    </row>
    <row r="3580" spans="1:81" x14ac:dyDescent="0.3">
      <c r="A3580" s="57" t="s">
        <v>562</v>
      </c>
      <c r="B3580" s="48">
        <v>42396</v>
      </c>
      <c r="C3580" s="48"/>
      <c r="D3580" s="48"/>
      <c r="E3580" s="49" t="s">
        <v>558</v>
      </c>
      <c r="F3580" s="49"/>
      <c r="G3580" s="49">
        <v>383.58</v>
      </c>
      <c r="H3580" s="49">
        <v>8.2393750000000002E-2</v>
      </c>
      <c r="I3580" s="49">
        <v>0.14955625</v>
      </c>
      <c r="J3580" s="49">
        <v>0.17579375</v>
      </c>
      <c r="K3580" s="49">
        <v>0.18132499999999999</v>
      </c>
      <c r="L3580" s="49">
        <v>0.25526874999999999</v>
      </c>
      <c r="M3580" s="49">
        <v>0.28188750000000001</v>
      </c>
      <c r="N3580" s="49">
        <v>0.26834999999999998</v>
      </c>
      <c r="O3580" s="49"/>
      <c r="P3580" s="49"/>
      <c r="Q3580" s="49"/>
      <c r="R3580" s="49">
        <v>1.4</v>
      </c>
      <c r="S3580" s="49"/>
      <c r="T3580" s="49"/>
      <c r="U3580" s="49"/>
      <c r="V3580" s="49"/>
      <c r="W3580" s="49"/>
      <c r="X3580" s="49"/>
      <c r="Y3580" s="49"/>
      <c r="Z3580" s="49"/>
      <c r="AA3580" s="49"/>
      <c r="AB3580" s="49"/>
      <c r="AC3580" s="49"/>
      <c r="AD3580" s="49">
        <v>8.4</v>
      </c>
      <c r="AE3580" s="49"/>
      <c r="AF3580" s="49"/>
      <c r="AG3580" s="49"/>
      <c r="AH3580" s="49"/>
      <c r="AI3580" s="49"/>
      <c r="AJ3580" s="49">
        <v>8.4</v>
      </c>
      <c r="AK3580" s="49">
        <v>8.4</v>
      </c>
      <c r="AL3580" s="49"/>
      <c r="AM3580" s="49"/>
      <c r="AN3580" s="49"/>
      <c r="AO3580" s="49"/>
      <c r="AP3580" s="49"/>
      <c r="AQ3580" s="49"/>
      <c r="AR3580" s="49"/>
      <c r="AS3580" s="49"/>
      <c r="AT3580" s="49"/>
      <c r="AX3580" s="49"/>
      <c r="AY3580" s="49"/>
      <c r="AZ3580" s="49"/>
      <c r="BA3580" s="49"/>
      <c r="BB3580" s="49"/>
      <c r="BC3580" s="49"/>
      <c r="BD3580" s="49"/>
      <c r="BE3580" s="49"/>
      <c r="BF3580" s="49"/>
      <c r="BG3580" s="49"/>
      <c r="BH3580" s="49"/>
      <c r="BI3580" s="49"/>
      <c r="BJ3580" s="49"/>
      <c r="BK3580" s="49"/>
      <c r="BL3580" s="49"/>
      <c r="BM3580" s="49"/>
      <c r="BN3580" s="49"/>
      <c r="BO3580" s="49"/>
      <c r="BP3580" s="49"/>
      <c r="BQ3580" s="49"/>
      <c r="BR3580" s="49"/>
      <c r="BS3580" s="49"/>
      <c r="BT3580" s="49"/>
      <c r="BU3580" s="49"/>
      <c r="BV3580" s="49"/>
      <c r="BW3580" s="49"/>
      <c r="BX3580" s="49"/>
      <c r="BY3580" s="49"/>
      <c r="BZ3580" s="49"/>
      <c r="CA3580" s="49"/>
      <c r="CB3580" s="49"/>
      <c r="CC3580" s="49"/>
    </row>
    <row r="3581" spans="1:81" x14ac:dyDescent="0.3">
      <c r="A3581" s="57" t="s">
        <v>562</v>
      </c>
      <c r="B3581" s="48">
        <v>42397</v>
      </c>
      <c r="C3581" s="48"/>
      <c r="D3581" s="48"/>
      <c r="E3581" s="49" t="s">
        <v>558</v>
      </c>
      <c r="F3581" s="49"/>
      <c r="G3581" s="49">
        <v>383.40421874999998</v>
      </c>
      <c r="H3581" s="49">
        <v>8.2421875000000006E-2</v>
      </c>
      <c r="I3581" s="49">
        <v>0.14925625000000001</v>
      </c>
      <c r="J3581" s="49">
        <v>0.17533750000000001</v>
      </c>
      <c r="K3581" s="49">
        <v>0.18130625</v>
      </c>
      <c r="L3581" s="49">
        <v>0.25535625000000001</v>
      </c>
      <c r="M3581" s="49">
        <v>0.28186250000000002</v>
      </c>
      <c r="N3581" s="49">
        <v>0.26831250000000001</v>
      </c>
      <c r="O3581" s="49"/>
      <c r="P3581" s="49"/>
      <c r="Q3581" s="49"/>
      <c r="R3581" s="49"/>
      <c r="S3581" s="49"/>
      <c r="T3581" s="49"/>
      <c r="U3581" s="49"/>
      <c r="V3581" s="49"/>
      <c r="W3581" s="49"/>
      <c r="X3581" s="49"/>
      <c r="Y3581" s="49"/>
      <c r="Z3581" s="49"/>
      <c r="AA3581" s="49"/>
      <c r="AB3581" s="49"/>
      <c r="AC3581" s="49"/>
      <c r="AD3581" s="49"/>
      <c r="AE3581" s="49"/>
      <c r="AF3581" s="49"/>
      <c r="AG3581" s="49"/>
      <c r="AH3581" s="49"/>
      <c r="AI3581" s="49"/>
      <c r="AJ3581" s="49"/>
      <c r="AK3581" s="49"/>
      <c r="AL3581" s="49"/>
      <c r="AM3581" s="49"/>
      <c r="AN3581" s="49"/>
      <c r="AO3581" s="49"/>
      <c r="AP3581" s="49"/>
      <c r="AQ3581" s="49"/>
      <c r="AR3581" s="49"/>
      <c r="AS3581" s="49"/>
      <c r="AT3581" s="49"/>
      <c r="AX3581" s="49"/>
      <c r="AY3581" s="49"/>
      <c r="AZ3581" s="49"/>
      <c r="BA3581" s="49"/>
      <c r="BB3581" s="49"/>
      <c r="BC3581" s="49"/>
      <c r="BD3581" s="49"/>
      <c r="BE3581" s="49"/>
      <c r="BF3581" s="49"/>
      <c r="BG3581" s="49"/>
      <c r="BH3581" s="49"/>
      <c r="BI3581" s="49"/>
      <c r="BJ3581" s="49"/>
      <c r="BK3581" s="49"/>
      <c r="BL3581" s="49"/>
      <c r="BM3581" s="49"/>
      <c r="BN3581" s="49"/>
      <c r="BO3581" s="49"/>
      <c r="BP3581" s="49"/>
      <c r="BQ3581" s="49"/>
      <c r="BR3581" s="49"/>
      <c r="BS3581" s="49"/>
      <c r="BT3581" s="49"/>
      <c r="BU3581" s="49"/>
      <c r="BV3581" s="49"/>
      <c r="BW3581" s="49"/>
      <c r="BX3581" s="49"/>
      <c r="BY3581" s="49"/>
      <c r="BZ3581" s="49"/>
      <c r="CA3581" s="49"/>
      <c r="CB3581" s="49"/>
      <c r="CC3581" s="49"/>
    </row>
    <row r="3582" spans="1:81" x14ac:dyDescent="0.3">
      <c r="A3582" s="57" t="s">
        <v>562</v>
      </c>
      <c r="B3582" s="48">
        <v>42398</v>
      </c>
      <c r="C3582" s="48"/>
      <c r="D3582" s="48"/>
      <c r="E3582" s="49" t="s">
        <v>558</v>
      </c>
      <c r="F3582" s="49"/>
      <c r="G3582" s="49">
        <v>383.604375</v>
      </c>
      <c r="H3582" s="49">
        <v>8.3106250000000007E-2</v>
      </c>
      <c r="I3582" s="49">
        <v>0.15004375</v>
      </c>
      <c r="J3582" s="49">
        <v>0.17559374999999999</v>
      </c>
      <c r="K3582" s="49">
        <v>0.1814125</v>
      </c>
      <c r="L3582" s="49">
        <v>0.25522499999999998</v>
      </c>
      <c r="M3582" s="49">
        <v>0.28169375000000002</v>
      </c>
      <c r="N3582" s="49">
        <v>0.26818124999999998</v>
      </c>
      <c r="O3582" s="49"/>
      <c r="P3582" s="49"/>
      <c r="Q3582" s="49"/>
      <c r="R3582" s="49"/>
      <c r="S3582" s="49"/>
      <c r="T3582" s="49"/>
      <c r="U3582" s="49"/>
      <c r="V3582" s="49"/>
      <c r="W3582" s="49"/>
      <c r="X3582" s="49"/>
      <c r="Y3582" s="49"/>
      <c r="Z3582" s="49"/>
      <c r="AA3582" s="49"/>
      <c r="AB3582" s="49"/>
      <c r="AC3582" s="49"/>
      <c r="AD3582" s="49"/>
      <c r="AE3582" s="49"/>
      <c r="AF3582" s="49"/>
      <c r="AG3582" s="49"/>
      <c r="AH3582" s="49"/>
      <c r="AI3582" s="49"/>
      <c r="AJ3582" s="49"/>
      <c r="AK3582" s="49"/>
      <c r="AL3582" s="49"/>
      <c r="AM3582" s="49"/>
      <c r="AN3582" s="49"/>
      <c r="AO3582" s="49"/>
      <c r="AP3582" s="49"/>
      <c r="AQ3582" s="49"/>
      <c r="AR3582" s="49"/>
      <c r="AS3582" s="49"/>
      <c r="AT3582" s="49"/>
      <c r="AX3582" s="49"/>
      <c r="AY3582" s="49"/>
      <c r="AZ3582" s="49"/>
      <c r="BA3582" s="49"/>
      <c r="BB3582" s="49"/>
      <c r="BC3582" s="49"/>
      <c r="BD3582" s="49"/>
      <c r="BE3582" s="49"/>
      <c r="BF3582" s="49"/>
      <c r="BG3582" s="49"/>
      <c r="BH3582" s="49"/>
      <c r="BI3582" s="49"/>
      <c r="BJ3582" s="49"/>
      <c r="BK3582" s="49"/>
      <c r="BL3582" s="49"/>
      <c r="BM3582" s="49"/>
      <c r="BN3582" s="49"/>
      <c r="BO3582" s="49"/>
      <c r="BP3582" s="49"/>
      <c r="BQ3582" s="49"/>
      <c r="BR3582" s="49"/>
      <c r="BS3582" s="49"/>
      <c r="BT3582" s="49"/>
      <c r="BU3582" s="49"/>
      <c r="BV3582" s="49"/>
      <c r="BW3582" s="49"/>
      <c r="BX3582" s="49"/>
      <c r="BY3582" s="49"/>
      <c r="BZ3582" s="49"/>
      <c r="CA3582" s="49"/>
      <c r="CB3582" s="49"/>
      <c r="CC3582" s="49"/>
    </row>
    <row r="3583" spans="1:81" x14ac:dyDescent="0.3">
      <c r="A3583" s="57" t="s">
        <v>562</v>
      </c>
      <c r="B3583" s="48">
        <v>42399</v>
      </c>
      <c r="C3583" s="48"/>
      <c r="D3583" s="48"/>
      <c r="E3583" s="49" t="s">
        <v>558</v>
      </c>
      <c r="F3583" s="49"/>
      <c r="G3583" s="49">
        <v>383.59687500000001</v>
      </c>
      <c r="H3583" s="49">
        <v>8.2525000000000001E-2</v>
      </c>
      <c r="I3583" s="49">
        <v>0.15007499999999999</v>
      </c>
      <c r="J3583" s="49">
        <v>0.17597499999999999</v>
      </c>
      <c r="K3583" s="49">
        <v>0.18162500000000001</v>
      </c>
      <c r="L3583" s="49">
        <v>0.25524999999999998</v>
      </c>
      <c r="M3583" s="49">
        <v>0.28139999999999998</v>
      </c>
      <c r="N3583" s="49">
        <v>0.26810624999999999</v>
      </c>
      <c r="O3583" s="49"/>
      <c r="P3583" s="49"/>
      <c r="Q3583" s="49"/>
      <c r="R3583" s="49"/>
      <c r="S3583" s="49"/>
      <c r="T3583" s="49"/>
      <c r="U3583" s="49"/>
      <c r="V3583" s="49"/>
      <c r="W3583" s="49"/>
      <c r="X3583" s="49"/>
      <c r="Y3583" s="49"/>
      <c r="Z3583" s="49"/>
      <c r="AA3583" s="49"/>
      <c r="AB3583" s="49"/>
      <c r="AC3583" s="49"/>
      <c r="AD3583" s="49"/>
      <c r="AE3583" s="49"/>
      <c r="AF3583" s="49"/>
      <c r="AG3583" s="49"/>
      <c r="AH3583" s="49"/>
      <c r="AI3583" s="49"/>
      <c r="AJ3583" s="49"/>
      <c r="AK3583" s="49"/>
      <c r="AL3583" s="49"/>
      <c r="AM3583" s="49"/>
      <c r="AN3583" s="49"/>
      <c r="AO3583" s="49"/>
      <c r="AP3583" s="49"/>
      <c r="AQ3583" s="49"/>
      <c r="AR3583" s="49"/>
      <c r="AS3583" s="49"/>
      <c r="AT3583" s="49"/>
      <c r="AX3583" s="49"/>
      <c r="AY3583" s="49"/>
      <c r="AZ3583" s="49"/>
      <c r="BA3583" s="49"/>
      <c r="BB3583" s="49"/>
      <c r="BC3583" s="49"/>
      <c r="BD3583" s="49"/>
      <c r="BE3583" s="49"/>
      <c r="BF3583" s="49"/>
      <c r="BG3583" s="49"/>
      <c r="BH3583" s="49"/>
      <c r="BI3583" s="49"/>
      <c r="BJ3583" s="49"/>
      <c r="BK3583" s="49"/>
      <c r="BL3583" s="49"/>
      <c r="BM3583" s="49"/>
      <c r="BN3583" s="49"/>
      <c r="BO3583" s="49"/>
      <c r="BP3583" s="49"/>
      <c r="BQ3583" s="49"/>
      <c r="BR3583" s="49"/>
      <c r="BS3583" s="49"/>
      <c r="BT3583" s="49"/>
      <c r="BU3583" s="49"/>
      <c r="BV3583" s="49"/>
      <c r="BW3583" s="49"/>
      <c r="BX3583" s="49"/>
      <c r="BY3583" s="49"/>
      <c r="BZ3583" s="49"/>
      <c r="CA3583" s="49"/>
      <c r="CB3583" s="49"/>
      <c r="CC3583" s="49"/>
    </row>
    <row r="3584" spans="1:81" x14ac:dyDescent="0.3">
      <c r="A3584" s="57" t="s">
        <v>562</v>
      </c>
      <c r="B3584" s="48">
        <v>42400</v>
      </c>
      <c r="C3584" s="48"/>
      <c r="D3584" s="48"/>
      <c r="E3584" s="49" t="s">
        <v>558</v>
      </c>
      <c r="F3584" s="49"/>
      <c r="G3584" s="49">
        <v>383.84156250000001</v>
      </c>
      <c r="H3584" s="49">
        <v>8.2725000000000007E-2</v>
      </c>
      <c r="I3584" s="49">
        <v>0.15055625</v>
      </c>
      <c r="J3584" s="49">
        <v>0.17628750000000001</v>
      </c>
      <c r="K3584" s="49">
        <v>0.1819125</v>
      </c>
      <c r="L3584" s="49">
        <v>0.2552625</v>
      </c>
      <c r="M3584" s="49">
        <v>0.28126250000000003</v>
      </c>
      <c r="N3584" s="49">
        <v>0.26810624999999999</v>
      </c>
      <c r="O3584" s="49"/>
      <c r="P3584" s="49"/>
      <c r="Q3584" s="49"/>
      <c r="R3584" s="49"/>
      <c r="S3584" s="49"/>
      <c r="T3584" s="49"/>
      <c r="U3584" s="49"/>
      <c r="V3584" s="49"/>
      <c r="W3584" s="49"/>
      <c r="X3584" s="49"/>
      <c r="Y3584" s="49"/>
      <c r="Z3584" s="49"/>
      <c r="AA3584" s="49"/>
      <c r="AB3584" s="49"/>
      <c r="AC3584" s="49"/>
      <c r="AD3584" s="49"/>
      <c r="AE3584" s="49"/>
      <c r="AF3584" s="49"/>
      <c r="AG3584" s="49"/>
      <c r="AH3584" s="49"/>
      <c r="AI3584" s="49"/>
      <c r="AJ3584" s="49"/>
      <c r="AK3584" s="49"/>
      <c r="AL3584" s="49"/>
      <c r="AM3584" s="49"/>
      <c r="AN3584" s="49"/>
      <c r="AO3584" s="49"/>
      <c r="AP3584" s="49"/>
      <c r="AQ3584" s="49"/>
      <c r="AR3584" s="49"/>
      <c r="AS3584" s="49"/>
      <c r="AT3584" s="49"/>
      <c r="AX3584" s="49"/>
      <c r="AY3584" s="49"/>
      <c r="AZ3584" s="49"/>
      <c r="BA3584" s="49"/>
      <c r="BB3584" s="49"/>
      <c r="BC3584" s="49"/>
      <c r="BD3584" s="49"/>
      <c r="BE3584" s="49"/>
      <c r="BF3584" s="49"/>
      <c r="BG3584" s="49"/>
      <c r="BH3584" s="49"/>
      <c r="BI3584" s="49"/>
      <c r="BJ3584" s="49"/>
      <c r="BK3584" s="49"/>
      <c r="BL3584" s="49"/>
      <c r="BM3584" s="49"/>
      <c r="BN3584" s="49"/>
      <c r="BO3584" s="49"/>
      <c r="BP3584" s="49"/>
      <c r="BQ3584" s="49"/>
      <c r="BR3584" s="49"/>
      <c r="BS3584" s="49"/>
      <c r="BT3584" s="49"/>
      <c r="BU3584" s="49"/>
      <c r="BV3584" s="49"/>
      <c r="BW3584" s="49"/>
      <c r="BX3584" s="49"/>
      <c r="BY3584" s="49"/>
      <c r="BZ3584" s="49"/>
      <c r="CA3584" s="49"/>
      <c r="CB3584" s="49"/>
      <c r="CC3584" s="49"/>
    </row>
    <row r="3585" spans="1:81" x14ac:dyDescent="0.3">
      <c r="A3585" s="57" t="s">
        <v>562</v>
      </c>
      <c r="B3585" s="48">
        <v>42401</v>
      </c>
      <c r="C3585" s="48"/>
      <c r="D3585" s="48"/>
      <c r="E3585" s="49" t="s">
        <v>558</v>
      </c>
      <c r="F3585" s="49"/>
      <c r="G3585" s="49">
        <v>384.28265625</v>
      </c>
      <c r="H3585" s="49">
        <v>8.3146874999999995E-2</v>
      </c>
      <c r="I3585" s="49">
        <v>0.15141250000000001</v>
      </c>
      <c r="J3585" s="49">
        <v>0.17710000000000001</v>
      </c>
      <c r="K3585" s="49">
        <v>0.18235625</v>
      </c>
      <c r="L3585" s="49">
        <v>0.25535000000000002</v>
      </c>
      <c r="M3585" s="49">
        <v>0.28105000000000002</v>
      </c>
      <c r="N3585" s="49">
        <v>0.26780625000000002</v>
      </c>
      <c r="O3585" s="49"/>
      <c r="P3585" s="49"/>
      <c r="Q3585" s="49"/>
      <c r="R3585" s="49"/>
      <c r="S3585" s="49"/>
      <c r="T3585" s="49"/>
      <c r="U3585" s="49"/>
      <c r="V3585" s="49"/>
      <c r="W3585" s="49"/>
      <c r="X3585" s="49"/>
      <c r="Y3585" s="49"/>
      <c r="Z3585" s="49"/>
      <c r="AA3585" s="49"/>
      <c r="AB3585" s="49"/>
      <c r="AC3585" s="49"/>
      <c r="AD3585" s="49"/>
      <c r="AE3585" s="49">
        <v>0.349900613618707</v>
      </c>
      <c r="AF3585" s="49"/>
      <c r="AG3585" s="49"/>
      <c r="AH3585" s="49"/>
      <c r="AI3585" s="49"/>
      <c r="AJ3585" s="49"/>
      <c r="AK3585" s="49"/>
      <c r="AL3585" s="49"/>
      <c r="AM3585" s="49"/>
      <c r="AN3585" s="49"/>
      <c r="AO3585" s="49"/>
      <c r="AP3585" s="49"/>
      <c r="AQ3585" s="49"/>
      <c r="AR3585" s="49"/>
      <c r="AS3585" s="49"/>
      <c r="AT3585" s="49"/>
      <c r="AX3585" s="49"/>
      <c r="AY3585" s="49"/>
      <c r="AZ3585" s="49"/>
      <c r="BA3585" s="49"/>
      <c r="BB3585" s="49"/>
      <c r="BC3585" s="49"/>
      <c r="BD3585" s="49"/>
      <c r="BE3585" s="49"/>
      <c r="BF3585" s="49"/>
      <c r="BG3585" s="49"/>
      <c r="BH3585" s="49"/>
      <c r="BI3585" s="49"/>
      <c r="BJ3585" s="49"/>
      <c r="BK3585" s="49"/>
      <c r="BL3585" s="49"/>
      <c r="BM3585" s="49"/>
      <c r="BN3585" s="49"/>
      <c r="BO3585" s="49"/>
      <c r="BP3585" s="49"/>
      <c r="BQ3585" s="49"/>
      <c r="BR3585" s="49"/>
      <c r="BS3585" s="49"/>
      <c r="BT3585" s="49"/>
      <c r="BU3585" s="49"/>
      <c r="BV3585" s="49"/>
      <c r="BW3585" s="49"/>
      <c r="BX3585" s="49"/>
      <c r="BY3585" s="49"/>
      <c r="BZ3585" s="49"/>
      <c r="CA3585" s="49"/>
      <c r="CB3585" s="49"/>
      <c r="CC3585" s="49"/>
    </row>
    <row r="3586" spans="1:81" x14ac:dyDescent="0.3">
      <c r="A3586" s="57" t="s">
        <v>562</v>
      </c>
      <c r="B3586" s="48">
        <v>42402</v>
      </c>
      <c r="C3586" s="48"/>
      <c r="D3586" s="48"/>
      <c r="E3586" s="49" t="s">
        <v>558</v>
      </c>
      <c r="F3586" s="49"/>
      <c r="G3586" s="49">
        <v>385.03031249999998</v>
      </c>
      <c r="H3586" s="49">
        <v>8.3775000000000002E-2</v>
      </c>
      <c r="I3586" s="49">
        <v>0.15293124999999999</v>
      </c>
      <c r="J3586" s="49">
        <v>0.1782125</v>
      </c>
      <c r="K3586" s="49">
        <v>0.18277499999999999</v>
      </c>
      <c r="L3586" s="49">
        <v>0.25534374999999998</v>
      </c>
      <c r="M3586" s="49">
        <v>0.28100625000000001</v>
      </c>
      <c r="N3586" s="49">
        <v>0.26774375</v>
      </c>
      <c r="O3586" s="49"/>
      <c r="P3586" s="49"/>
      <c r="Q3586" s="49"/>
      <c r="R3586" s="49"/>
      <c r="S3586" s="49"/>
      <c r="T3586" s="49"/>
      <c r="U3586" s="49"/>
      <c r="V3586" s="49"/>
      <c r="W3586" s="49"/>
      <c r="X3586" s="49"/>
      <c r="Y3586" s="49"/>
      <c r="Z3586" s="49"/>
      <c r="AA3586" s="49"/>
      <c r="AB3586" s="49"/>
      <c r="AC3586" s="49"/>
      <c r="AD3586" s="49"/>
      <c r="AE3586" s="49"/>
      <c r="AF3586" s="49"/>
      <c r="AG3586" s="49"/>
      <c r="AH3586" s="49"/>
      <c r="AI3586" s="49"/>
      <c r="AJ3586" s="49"/>
      <c r="AK3586" s="49"/>
      <c r="AL3586" s="49"/>
      <c r="AM3586" s="49"/>
      <c r="AN3586" s="49"/>
      <c r="AO3586" s="49"/>
      <c r="AP3586" s="49"/>
      <c r="AQ3586" s="49"/>
      <c r="AR3586" s="49"/>
      <c r="AS3586" s="49"/>
      <c r="AT3586" s="49"/>
      <c r="AX3586" s="49"/>
      <c r="AY3586" s="49"/>
      <c r="AZ3586" s="49"/>
      <c r="BA3586" s="49"/>
      <c r="BB3586" s="49"/>
      <c r="BC3586" s="49"/>
      <c r="BD3586" s="49"/>
      <c r="BE3586" s="49"/>
      <c r="BF3586" s="49"/>
      <c r="BG3586" s="49"/>
      <c r="BH3586" s="49"/>
      <c r="BI3586" s="49"/>
      <c r="BJ3586" s="49"/>
      <c r="BK3586" s="49"/>
      <c r="BL3586" s="49"/>
      <c r="BM3586" s="49"/>
      <c r="BN3586" s="49"/>
      <c r="BO3586" s="49"/>
      <c r="BP3586" s="49"/>
      <c r="BQ3586" s="49"/>
      <c r="BR3586" s="49"/>
      <c r="BS3586" s="49"/>
      <c r="BT3586" s="49"/>
      <c r="BU3586" s="49"/>
      <c r="BV3586" s="49"/>
      <c r="BW3586" s="49"/>
      <c r="BX3586" s="49"/>
      <c r="BY3586" s="49"/>
      <c r="BZ3586" s="49"/>
      <c r="CA3586" s="49"/>
      <c r="CB3586" s="49"/>
      <c r="CC3586" s="49"/>
    </row>
    <row r="3587" spans="1:81" x14ac:dyDescent="0.3">
      <c r="A3587" s="57" t="s">
        <v>562</v>
      </c>
      <c r="B3587" s="48">
        <v>42403</v>
      </c>
      <c r="C3587" s="48"/>
      <c r="D3587" s="48"/>
      <c r="E3587" s="49" t="s">
        <v>558</v>
      </c>
      <c r="F3587" s="49"/>
      <c r="G3587" s="49">
        <v>402.56859374999999</v>
      </c>
      <c r="H3587" s="49">
        <v>0.187084375</v>
      </c>
      <c r="I3587" s="49">
        <v>0.16280625000000001</v>
      </c>
      <c r="J3587" s="49">
        <v>0.17931250000000001</v>
      </c>
      <c r="K3587" s="49">
        <v>0.18360000000000001</v>
      </c>
      <c r="L3587" s="49">
        <v>0.2555</v>
      </c>
      <c r="M3587" s="49">
        <v>0.28080624999999998</v>
      </c>
      <c r="N3587" s="49">
        <v>0.26773124999999998</v>
      </c>
      <c r="O3587" s="49"/>
      <c r="P3587" s="49"/>
      <c r="Q3587" s="49"/>
      <c r="R3587" s="49"/>
      <c r="S3587" s="49"/>
      <c r="T3587" s="49"/>
      <c r="U3587" s="49"/>
      <c r="V3587" s="49"/>
      <c r="W3587" s="49"/>
      <c r="X3587" s="49"/>
      <c r="Y3587" s="49"/>
      <c r="Z3587" s="49"/>
      <c r="AA3587" s="49"/>
      <c r="AB3587" s="49"/>
      <c r="AC3587" s="49"/>
      <c r="AD3587" s="49">
        <v>8.4</v>
      </c>
      <c r="AE3587" s="49"/>
      <c r="AF3587" s="49"/>
      <c r="AG3587" s="49"/>
      <c r="AH3587" s="49"/>
      <c r="AI3587" s="49"/>
      <c r="AJ3587" s="49">
        <v>8.4</v>
      </c>
      <c r="AK3587" s="49">
        <v>8.4</v>
      </c>
      <c r="AL3587" s="49"/>
      <c r="AM3587" s="49"/>
      <c r="AN3587" s="49"/>
      <c r="AO3587" s="49"/>
      <c r="AP3587" s="49"/>
      <c r="AQ3587" s="49"/>
      <c r="AR3587" s="49"/>
      <c r="AS3587" s="49"/>
      <c r="AT3587" s="49"/>
      <c r="AX3587" s="49"/>
      <c r="AY3587" s="49"/>
      <c r="AZ3587" s="49"/>
      <c r="BA3587" s="49"/>
      <c r="BB3587" s="49"/>
      <c r="BC3587" s="49"/>
      <c r="BD3587" s="49"/>
      <c r="BE3587" s="49"/>
      <c r="BF3587" s="49"/>
      <c r="BG3587" s="49"/>
      <c r="BH3587" s="49"/>
      <c r="BI3587" s="49"/>
      <c r="BJ3587" s="49"/>
      <c r="BK3587" s="49"/>
      <c r="BL3587" s="49"/>
      <c r="BM3587" s="49"/>
      <c r="BN3587" s="49"/>
      <c r="BO3587" s="49"/>
      <c r="BP3587" s="49"/>
      <c r="BQ3587" s="49"/>
      <c r="BR3587" s="49"/>
      <c r="BS3587" s="49"/>
      <c r="BT3587" s="49"/>
      <c r="BU3587" s="49"/>
      <c r="BV3587" s="49"/>
      <c r="BW3587" s="49"/>
      <c r="BX3587" s="49"/>
      <c r="BY3587" s="49"/>
      <c r="BZ3587" s="49"/>
      <c r="CA3587" s="49"/>
      <c r="CB3587" s="49"/>
      <c r="CC3587" s="49"/>
    </row>
    <row r="3588" spans="1:81" x14ac:dyDescent="0.3">
      <c r="A3588" s="57" t="s">
        <v>562</v>
      </c>
      <c r="B3588" s="48">
        <v>42404</v>
      </c>
      <c r="C3588" s="48"/>
      <c r="D3588" s="48"/>
      <c r="E3588" s="49" t="s">
        <v>558</v>
      </c>
      <c r="F3588" s="49"/>
      <c r="G3588" s="49">
        <v>446.34796875000001</v>
      </c>
      <c r="H3588" s="49">
        <v>0.30542812499999999</v>
      </c>
      <c r="I3588" s="49">
        <v>0.28872500000000001</v>
      </c>
      <c r="J3588" s="49">
        <v>0.20248749999999999</v>
      </c>
      <c r="K3588" s="49">
        <v>0.18395</v>
      </c>
      <c r="L3588" s="49">
        <v>0.25574374999999999</v>
      </c>
      <c r="M3588" s="49">
        <v>0.28086875</v>
      </c>
      <c r="N3588" s="49">
        <v>0.26769999999999999</v>
      </c>
      <c r="O3588" s="49"/>
      <c r="P3588" s="49"/>
      <c r="Q3588" s="49"/>
      <c r="R3588" s="49"/>
      <c r="S3588" s="49"/>
      <c r="T3588" s="49"/>
      <c r="U3588" s="49"/>
      <c r="V3588" s="49"/>
      <c r="W3588" s="49"/>
      <c r="X3588" s="49"/>
      <c r="Y3588" s="49"/>
      <c r="Z3588" s="49"/>
      <c r="AA3588" s="49"/>
      <c r="AB3588" s="49"/>
      <c r="AC3588" s="49"/>
      <c r="AD3588" s="49"/>
      <c r="AE3588" s="49"/>
      <c r="AF3588" s="49"/>
      <c r="AG3588" s="49"/>
      <c r="AH3588" s="49"/>
      <c r="AI3588" s="49"/>
      <c r="AJ3588" s="49"/>
      <c r="AK3588" s="49"/>
      <c r="AL3588" s="49"/>
      <c r="AM3588" s="49"/>
      <c r="AN3588" s="49"/>
      <c r="AO3588" s="49"/>
      <c r="AP3588" s="49"/>
      <c r="AQ3588" s="49"/>
      <c r="AR3588" s="49"/>
      <c r="AS3588" s="49"/>
      <c r="AT3588" s="49"/>
      <c r="AX3588" s="49"/>
      <c r="AY3588" s="49"/>
      <c r="AZ3588" s="49"/>
      <c r="BA3588" s="49"/>
      <c r="BB3588" s="49"/>
      <c r="BC3588" s="49"/>
      <c r="BD3588" s="49"/>
      <c r="BE3588" s="49"/>
      <c r="BF3588" s="49"/>
      <c r="BG3588" s="49"/>
      <c r="BH3588" s="49"/>
      <c r="BI3588" s="49"/>
      <c r="BJ3588" s="49"/>
      <c r="BK3588" s="49"/>
      <c r="BL3588" s="49"/>
      <c r="BM3588" s="49"/>
      <c r="BN3588" s="49"/>
      <c r="BO3588" s="49"/>
      <c r="BP3588" s="49"/>
      <c r="BQ3588" s="49"/>
      <c r="BR3588" s="49"/>
      <c r="BS3588" s="49"/>
      <c r="BT3588" s="49"/>
      <c r="BU3588" s="49"/>
      <c r="BV3588" s="49"/>
      <c r="BW3588" s="49"/>
      <c r="BX3588" s="49"/>
      <c r="BY3588" s="49"/>
      <c r="BZ3588" s="49"/>
      <c r="CA3588" s="49"/>
      <c r="CB3588" s="49"/>
      <c r="CC3588" s="49"/>
    </row>
    <row r="3589" spans="1:81" x14ac:dyDescent="0.3">
      <c r="A3589" s="57" t="s">
        <v>562</v>
      </c>
      <c r="B3589" s="48">
        <v>42405</v>
      </c>
      <c r="C3589" s="48"/>
      <c r="D3589" s="48"/>
      <c r="E3589" s="49" t="s">
        <v>558</v>
      </c>
      <c r="F3589" s="49"/>
      <c r="G3589" s="49">
        <v>445.06406249999998</v>
      </c>
      <c r="H3589" s="49">
        <v>0.28693125000000003</v>
      </c>
      <c r="I3589" s="49">
        <v>0.28766249999999999</v>
      </c>
      <c r="J3589" s="49">
        <v>0.20703125</v>
      </c>
      <c r="K3589" s="49">
        <v>0.18491874999999999</v>
      </c>
      <c r="L3589" s="49">
        <v>0.25581874999999998</v>
      </c>
      <c r="M3589" s="49">
        <v>0.28083124999999998</v>
      </c>
      <c r="N3589" s="49">
        <v>0.26765</v>
      </c>
      <c r="O3589" s="49"/>
      <c r="P3589" s="49"/>
      <c r="Q3589" s="49"/>
      <c r="R3589" s="49"/>
      <c r="S3589" s="49"/>
      <c r="T3589" s="49"/>
      <c r="U3589" s="49"/>
      <c r="V3589" s="49"/>
      <c r="W3589" s="49"/>
      <c r="X3589" s="49"/>
      <c r="Y3589" s="49"/>
      <c r="Z3589" s="49"/>
      <c r="AA3589" s="49"/>
      <c r="AB3589" s="49"/>
      <c r="AC3589" s="49"/>
      <c r="AD3589" s="49"/>
      <c r="AE3589" s="49"/>
      <c r="AF3589" s="49"/>
      <c r="AG3589" s="49"/>
      <c r="AH3589" s="49"/>
      <c r="AI3589" s="49"/>
      <c r="AJ3589" s="49"/>
      <c r="AK3589" s="49"/>
      <c r="AL3589" s="49"/>
      <c r="AM3589" s="49"/>
      <c r="AN3589" s="49"/>
      <c r="AO3589" s="49"/>
      <c r="AP3589" s="49"/>
      <c r="AQ3589" s="49"/>
      <c r="AR3589" s="49"/>
      <c r="AS3589" s="49"/>
      <c r="AT3589" s="49"/>
      <c r="AX3589" s="49"/>
      <c r="AY3589" s="49"/>
      <c r="AZ3589" s="49"/>
      <c r="BA3589" s="49"/>
      <c r="BB3589" s="49"/>
      <c r="BC3589" s="49"/>
      <c r="BD3589" s="49"/>
      <c r="BE3589" s="49"/>
      <c r="BF3589" s="49"/>
      <c r="BG3589" s="49"/>
      <c r="BH3589" s="49"/>
      <c r="BI3589" s="49"/>
      <c r="BJ3589" s="49"/>
      <c r="BK3589" s="49"/>
      <c r="BL3589" s="49"/>
      <c r="BM3589" s="49"/>
      <c r="BN3589" s="49"/>
      <c r="BO3589" s="49"/>
      <c r="BP3589" s="49"/>
      <c r="BQ3589" s="49"/>
      <c r="BR3589" s="49"/>
      <c r="BS3589" s="49"/>
      <c r="BT3589" s="49"/>
      <c r="BU3589" s="49"/>
      <c r="BV3589" s="49"/>
      <c r="BW3589" s="49"/>
      <c r="BX3589" s="49"/>
      <c r="BY3589" s="49"/>
      <c r="BZ3589" s="49"/>
      <c r="CA3589" s="49"/>
      <c r="CB3589" s="49"/>
      <c r="CC3589" s="49"/>
    </row>
    <row r="3590" spans="1:81" x14ac:dyDescent="0.3">
      <c r="A3590" s="57" t="s">
        <v>562</v>
      </c>
      <c r="B3590" s="48">
        <v>42406</v>
      </c>
      <c r="C3590" s="48"/>
      <c r="D3590" s="48"/>
      <c r="E3590" s="49" t="s">
        <v>558</v>
      </c>
      <c r="F3590" s="49"/>
      <c r="G3590" s="49">
        <v>443.79609375000001</v>
      </c>
      <c r="H3590" s="49">
        <v>0.27249687500000003</v>
      </c>
      <c r="I3590" s="49">
        <v>0.28574375000000002</v>
      </c>
      <c r="J3590" s="49">
        <v>0.21011874999999999</v>
      </c>
      <c r="K3590" s="49">
        <v>0.18565624999999999</v>
      </c>
      <c r="L3590" s="49">
        <v>0.25596875000000002</v>
      </c>
      <c r="M3590" s="49">
        <v>0.28080624999999998</v>
      </c>
      <c r="N3590" s="49">
        <v>0.26765</v>
      </c>
      <c r="O3590" s="49"/>
      <c r="P3590" s="49"/>
      <c r="Q3590" s="49"/>
      <c r="R3590" s="49"/>
      <c r="S3590" s="49"/>
      <c r="T3590" s="49"/>
      <c r="U3590" s="49"/>
      <c r="V3590" s="49"/>
      <c r="W3590" s="49"/>
      <c r="X3590" s="49"/>
      <c r="Y3590" s="49"/>
      <c r="Z3590" s="49"/>
      <c r="AA3590" s="49"/>
      <c r="AB3590" s="49"/>
      <c r="AC3590" s="49"/>
      <c r="AD3590" s="49"/>
      <c r="AE3590" s="49"/>
      <c r="AF3590" s="49"/>
      <c r="AG3590" s="49"/>
      <c r="AH3590" s="49"/>
      <c r="AI3590" s="49"/>
      <c r="AJ3590" s="49"/>
      <c r="AK3590" s="49"/>
      <c r="AL3590" s="49"/>
      <c r="AM3590" s="49"/>
      <c r="AN3590" s="49"/>
      <c r="AO3590" s="49"/>
      <c r="AP3590" s="49"/>
      <c r="AQ3590" s="49"/>
      <c r="AR3590" s="49"/>
      <c r="AS3590" s="49"/>
      <c r="AT3590" s="49"/>
      <c r="AX3590" s="49"/>
      <c r="AY3590" s="49"/>
      <c r="AZ3590" s="49"/>
      <c r="BA3590" s="49"/>
      <c r="BB3590" s="49"/>
      <c r="BC3590" s="49"/>
      <c r="BD3590" s="49"/>
      <c r="BE3590" s="49"/>
      <c r="BF3590" s="49"/>
      <c r="BG3590" s="49"/>
      <c r="BH3590" s="49"/>
      <c r="BI3590" s="49"/>
      <c r="BJ3590" s="49"/>
      <c r="BK3590" s="49"/>
      <c r="BL3590" s="49"/>
      <c r="BM3590" s="49"/>
      <c r="BN3590" s="49"/>
      <c r="BO3590" s="49"/>
      <c r="BP3590" s="49"/>
      <c r="BQ3590" s="49"/>
      <c r="BR3590" s="49"/>
      <c r="BS3590" s="49"/>
      <c r="BT3590" s="49"/>
      <c r="BU3590" s="49"/>
      <c r="BV3590" s="49"/>
      <c r="BW3590" s="49"/>
      <c r="BX3590" s="49"/>
      <c r="BY3590" s="49"/>
      <c r="BZ3590" s="49"/>
      <c r="CA3590" s="49"/>
      <c r="CB3590" s="49"/>
      <c r="CC3590" s="49"/>
    </row>
    <row r="3591" spans="1:81" x14ac:dyDescent="0.3">
      <c r="A3591" s="57" t="s">
        <v>562</v>
      </c>
      <c r="B3591" s="48">
        <v>42407</v>
      </c>
      <c r="C3591" s="48"/>
      <c r="D3591" s="48"/>
      <c r="E3591" s="49" t="s">
        <v>558</v>
      </c>
      <c r="F3591" s="49"/>
      <c r="G3591" s="49">
        <v>442.55015624999999</v>
      </c>
      <c r="H3591" s="49">
        <v>0.26015937500000003</v>
      </c>
      <c r="I3591" s="49">
        <v>0.28331250000000002</v>
      </c>
      <c r="J3591" s="49">
        <v>0.21261875</v>
      </c>
      <c r="K3591" s="49">
        <v>0.18642500000000001</v>
      </c>
      <c r="L3591" s="49">
        <v>0.25603749999999997</v>
      </c>
      <c r="M3591" s="49">
        <v>0.280725</v>
      </c>
      <c r="N3591" s="49">
        <v>0.267625</v>
      </c>
      <c r="O3591" s="49"/>
      <c r="P3591" s="49"/>
      <c r="Q3591" s="49"/>
      <c r="R3591" s="49"/>
      <c r="S3591" s="49"/>
      <c r="T3591" s="49"/>
      <c r="U3591" s="49"/>
      <c r="V3591" s="49"/>
      <c r="W3591" s="49"/>
      <c r="X3591" s="49"/>
      <c r="Y3591" s="49"/>
      <c r="Z3591" s="49"/>
      <c r="AA3591" s="49"/>
      <c r="AB3591" s="49"/>
      <c r="AC3591" s="49"/>
      <c r="AD3591" s="49"/>
      <c r="AE3591" s="49"/>
      <c r="AF3591" s="49"/>
      <c r="AG3591" s="49"/>
      <c r="AH3591" s="49"/>
      <c r="AI3591" s="49"/>
      <c r="AJ3591" s="49"/>
      <c r="AK3591" s="49"/>
      <c r="AL3591" s="49"/>
      <c r="AM3591" s="49"/>
      <c r="AN3591" s="49"/>
      <c r="AO3591" s="49"/>
      <c r="AP3591" s="49"/>
      <c r="AQ3591" s="49"/>
      <c r="AR3591" s="49"/>
      <c r="AS3591" s="49"/>
      <c r="AT3591" s="49"/>
      <c r="AX3591" s="49"/>
      <c r="AY3591" s="49"/>
      <c r="AZ3591" s="49"/>
      <c r="BA3591" s="49"/>
      <c r="BB3591" s="49"/>
      <c r="BC3591" s="49"/>
      <c r="BD3591" s="49"/>
      <c r="BE3591" s="49"/>
      <c r="BF3591" s="49"/>
      <c r="BG3591" s="49"/>
      <c r="BH3591" s="49"/>
      <c r="BI3591" s="49"/>
      <c r="BJ3591" s="49"/>
      <c r="BK3591" s="49"/>
      <c r="BL3591" s="49"/>
      <c r="BM3591" s="49"/>
      <c r="BN3591" s="49"/>
      <c r="BO3591" s="49"/>
      <c r="BP3591" s="49"/>
      <c r="BQ3591" s="49"/>
      <c r="BR3591" s="49"/>
      <c r="BS3591" s="49"/>
      <c r="BT3591" s="49"/>
      <c r="BU3591" s="49"/>
      <c r="BV3591" s="49"/>
      <c r="BW3591" s="49"/>
      <c r="BX3591" s="49"/>
      <c r="BY3591" s="49"/>
      <c r="BZ3591" s="49"/>
      <c r="CA3591" s="49"/>
      <c r="CB3591" s="49"/>
      <c r="CC3591" s="49"/>
    </row>
    <row r="3592" spans="1:81" x14ac:dyDescent="0.3">
      <c r="A3592" s="57" t="s">
        <v>562</v>
      </c>
      <c r="B3592" s="48">
        <v>42408</v>
      </c>
      <c r="C3592" s="48"/>
      <c r="D3592" s="48"/>
      <c r="E3592" s="49" t="s">
        <v>558</v>
      </c>
      <c r="F3592" s="49"/>
      <c r="G3592" s="49">
        <v>441.34781249999997</v>
      </c>
      <c r="H3592" s="49">
        <v>0.24832499999999999</v>
      </c>
      <c r="I3592" s="49">
        <v>0.28099374999999999</v>
      </c>
      <c r="J3592" s="49">
        <v>0.21507499999999999</v>
      </c>
      <c r="K3592" s="49">
        <v>0.18728125000000001</v>
      </c>
      <c r="L3592" s="49">
        <v>0.25608124999999998</v>
      </c>
      <c r="M3592" s="49">
        <v>0.28063125</v>
      </c>
      <c r="N3592" s="49">
        <v>0.26743125000000001</v>
      </c>
      <c r="O3592" s="49"/>
      <c r="P3592" s="49"/>
      <c r="Q3592" s="49"/>
      <c r="R3592" s="49"/>
      <c r="S3592" s="49"/>
      <c r="T3592" s="49"/>
      <c r="U3592" s="49"/>
      <c r="V3592" s="49"/>
      <c r="W3592" s="49"/>
      <c r="X3592" s="49"/>
      <c r="Y3592" s="49"/>
      <c r="Z3592" s="49"/>
      <c r="AA3592" s="49"/>
      <c r="AB3592" s="49"/>
      <c r="AC3592" s="49"/>
      <c r="AD3592" s="49"/>
      <c r="AE3592" s="49"/>
      <c r="AF3592" s="49"/>
      <c r="AG3592" s="49"/>
      <c r="AH3592" s="49"/>
      <c r="AI3592" s="49"/>
      <c r="AJ3592" s="49"/>
      <c r="AK3592" s="49"/>
      <c r="AL3592" s="49"/>
      <c r="AM3592" s="49"/>
      <c r="AN3592" s="49"/>
      <c r="AO3592" s="49"/>
      <c r="AP3592" s="49"/>
      <c r="AQ3592" s="49"/>
      <c r="AR3592" s="49"/>
      <c r="AS3592" s="49"/>
      <c r="AT3592" s="49"/>
      <c r="AX3592" s="49"/>
      <c r="AY3592" s="49"/>
      <c r="AZ3592" s="49"/>
      <c r="BA3592" s="49"/>
      <c r="BB3592" s="49"/>
      <c r="BC3592" s="49"/>
      <c r="BD3592" s="49"/>
      <c r="BE3592" s="49"/>
      <c r="BF3592" s="49"/>
      <c r="BG3592" s="49"/>
      <c r="BH3592" s="49"/>
      <c r="BI3592" s="49"/>
      <c r="BJ3592" s="49"/>
      <c r="BK3592" s="49"/>
      <c r="BL3592" s="49"/>
      <c r="BM3592" s="49"/>
      <c r="BN3592" s="49"/>
      <c r="BO3592" s="49"/>
      <c r="BP3592" s="49"/>
      <c r="BQ3592" s="49"/>
      <c r="BR3592" s="49"/>
      <c r="BS3592" s="49"/>
      <c r="BT3592" s="49"/>
      <c r="BU3592" s="49"/>
      <c r="BV3592" s="49"/>
      <c r="BW3592" s="49"/>
      <c r="BX3592" s="49"/>
      <c r="BY3592" s="49"/>
      <c r="BZ3592" s="49"/>
      <c r="CA3592" s="49"/>
      <c r="CB3592" s="49"/>
      <c r="CC3592" s="49"/>
    </row>
    <row r="3593" spans="1:81" x14ac:dyDescent="0.3">
      <c r="A3593" s="57" t="s">
        <v>562</v>
      </c>
      <c r="B3593" s="48">
        <v>42409</v>
      </c>
      <c r="C3593" s="48"/>
      <c r="D3593" s="48"/>
      <c r="E3593" s="49" t="s">
        <v>558</v>
      </c>
      <c r="F3593" s="49"/>
      <c r="G3593" s="49">
        <v>440.15625</v>
      </c>
      <c r="H3593" s="49">
        <v>0.23730625</v>
      </c>
      <c r="I3593" s="49">
        <v>0.27790625000000002</v>
      </c>
      <c r="J3593" s="49">
        <v>0.21730625000000001</v>
      </c>
      <c r="K3593" s="49">
        <v>0.18825</v>
      </c>
      <c r="L3593" s="49">
        <v>0.25608124999999998</v>
      </c>
      <c r="M3593" s="49">
        <v>0.28055000000000002</v>
      </c>
      <c r="N3593" s="49">
        <v>0.26739374999999999</v>
      </c>
      <c r="O3593" s="49"/>
      <c r="P3593" s="49"/>
      <c r="Q3593" s="49"/>
      <c r="R3593" s="49"/>
      <c r="S3593" s="49"/>
      <c r="T3593" s="49"/>
      <c r="U3593" s="49"/>
      <c r="V3593" s="49"/>
      <c r="W3593" s="49"/>
      <c r="X3593" s="49"/>
      <c r="Y3593" s="49"/>
      <c r="Z3593" s="49"/>
      <c r="AA3593" s="49"/>
      <c r="AB3593" s="49"/>
      <c r="AC3593" s="49"/>
      <c r="AD3593" s="49"/>
      <c r="AE3593" s="49"/>
      <c r="AF3593" s="49"/>
      <c r="AG3593" s="49"/>
      <c r="AH3593" s="49"/>
      <c r="AI3593" s="49"/>
      <c r="AJ3593" s="49"/>
      <c r="AK3593" s="49"/>
      <c r="AL3593" s="49"/>
      <c r="AM3593" s="49"/>
      <c r="AN3593" s="49"/>
      <c r="AO3593" s="49"/>
      <c r="AP3593" s="49"/>
      <c r="AQ3593" s="49"/>
      <c r="AR3593" s="49"/>
      <c r="AS3593" s="49"/>
      <c r="AT3593" s="49"/>
      <c r="AX3593" s="49"/>
      <c r="AY3593" s="49"/>
      <c r="AZ3593" s="49"/>
      <c r="BA3593" s="49"/>
      <c r="BB3593" s="49"/>
      <c r="BC3593" s="49"/>
      <c r="BD3593" s="49"/>
      <c r="BE3593" s="49"/>
      <c r="BF3593" s="49"/>
      <c r="BG3593" s="49"/>
      <c r="BH3593" s="49"/>
      <c r="BI3593" s="49"/>
      <c r="BJ3593" s="49"/>
      <c r="BK3593" s="49"/>
      <c r="BL3593" s="49"/>
      <c r="BM3593" s="49"/>
      <c r="BN3593" s="49"/>
      <c r="BO3593" s="49"/>
      <c r="BP3593" s="49"/>
      <c r="BQ3593" s="49"/>
      <c r="BR3593" s="49"/>
      <c r="BS3593" s="49"/>
      <c r="BT3593" s="49"/>
      <c r="BU3593" s="49"/>
      <c r="BV3593" s="49"/>
      <c r="BW3593" s="49"/>
      <c r="BX3593" s="49"/>
      <c r="BY3593" s="49"/>
      <c r="BZ3593" s="49"/>
      <c r="CA3593" s="49"/>
      <c r="CB3593" s="49"/>
      <c r="CC3593" s="49"/>
    </row>
    <row r="3594" spans="1:81" x14ac:dyDescent="0.3">
      <c r="A3594" s="57" t="s">
        <v>562</v>
      </c>
      <c r="B3594" s="48">
        <v>42410</v>
      </c>
      <c r="C3594" s="48"/>
      <c r="D3594" s="48"/>
      <c r="E3594" s="49" t="s">
        <v>558</v>
      </c>
      <c r="F3594" s="49"/>
      <c r="G3594" s="49">
        <v>438.79874999999998</v>
      </c>
      <c r="H3594" s="49">
        <v>0.22680624999999999</v>
      </c>
      <c r="I3594" s="49">
        <v>0.27466875000000002</v>
      </c>
      <c r="J3594" s="49">
        <v>0.21883125</v>
      </c>
      <c r="K3594" s="49">
        <v>0.18909375</v>
      </c>
      <c r="L3594" s="49">
        <v>0.25611250000000002</v>
      </c>
      <c r="M3594" s="49">
        <v>0.28049374999999999</v>
      </c>
      <c r="N3594" s="49">
        <v>0.26739374999999999</v>
      </c>
      <c r="O3594" s="49"/>
      <c r="P3594" s="49"/>
      <c r="Q3594" s="49"/>
      <c r="R3594" s="49"/>
      <c r="S3594" s="49"/>
      <c r="T3594" s="49"/>
      <c r="U3594" s="49"/>
      <c r="V3594" s="49"/>
      <c r="W3594" s="49"/>
      <c r="X3594" s="49"/>
      <c r="Y3594" s="49"/>
      <c r="Z3594" s="49"/>
      <c r="AA3594" s="49"/>
      <c r="AB3594" s="49"/>
      <c r="AC3594" s="49"/>
      <c r="AD3594" s="49"/>
      <c r="AE3594" s="49"/>
      <c r="AF3594" s="49"/>
      <c r="AG3594" s="49"/>
      <c r="AH3594" s="49"/>
      <c r="AI3594" s="49"/>
      <c r="AJ3594" s="49"/>
      <c r="AK3594" s="49"/>
      <c r="AL3594" s="49"/>
      <c r="AM3594" s="49"/>
      <c r="AN3594" s="49"/>
      <c r="AO3594" s="49"/>
      <c r="AP3594" s="49"/>
      <c r="AQ3594" s="49"/>
      <c r="AR3594" s="49"/>
      <c r="AS3594" s="49"/>
      <c r="AT3594" s="49"/>
      <c r="AX3594" s="49"/>
      <c r="AY3594" s="49"/>
      <c r="AZ3594" s="49"/>
      <c r="BA3594" s="49"/>
      <c r="BB3594" s="49"/>
      <c r="BC3594" s="49"/>
      <c r="BD3594" s="49"/>
      <c r="BE3594" s="49"/>
      <c r="BF3594" s="49"/>
      <c r="BG3594" s="49"/>
      <c r="BH3594" s="49"/>
      <c r="BI3594" s="49"/>
      <c r="BJ3594" s="49"/>
      <c r="BK3594" s="49"/>
      <c r="BL3594" s="49"/>
      <c r="BM3594" s="49"/>
      <c r="BN3594" s="49"/>
      <c r="BO3594" s="49"/>
      <c r="BP3594" s="49"/>
      <c r="BQ3594" s="49"/>
      <c r="BR3594" s="49"/>
      <c r="BS3594" s="49"/>
      <c r="BT3594" s="49"/>
      <c r="BU3594" s="49"/>
      <c r="BV3594" s="49"/>
      <c r="BW3594" s="49"/>
      <c r="BX3594" s="49"/>
      <c r="BY3594" s="49"/>
      <c r="BZ3594" s="49"/>
      <c r="CA3594" s="49"/>
      <c r="CB3594" s="49"/>
      <c r="CC3594" s="49"/>
    </row>
    <row r="3595" spans="1:81" x14ac:dyDescent="0.3">
      <c r="A3595" s="57" t="s">
        <v>562</v>
      </c>
      <c r="B3595" s="48">
        <v>42411</v>
      </c>
      <c r="C3595" s="48"/>
      <c r="D3595" s="48"/>
      <c r="E3595" s="49" t="s">
        <v>558</v>
      </c>
      <c r="F3595" s="49"/>
      <c r="G3595" s="49">
        <v>437.91703124999998</v>
      </c>
      <c r="H3595" s="49">
        <v>0.21863437499999999</v>
      </c>
      <c r="I3595" s="49">
        <v>0.27205000000000001</v>
      </c>
      <c r="J3595" s="49">
        <v>0.22061875</v>
      </c>
      <c r="K3595" s="49">
        <v>0.18989375</v>
      </c>
      <c r="L3595" s="49">
        <v>0.25618125000000003</v>
      </c>
      <c r="M3595" s="49">
        <v>0.28041250000000001</v>
      </c>
      <c r="N3595" s="49">
        <v>0.26727499999999998</v>
      </c>
      <c r="O3595" s="49"/>
      <c r="P3595" s="49"/>
      <c r="Q3595" s="49"/>
      <c r="R3595" s="49"/>
      <c r="S3595" s="49"/>
      <c r="T3595" s="49"/>
      <c r="U3595" s="49"/>
      <c r="V3595" s="49"/>
      <c r="W3595" s="49"/>
      <c r="X3595" s="49"/>
      <c r="Y3595" s="49"/>
      <c r="Z3595" s="49"/>
      <c r="AA3595" s="49"/>
      <c r="AB3595" s="49"/>
      <c r="AC3595" s="49"/>
      <c r="AD3595" s="49"/>
      <c r="AE3595" s="49"/>
      <c r="AF3595" s="49"/>
      <c r="AG3595" s="49"/>
      <c r="AH3595" s="49"/>
      <c r="AI3595" s="49"/>
      <c r="AJ3595" s="49"/>
      <c r="AK3595" s="49"/>
      <c r="AL3595" s="49"/>
      <c r="AM3595" s="49"/>
      <c r="AN3595" s="49"/>
      <c r="AO3595" s="49"/>
      <c r="AP3595" s="49"/>
      <c r="AQ3595" s="49"/>
      <c r="AR3595" s="49"/>
      <c r="AS3595" s="49"/>
      <c r="AT3595" s="49"/>
      <c r="AX3595" s="49"/>
      <c r="AY3595" s="49"/>
      <c r="AZ3595" s="49"/>
      <c r="BA3595" s="49"/>
      <c r="BB3595" s="49"/>
      <c r="BC3595" s="49"/>
      <c r="BD3595" s="49"/>
      <c r="BE3595" s="49"/>
      <c r="BF3595" s="49"/>
      <c r="BG3595" s="49"/>
      <c r="BH3595" s="49"/>
      <c r="BI3595" s="49"/>
      <c r="BJ3595" s="49"/>
      <c r="BK3595" s="49"/>
      <c r="BL3595" s="49"/>
      <c r="BM3595" s="49"/>
      <c r="BN3595" s="49"/>
      <c r="BO3595" s="49"/>
      <c r="BP3595" s="49"/>
      <c r="BQ3595" s="49"/>
      <c r="BR3595" s="49"/>
      <c r="BS3595" s="49"/>
      <c r="BT3595" s="49"/>
      <c r="BU3595" s="49"/>
      <c r="BV3595" s="49"/>
      <c r="BW3595" s="49"/>
      <c r="BX3595" s="49"/>
      <c r="BY3595" s="49"/>
      <c r="BZ3595" s="49"/>
      <c r="CA3595" s="49"/>
      <c r="CB3595" s="49"/>
      <c r="CC3595" s="49"/>
    </row>
    <row r="3596" spans="1:81" x14ac:dyDescent="0.3">
      <c r="A3596" s="57" t="s">
        <v>562</v>
      </c>
      <c r="B3596" s="48">
        <v>42412</v>
      </c>
      <c r="C3596" s="48"/>
      <c r="D3596" s="48"/>
      <c r="E3596" s="49" t="s">
        <v>558</v>
      </c>
      <c r="F3596" s="49"/>
      <c r="G3596" s="49">
        <v>437.40843749999999</v>
      </c>
      <c r="H3596" s="49">
        <v>0.21151249999999999</v>
      </c>
      <c r="I3596" s="49">
        <v>0.26980625000000003</v>
      </c>
      <c r="J3596" s="49">
        <v>0.22271250000000001</v>
      </c>
      <c r="K3596" s="49">
        <v>0.19088125</v>
      </c>
      <c r="L3596" s="49">
        <v>0.25632500000000003</v>
      </c>
      <c r="M3596" s="49">
        <v>0.28026875000000001</v>
      </c>
      <c r="N3596" s="49">
        <v>0.26718124999999998</v>
      </c>
      <c r="O3596" s="49"/>
      <c r="P3596" s="49"/>
      <c r="Q3596" s="49"/>
      <c r="R3596" s="49"/>
      <c r="S3596" s="49"/>
      <c r="T3596" s="49"/>
      <c r="U3596" s="49"/>
      <c r="V3596" s="49"/>
      <c r="W3596" s="49"/>
      <c r="X3596" s="49"/>
      <c r="Y3596" s="49"/>
      <c r="Z3596" s="49"/>
      <c r="AA3596" s="49"/>
      <c r="AB3596" s="49"/>
      <c r="AC3596" s="49"/>
      <c r="AD3596" s="49">
        <v>8.4</v>
      </c>
      <c r="AE3596" s="49"/>
      <c r="AF3596" s="49"/>
      <c r="AG3596" s="49"/>
      <c r="AH3596" s="49"/>
      <c r="AI3596" s="49"/>
      <c r="AJ3596" s="49">
        <v>8.4</v>
      </c>
      <c r="AK3596" s="49">
        <v>8.4</v>
      </c>
      <c r="AL3596" s="49"/>
      <c r="AM3596" s="49"/>
      <c r="AN3596" s="49"/>
      <c r="AO3596" s="49"/>
      <c r="AP3596" s="49"/>
      <c r="AQ3596" s="49"/>
      <c r="AR3596" s="49"/>
      <c r="AS3596" s="49"/>
      <c r="AT3596" s="49"/>
      <c r="AX3596" s="49"/>
      <c r="AY3596" s="49"/>
      <c r="AZ3596" s="49"/>
      <c r="BA3596" s="49"/>
      <c r="BB3596" s="49"/>
      <c r="BC3596" s="49"/>
      <c r="BD3596" s="49"/>
      <c r="BE3596" s="49"/>
      <c r="BF3596" s="49"/>
      <c r="BG3596" s="49"/>
      <c r="BH3596" s="49"/>
      <c r="BI3596" s="49"/>
      <c r="BJ3596" s="49"/>
      <c r="BK3596" s="49"/>
      <c r="BL3596" s="49"/>
      <c r="BM3596" s="49"/>
      <c r="BN3596" s="49"/>
      <c r="BO3596" s="49"/>
      <c r="BP3596" s="49"/>
      <c r="BQ3596" s="49"/>
      <c r="BR3596" s="49"/>
      <c r="BS3596" s="49"/>
      <c r="BT3596" s="49"/>
      <c r="BU3596" s="49"/>
      <c r="BV3596" s="49"/>
      <c r="BW3596" s="49"/>
      <c r="BX3596" s="49"/>
      <c r="BY3596" s="49"/>
      <c r="BZ3596" s="49"/>
      <c r="CA3596" s="49"/>
      <c r="CB3596" s="49"/>
      <c r="CC3596" s="49"/>
    </row>
    <row r="3597" spans="1:81" x14ac:dyDescent="0.3">
      <c r="A3597" s="57" t="s">
        <v>562</v>
      </c>
      <c r="B3597" s="48">
        <v>42413</v>
      </c>
      <c r="C3597" s="48"/>
      <c r="D3597" s="48"/>
      <c r="E3597" s="49" t="s">
        <v>558</v>
      </c>
      <c r="F3597" s="49"/>
      <c r="G3597" s="49">
        <v>436.65328125000002</v>
      </c>
      <c r="H3597" s="49">
        <v>0.20451562500000001</v>
      </c>
      <c r="I3597" s="49">
        <v>0.26660624999999999</v>
      </c>
      <c r="J3597" s="49">
        <v>0.22420625</v>
      </c>
      <c r="K3597" s="49">
        <v>0.19205</v>
      </c>
      <c r="L3597" s="49">
        <v>0.25637500000000002</v>
      </c>
      <c r="M3597" s="49">
        <v>0.28028124999999998</v>
      </c>
      <c r="N3597" s="49">
        <v>0.26703749999999998</v>
      </c>
      <c r="O3597" s="49"/>
      <c r="P3597" s="49"/>
      <c r="Q3597" s="49"/>
      <c r="R3597" s="49"/>
      <c r="S3597" s="49"/>
      <c r="T3597" s="49"/>
      <c r="U3597" s="49"/>
      <c r="V3597" s="49"/>
      <c r="W3597" s="49"/>
      <c r="X3597" s="49"/>
      <c r="Y3597" s="49"/>
      <c r="Z3597" s="49"/>
      <c r="AA3597" s="49"/>
      <c r="AB3597" s="49"/>
      <c r="AC3597" s="49"/>
      <c r="AD3597" s="49"/>
      <c r="AE3597" s="49"/>
      <c r="AF3597" s="49"/>
      <c r="AG3597" s="49"/>
      <c r="AH3597" s="49"/>
      <c r="AI3597" s="49"/>
      <c r="AJ3597" s="49"/>
      <c r="AK3597" s="49"/>
      <c r="AL3597" s="49"/>
      <c r="AM3597" s="49"/>
      <c r="AN3597" s="49"/>
      <c r="AO3597" s="49"/>
      <c r="AP3597" s="49"/>
      <c r="AQ3597" s="49"/>
      <c r="AR3597" s="49"/>
      <c r="AS3597" s="49"/>
      <c r="AT3597" s="49"/>
      <c r="AX3597" s="49"/>
      <c r="AY3597" s="49"/>
      <c r="AZ3597" s="49"/>
      <c r="BA3597" s="49"/>
      <c r="BB3597" s="49"/>
      <c r="BC3597" s="49"/>
      <c r="BD3597" s="49"/>
      <c r="BE3597" s="49"/>
      <c r="BF3597" s="49"/>
      <c r="BG3597" s="49"/>
      <c r="BH3597" s="49"/>
      <c r="BI3597" s="49"/>
      <c r="BJ3597" s="49"/>
      <c r="BK3597" s="49"/>
      <c r="BL3597" s="49"/>
      <c r="BM3597" s="49"/>
      <c r="BN3597" s="49"/>
      <c r="BO3597" s="49"/>
      <c r="BP3597" s="49"/>
      <c r="BQ3597" s="49"/>
      <c r="BR3597" s="49"/>
      <c r="BS3597" s="49"/>
      <c r="BT3597" s="49"/>
      <c r="BU3597" s="49"/>
      <c r="BV3597" s="49"/>
      <c r="BW3597" s="49"/>
      <c r="BX3597" s="49"/>
      <c r="BY3597" s="49"/>
      <c r="BZ3597" s="49"/>
      <c r="CA3597" s="49"/>
      <c r="CB3597" s="49"/>
      <c r="CC3597" s="49"/>
    </row>
    <row r="3598" spans="1:81" x14ac:dyDescent="0.3">
      <c r="A3598" s="57" t="s">
        <v>562</v>
      </c>
      <c r="B3598" s="48">
        <v>42414</v>
      </c>
      <c r="C3598" s="48"/>
      <c r="D3598" s="48"/>
      <c r="E3598" s="49" t="s">
        <v>558</v>
      </c>
      <c r="F3598" s="49"/>
      <c r="G3598" s="49">
        <v>436.2</v>
      </c>
      <c r="H3598" s="49">
        <v>0.19977500000000001</v>
      </c>
      <c r="I3598" s="49">
        <v>0.26427499999999998</v>
      </c>
      <c r="J3598" s="49">
        <v>0.2252625</v>
      </c>
      <c r="K3598" s="49">
        <v>0.19289375</v>
      </c>
      <c r="L3598" s="49">
        <v>0.25662499999999999</v>
      </c>
      <c r="M3598" s="49">
        <v>0.28025624999999998</v>
      </c>
      <c r="N3598" s="49">
        <v>0.26693749999999999</v>
      </c>
      <c r="O3598" s="49"/>
      <c r="P3598" s="49"/>
      <c r="Q3598" s="49"/>
      <c r="R3598" s="49"/>
      <c r="S3598" s="49"/>
      <c r="T3598" s="49"/>
      <c r="U3598" s="49"/>
      <c r="V3598" s="49"/>
      <c r="W3598" s="49"/>
      <c r="X3598" s="49"/>
      <c r="Y3598" s="49"/>
      <c r="Z3598" s="49"/>
      <c r="AA3598" s="49"/>
      <c r="AB3598" s="49"/>
      <c r="AC3598" s="49"/>
      <c r="AD3598" s="49"/>
      <c r="AE3598" s="49"/>
      <c r="AF3598" s="49"/>
      <c r="AG3598" s="49"/>
      <c r="AH3598" s="49"/>
      <c r="AI3598" s="49"/>
      <c r="AJ3598" s="49"/>
      <c r="AK3598" s="49"/>
      <c r="AL3598" s="49"/>
      <c r="AM3598" s="49"/>
      <c r="AN3598" s="49"/>
      <c r="AO3598" s="49"/>
      <c r="AP3598" s="49"/>
      <c r="AQ3598" s="49"/>
      <c r="AR3598" s="49"/>
      <c r="AS3598" s="49"/>
      <c r="AT3598" s="49"/>
      <c r="AX3598" s="49"/>
      <c r="AY3598" s="49"/>
      <c r="AZ3598" s="49"/>
      <c r="BA3598" s="49"/>
      <c r="BB3598" s="49"/>
      <c r="BC3598" s="49"/>
      <c r="BD3598" s="49"/>
      <c r="BE3598" s="49"/>
      <c r="BF3598" s="49"/>
      <c r="BG3598" s="49"/>
      <c r="BH3598" s="49"/>
      <c r="BI3598" s="49"/>
      <c r="BJ3598" s="49"/>
      <c r="BK3598" s="49"/>
      <c r="BL3598" s="49"/>
      <c r="BM3598" s="49"/>
      <c r="BN3598" s="49"/>
      <c r="BO3598" s="49"/>
      <c r="BP3598" s="49"/>
      <c r="BQ3598" s="49"/>
      <c r="BR3598" s="49"/>
      <c r="BS3598" s="49"/>
      <c r="BT3598" s="49"/>
      <c r="BU3598" s="49"/>
      <c r="BV3598" s="49"/>
      <c r="BW3598" s="49"/>
      <c r="BX3598" s="49"/>
      <c r="BY3598" s="49"/>
      <c r="BZ3598" s="49"/>
      <c r="CA3598" s="49"/>
      <c r="CB3598" s="49"/>
      <c r="CC3598" s="49"/>
    </row>
    <row r="3599" spans="1:81" x14ac:dyDescent="0.3">
      <c r="A3599" s="57" t="s">
        <v>562</v>
      </c>
      <c r="B3599" s="48">
        <v>42415</v>
      </c>
      <c r="C3599" s="48"/>
      <c r="D3599" s="48"/>
      <c r="E3599" s="49" t="s">
        <v>558</v>
      </c>
      <c r="F3599" s="49"/>
      <c r="G3599" s="49">
        <v>436.00031250000001</v>
      </c>
      <c r="H3599" s="49">
        <v>0.19501250000000001</v>
      </c>
      <c r="I3599" s="49">
        <v>0.26228125000000002</v>
      </c>
      <c r="J3599" s="49">
        <v>0.22684375000000001</v>
      </c>
      <c r="K3599" s="49">
        <v>0.19385625000000001</v>
      </c>
      <c r="L3599" s="49">
        <v>0.2568125</v>
      </c>
      <c r="M3599" s="49">
        <v>0.28025</v>
      </c>
      <c r="N3599" s="49">
        <v>0.26692500000000002</v>
      </c>
      <c r="O3599" s="49"/>
      <c r="P3599" s="49"/>
      <c r="Q3599" s="49"/>
      <c r="R3599" s="49"/>
      <c r="S3599" s="49"/>
      <c r="T3599" s="49"/>
      <c r="U3599" s="49"/>
      <c r="V3599" s="49"/>
      <c r="W3599" s="49"/>
      <c r="X3599" s="49"/>
      <c r="Y3599" s="49"/>
      <c r="Z3599" s="49"/>
      <c r="AA3599" s="49"/>
      <c r="AB3599" s="49"/>
      <c r="AC3599" s="49"/>
      <c r="AD3599" s="49"/>
      <c r="AE3599" s="49"/>
      <c r="AF3599" s="49"/>
      <c r="AG3599" s="49"/>
      <c r="AH3599" s="49"/>
      <c r="AI3599" s="49"/>
      <c r="AJ3599" s="49"/>
      <c r="AK3599" s="49"/>
      <c r="AL3599" s="49"/>
      <c r="AM3599" s="49"/>
      <c r="AN3599" s="49"/>
      <c r="AO3599" s="49"/>
      <c r="AP3599" s="49"/>
      <c r="AQ3599" s="49"/>
      <c r="AR3599" s="49"/>
      <c r="AS3599" s="49"/>
      <c r="AT3599" s="49"/>
      <c r="AX3599" s="49"/>
      <c r="AY3599" s="49"/>
      <c r="AZ3599" s="49"/>
      <c r="BA3599" s="49"/>
      <c r="BB3599" s="49"/>
      <c r="BC3599" s="49"/>
      <c r="BD3599" s="49"/>
      <c r="BE3599" s="49"/>
      <c r="BF3599" s="49"/>
      <c r="BG3599" s="49"/>
      <c r="BH3599" s="49"/>
      <c r="BI3599" s="49"/>
      <c r="BJ3599" s="49"/>
      <c r="BK3599" s="49"/>
      <c r="BL3599" s="49"/>
      <c r="BM3599" s="49"/>
      <c r="BN3599" s="49"/>
      <c r="BO3599" s="49"/>
      <c r="BP3599" s="49"/>
      <c r="BQ3599" s="49"/>
      <c r="BR3599" s="49"/>
      <c r="BS3599" s="49"/>
      <c r="BT3599" s="49"/>
      <c r="BU3599" s="49"/>
      <c r="BV3599" s="49"/>
      <c r="BW3599" s="49"/>
      <c r="BX3599" s="49"/>
      <c r="BY3599" s="49"/>
      <c r="BZ3599" s="49"/>
      <c r="CA3599" s="49"/>
      <c r="CB3599" s="49"/>
      <c r="CC3599" s="49"/>
    </row>
    <row r="3600" spans="1:81" x14ac:dyDescent="0.3">
      <c r="A3600" s="57" t="s">
        <v>562</v>
      </c>
      <c r="B3600" s="48">
        <v>42416</v>
      </c>
      <c r="C3600" s="48"/>
      <c r="D3600" s="48"/>
      <c r="E3600" s="49" t="s">
        <v>558</v>
      </c>
      <c r="F3600" s="49"/>
      <c r="G3600" s="49"/>
      <c r="H3600" s="49"/>
      <c r="I3600" s="49"/>
      <c r="J3600" s="49"/>
      <c r="K3600" s="49"/>
      <c r="L3600" s="49"/>
      <c r="M3600" s="49"/>
      <c r="N3600" s="49"/>
      <c r="O3600" s="49"/>
      <c r="P3600" s="49"/>
      <c r="Q3600" s="49"/>
      <c r="R3600" s="49"/>
      <c r="S3600" s="49"/>
      <c r="T3600" s="49"/>
      <c r="U3600" s="49"/>
      <c r="V3600" s="49"/>
      <c r="W3600" s="49"/>
      <c r="X3600" s="49"/>
      <c r="Y3600" s="49"/>
      <c r="Z3600" s="49"/>
      <c r="AA3600" s="49"/>
      <c r="AB3600" s="49"/>
      <c r="AC3600" s="49"/>
      <c r="AD3600" s="49">
        <v>8.4</v>
      </c>
      <c r="AE3600" s="49"/>
      <c r="AF3600" s="49"/>
      <c r="AG3600" s="49"/>
      <c r="AH3600" s="49"/>
      <c r="AI3600" s="49"/>
      <c r="AJ3600" s="49">
        <v>8.4</v>
      </c>
      <c r="AK3600" s="49">
        <v>8.4</v>
      </c>
      <c r="AL3600" s="49"/>
      <c r="AM3600" s="49"/>
      <c r="AN3600" s="49"/>
      <c r="AO3600" s="49"/>
      <c r="AP3600" s="49"/>
      <c r="AQ3600" s="49"/>
      <c r="AR3600" s="49"/>
      <c r="AS3600" s="49"/>
      <c r="AT3600" s="49"/>
      <c r="AX3600" s="49"/>
      <c r="AY3600" s="49"/>
      <c r="AZ3600" s="49"/>
      <c r="BA3600" s="49"/>
      <c r="BB3600" s="49"/>
      <c r="BC3600" s="49"/>
      <c r="BD3600" s="49"/>
      <c r="BE3600" s="49"/>
      <c r="BF3600" s="49"/>
      <c r="BG3600" s="49"/>
      <c r="BH3600" s="49"/>
      <c r="BI3600" s="49"/>
      <c r="BJ3600" s="49"/>
      <c r="BK3600" s="49"/>
      <c r="BL3600" s="49"/>
      <c r="BM3600" s="49"/>
      <c r="BN3600" s="49"/>
      <c r="BO3600" s="49"/>
      <c r="BP3600" s="49"/>
      <c r="BQ3600" s="49"/>
      <c r="BR3600" s="49"/>
      <c r="BS3600" s="49"/>
      <c r="BT3600" s="49"/>
      <c r="BU3600" s="49"/>
      <c r="BV3600" s="49"/>
      <c r="BW3600" s="49"/>
      <c r="BX3600" s="49"/>
      <c r="BY3600" s="49"/>
      <c r="BZ3600" s="49"/>
      <c r="CA3600" s="49"/>
      <c r="CB3600" s="49"/>
      <c r="CC3600" s="49"/>
    </row>
    <row r="3601" spans="1:81" x14ac:dyDescent="0.3">
      <c r="A3601" s="57" t="s">
        <v>559</v>
      </c>
      <c r="B3601" s="48">
        <v>42284</v>
      </c>
      <c r="C3601" s="48"/>
      <c r="D3601" s="48"/>
      <c r="E3601" s="49" t="s">
        <v>558</v>
      </c>
      <c r="F3601" s="49"/>
      <c r="G3601" s="49"/>
      <c r="H3601" s="49"/>
      <c r="I3601" s="49"/>
      <c r="J3601" s="49"/>
      <c r="K3601" s="49"/>
      <c r="L3601" s="49"/>
      <c r="M3601" s="49"/>
      <c r="N3601" s="49"/>
      <c r="O3601" s="49"/>
      <c r="P3601" s="49"/>
      <c r="Q3601" s="49"/>
      <c r="R3601" s="49"/>
      <c r="S3601" s="49"/>
      <c r="T3601" s="49"/>
      <c r="U3601" s="49"/>
      <c r="V3601" s="49"/>
      <c r="W3601" s="49"/>
      <c r="X3601" s="49"/>
      <c r="Y3601" s="49"/>
      <c r="Z3601" s="49"/>
      <c r="AA3601" s="49"/>
      <c r="AB3601" s="49"/>
      <c r="AC3601" s="49"/>
      <c r="AD3601" s="49">
        <v>2</v>
      </c>
      <c r="AE3601" s="49"/>
      <c r="AF3601" s="49"/>
      <c r="AG3601" s="49"/>
      <c r="AH3601" s="49"/>
      <c r="AI3601" s="49"/>
      <c r="AJ3601" s="49">
        <v>0</v>
      </c>
      <c r="AK3601" s="49">
        <v>1</v>
      </c>
      <c r="AL3601" s="49"/>
      <c r="AM3601" s="49"/>
      <c r="AN3601" s="49"/>
      <c r="AO3601" s="49"/>
      <c r="AP3601" s="49"/>
      <c r="AQ3601" s="49"/>
      <c r="AR3601" s="49"/>
      <c r="AS3601" s="49"/>
      <c r="AT3601" s="49"/>
      <c r="AX3601" s="49"/>
      <c r="AY3601" s="49"/>
      <c r="AZ3601" s="49"/>
      <c r="BA3601" s="49"/>
      <c r="BB3601" s="49"/>
      <c r="BC3601" s="49"/>
      <c r="BD3601" s="49"/>
      <c r="BE3601" s="49"/>
      <c r="BF3601" s="49"/>
      <c r="BG3601" s="49"/>
      <c r="BH3601" s="49"/>
      <c r="BI3601" s="49"/>
      <c r="BJ3601" s="49"/>
      <c r="BK3601" s="49"/>
      <c r="BL3601" s="49"/>
      <c r="BM3601" s="49"/>
      <c r="BN3601" s="49"/>
      <c r="BO3601" s="49"/>
      <c r="BP3601" s="49"/>
      <c r="BQ3601" s="49"/>
      <c r="BR3601" s="49"/>
      <c r="BS3601" s="49"/>
      <c r="BT3601" s="49"/>
      <c r="BU3601" s="49"/>
      <c r="BV3601" s="49"/>
      <c r="BW3601" s="49"/>
      <c r="BX3601" s="49"/>
      <c r="BY3601" s="49"/>
      <c r="BZ3601" s="49"/>
      <c r="CA3601" s="49"/>
      <c r="CB3601" s="49"/>
      <c r="CC3601" s="49"/>
    </row>
    <row r="3602" spans="1:81" x14ac:dyDescent="0.3">
      <c r="A3602" s="57" t="s">
        <v>559</v>
      </c>
      <c r="B3602" s="48">
        <v>42286</v>
      </c>
      <c r="C3602" s="48"/>
      <c r="D3602" s="48"/>
      <c r="E3602" s="49" t="s">
        <v>558</v>
      </c>
      <c r="F3602" s="49"/>
      <c r="G3602" s="49"/>
      <c r="H3602" s="49"/>
      <c r="I3602" s="49"/>
      <c r="J3602" s="49"/>
      <c r="K3602" s="49"/>
      <c r="L3602" s="49"/>
      <c r="M3602" s="49"/>
      <c r="N3602" s="49"/>
      <c r="O3602" s="49"/>
      <c r="P3602" s="49"/>
      <c r="Q3602" s="49"/>
      <c r="R3602" s="49"/>
      <c r="S3602" s="49"/>
      <c r="T3602" s="49"/>
      <c r="U3602" s="49"/>
      <c r="V3602" s="49"/>
      <c r="W3602" s="49"/>
      <c r="X3602" s="49"/>
      <c r="Y3602" s="49"/>
      <c r="Z3602" s="49"/>
      <c r="AA3602" s="49"/>
      <c r="AB3602" s="49"/>
      <c r="AC3602" s="49"/>
      <c r="AD3602" s="49"/>
      <c r="AE3602" s="49"/>
      <c r="AF3602" s="49"/>
      <c r="AG3602" s="49"/>
      <c r="AH3602" s="49"/>
      <c r="AI3602" s="49"/>
      <c r="AJ3602" s="49"/>
      <c r="AK3602" s="49"/>
      <c r="AL3602" s="49"/>
      <c r="AM3602" s="49"/>
      <c r="AN3602" s="49"/>
      <c r="AO3602" s="49"/>
      <c r="AP3602" s="49"/>
      <c r="AQ3602" s="49"/>
      <c r="AR3602" s="49"/>
      <c r="AS3602" s="49"/>
      <c r="AT3602" s="49"/>
      <c r="AX3602" s="49"/>
      <c r="AY3602" s="49"/>
      <c r="AZ3602" s="49"/>
      <c r="BA3602" s="49"/>
      <c r="BB3602" s="49"/>
      <c r="BC3602" s="49"/>
      <c r="BD3602" s="49"/>
      <c r="BE3602" s="49"/>
      <c r="BF3602" s="49"/>
      <c r="BG3602" s="49"/>
      <c r="BH3602" s="49"/>
      <c r="BI3602" s="49"/>
      <c r="BJ3602" s="49"/>
      <c r="BK3602" s="49"/>
      <c r="BL3602" s="49"/>
      <c r="BM3602" s="49"/>
      <c r="BN3602" s="49"/>
      <c r="BO3602" s="49"/>
      <c r="BP3602" s="49"/>
      <c r="BQ3602" s="49"/>
      <c r="BR3602" s="49"/>
      <c r="BS3602" s="49"/>
      <c r="BT3602" s="49"/>
      <c r="BU3602" s="49"/>
      <c r="BV3602" s="49"/>
      <c r="BW3602" s="49"/>
      <c r="BX3602" s="49"/>
      <c r="BY3602" s="49"/>
      <c r="BZ3602" s="49"/>
      <c r="CA3602" s="49"/>
      <c r="CB3602" s="49"/>
      <c r="CC3602" s="49"/>
    </row>
    <row r="3603" spans="1:81" x14ac:dyDescent="0.3">
      <c r="A3603" s="57" t="s">
        <v>559</v>
      </c>
      <c r="B3603" s="48">
        <v>42289</v>
      </c>
      <c r="C3603" s="48"/>
      <c r="D3603" s="48"/>
      <c r="E3603" s="49" t="s">
        <v>558</v>
      </c>
      <c r="F3603" s="49"/>
      <c r="G3603" s="49"/>
      <c r="H3603" s="49"/>
      <c r="I3603" s="49"/>
      <c r="J3603" s="49"/>
      <c r="K3603" s="49"/>
      <c r="L3603" s="49"/>
      <c r="M3603" s="49"/>
      <c r="N3603" s="49"/>
      <c r="O3603" s="49"/>
      <c r="P3603" s="49"/>
      <c r="Q3603" s="49"/>
      <c r="R3603" s="49"/>
      <c r="S3603" s="49"/>
      <c r="T3603" s="49"/>
      <c r="U3603" s="49"/>
      <c r="V3603" s="49"/>
      <c r="W3603" s="49"/>
      <c r="X3603" s="49"/>
      <c r="Y3603" s="49"/>
      <c r="Z3603" s="49"/>
      <c r="AA3603" s="49"/>
      <c r="AB3603" s="49"/>
      <c r="AC3603" s="49"/>
      <c r="AD3603" s="49">
        <v>3.2</v>
      </c>
      <c r="AE3603" s="49"/>
      <c r="AF3603" s="49">
        <v>2.1179952166348898E-3</v>
      </c>
      <c r="AG3603" s="49"/>
      <c r="AH3603" s="49"/>
      <c r="AI3603" s="49"/>
      <c r="AJ3603" s="49">
        <v>0</v>
      </c>
      <c r="AK3603" s="49">
        <v>2</v>
      </c>
      <c r="AL3603" s="49"/>
      <c r="AM3603" s="49"/>
      <c r="AN3603" s="49"/>
      <c r="AO3603" s="49"/>
      <c r="AP3603" s="49"/>
      <c r="AQ3603" s="49"/>
      <c r="AR3603" s="49"/>
      <c r="AS3603" s="49"/>
      <c r="AT3603" s="49"/>
      <c r="AX3603" s="49"/>
      <c r="AY3603" s="49"/>
      <c r="AZ3603" s="49"/>
      <c r="BA3603" s="49"/>
      <c r="BB3603" s="49"/>
      <c r="BC3603" s="49"/>
      <c r="BD3603" s="49"/>
      <c r="BE3603" s="49"/>
      <c r="BF3603" s="49"/>
      <c r="BG3603" s="49"/>
      <c r="BH3603" s="49"/>
      <c r="BI3603" s="49"/>
      <c r="BJ3603" s="49"/>
      <c r="BK3603" s="49"/>
      <c r="BL3603" s="49"/>
      <c r="BM3603" s="49"/>
      <c r="BN3603" s="49"/>
      <c r="BO3603" s="49"/>
      <c r="BP3603" s="49"/>
      <c r="BQ3603" s="49"/>
      <c r="BR3603" s="49"/>
      <c r="BS3603" s="49"/>
      <c r="BT3603" s="49"/>
      <c r="BU3603" s="49"/>
      <c r="BV3603" s="49"/>
      <c r="BW3603" s="49"/>
      <c r="BX3603" s="49"/>
      <c r="BY3603" s="49"/>
      <c r="BZ3603" s="49"/>
      <c r="CA3603" s="49"/>
      <c r="CB3603" s="49"/>
      <c r="CC3603" s="49"/>
    </row>
    <row r="3604" spans="1:81" x14ac:dyDescent="0.3">
      <c r="A3604" s="57" t="s">
        <v>559</v>
      </c>
      <c r="B3604" s="48">
        <v>42291</v>
      </c>
      <c r="C3604" s="48"/>
      <c r="D3604" s="48"/>
      <c r="E3604" s="49" t="s">
        <v>558</v>
      </c>
      <c r="F3604" s="49"/>
      <c r="G3604" s="49">
        <v>465.9009375</v>
      </c>
      <c r="H3604" s="49">
        <v>0.17257500000000001</v>
      </c>
      <c r="I3604" s="49">
        <v>0.23936874999999999</v>
      </c>
      <c r="J3604" s="49">
        <v>0.26466250000000002</v>
      </c>
      <c r="K3604" s="49">
        <v>0.23622499999999999</v>
      </c>
      <c r="L3604" s="49">
        <v>0.27512500000000001</v>
      </c>
      <c r="M3604" s="49">
        <v>0.34642499999999998</v>
      </c>
      <c r="N3604" s="49">
        <v>0.22459375000000001</v>
      </c>
      <c r="O3604" s="49"/>
      <c r="P3604" s="49"/>
      <c r="Q3604" s="49"/>
      <c r="R3604" s="49"/>
      <c r="S3604" s="49"/>
      <c r="T3604" s="49"/>
      <c r="U3604" s="49"/>
      <c r="V3604" s="49"/>
      <c r="W3604" s="49"/>
      <c r="X3604" s="49"/>
      <c r="Y3604" s="49"/>
      <c r="Z3604" s="49"/>
      <c r="AA3604" s="49"/>
      <c r="AB3604" s="49"/>
      <c r="AC3604" s="49"/>
      <c r="AD3604" s="49"/>
      <c r="AE3604" s="49"/>
      <c r="AF3604" s="49"/>
      <c r="AG3604" s="49"/>
      <c r="AH3604" s="49"/>
      <c r="AI3604" s="49"/>
      <c r="AJ3604" s="49"/>
      <c r="AK3604" s="49"/>
      <c r="AL3604" s="49"/>
      <c r="AM3604" s="49"/>
      <c r="AN3604" s="49"/>
      <c r="AO3604" s="49"/>
      <c r="AP3604" s="49"/>
      <c r="AQ3604" s="49"/>
      <c r="AR3604" s="49"/>
      <c r="AS3604" s="49"/>
      <c r="AT3604" s="49"/>
      <c r="AX3604" s="49"/>
      <c r="AY3604" s="49"/>
      <c r="AZ3604" s="49"/>
      <c r="BA3604" s="49"/>
      <c r="BB3604" s="49"/>
      <c r="BC3604" s="49"/>
      <c r="BD3604" s="49"/>
      <c r="BE3604" s="49"/>
      <c r="BF3604" s="49"/>
      <c r="BG3604" s="49"/>
      <c r="BH3604" s="49"/>
      <c r="BI3604" s="49"/>
      <c r="BJ3604" s="49"/>
      <c r="BK3604" s="49"/>
      <c r="BL3604" s="49"/>
      <c r="BM3604" s="49"/>
      <c r="BN3604" s="49"/>
      <c r="BO3604" s="49"/>
      <c r="BP3604" s="49"/>
      <c r="BQ3604" s="49"/>
      <c r="BR3604" s="49"/>
      <c r="BS3604" s="49"/>
      <c r="BT3604" s="49"/>
      <c r="BU3604" s="49"/>
      <c r="BV3604" s="49"/>
      <c r="BW3604" s="49"/>
      <c r="BX3604" s="49"/>
      <c r="BY3604" s="49"/>
      <c r="BZ3604" s="49"/>
      <c r="CA3604" s="49"/>
      <c r="CB3604" s="49"/>
      <c r="CC3604" s="49"/>
    </row>
    <row r="3605" spans="1:81" x14ac:dyDescent="0.3">
      <c r="A3605" s="57" t="s">
        <v>559</v>
      </c>
      <c r="B3605" s="48">
        <v>42292</v>
      </c>
      <c r="C3605" s="48"/>
      <c r="D3605" s="48"/>
      <c r="E3605" s="49" t="s">
        <v>558</v>
      </c>
      <c r="F3605" s="49"/>
      <c r="G3605" s="49">
        <v>465.2446875</v>
      </c>
      <c r="H3605" s="49">
        <v>0.168575</v>
      </c>
      <c r="I3605" s="49">
        <v>0.23821875000000001</v>
      </c>
      <c r="J3605" s="49">
        <v>0.26448749999999999</v>
      </c>
      <c r="K3605" s="49">
        <v>0.23647499999999999</v>
      </c>
      <c r="L3605" s="49">
        <v>0.27524375000000001</v>
      </c>
      <c r="M3605" s="49">
        <v>0.34649999999999997</v>
      </c>
      <c r="N3605" s="49">
        <v>0.22471250000000001</v>
      </c>
      <c r="O3605" s="49"/>
      <c r="P3605" s="49"/>
      <c r="Q3605" s="49"/>
      <c r="R3605" s="49"/>
      <c r="S3605" s="49"/>
      <c r="T3605" s="49"/>
      <c r="U3605" s="49"/>
      <c r="V3605" s="49"/>
      <c r="W3605" s="49"/>
      <c r="X3605" s="49"/>
      <c r="Y3605" s="49"/>
      <c r="Z3605" s="49"/>
      <c r="AA3605" s="49"/>
      <c r="AB3605" s="49"/>
      <c r="AC3605" s="49"/>
      <c r="AD3605" s="49"/>
      <c r="AE3605" s="49">
        <v>0.123414730423936</v>
      </c>
      <c r="AF3605" s="49">
        <v>3.8853971169210001E-2</v>
      </c>
      <c r="AG3605" s="49"/>
      <c r="AH3605" s="49"/>
      <c r="AI3605" s="49"/>
      <c r="AJ3605" s="49"/>
      <c r="AK3605" s="49"/>
      <c r="AL3605" s="49"/>
      <c r="AM3605" s="49"/>
      <c r="AN3605" s="49"/>
      <c r="AO3605" s="49"/>
      <c r="AP3605" s="49"/>
      <c r="AQ3605" s="49"/>
      <c r="AR3605" s="49"/>
      <c r="AS3605" s="49"/>
      <c r="AT3605" s="49"/>
      <c r="AX3605" s="49"/>
      <c r="AY3605" s="49"/>
      <c r="AZ3605" s="49"/>
      <c r="BA3605" s="49"/>
      <c r="BB3605" s="49"/>
      <c r="BC3605" s="49"/>
      <c r="BD3605" s="49"/>
      <c r="BE3605" s="49"/>
      <c r="BF3605" s="49"/>
      <c r="BG3605" s="49"/>
      <c r="BH3605" s="49"/>
      <c r="BI3605" s="49"/>
      <c r="BJ3605" s="49"/>
      <c r="BK3605" s="49"/>
      <c r="BL3605" s="49"/>
      <c r="BM3605" s="49"/>
      <c r="BN3605" s="49"/>
      <c r="BO3605" s="49"/>
      <c r="BP3605" s="49"/>
      <c r="BQ3605" s="49"/>
      <c r="BR3605" s="49"/>
      <c r="BS3605" s="49"/>
      <c r="BT3605" s="49"/>
      <c r="BU3605" s="49"/>
      <c r="BV3605" s="49"/>
      <c r="BW3605" s="49"/>
      <c r="BX3605" s="49"/>
      <c r="BY3605" s="49"/>
      <c r="BZ3605" s="49"/>
      <c r="CA3605" s="49"/>
      <c r="CB3605" s="49"/>
      <c r="CC3605" s="49"/>
    </row>
    <row r="3606" spans="1:81" x14ac:dyDescent="0.3">
      <c r="A3606" s="57" t="s">
        <v>559</v>
      </c>
      <c r="B3606" s="48">
        <v>42293</v>
      </c>
      <c r="C3606" s="48"/>
      <c r="D3606" s="48"/>
      <c r="E3606" s="49" t="s">
        <v>558</v>
      </c>
      <c r="F3606" s="49"/>
      <c r="G3606" s="49">
        <v>472.580625</v>
      </c>
      <c r="H3606" s="49">
        <v>0.21406875</v>
      </c>
      <c r="I3606" s="49">
        <v>0.23921875000000001</v>
      </c>
      <c r="J3606" s="49">
        <v>0.26497500000000002</v>
      </c>
      <c r="K3606" s="49">
        <v>0.23676875</v>
      </c>
      <c r="L3606" s="49">
        <v>0.2754625</v>
      </c>
      <c r="M3606" s="49">
        <v>0.34657500000000002</v>
      </c>
      <c r="N3606" s="49">
        <v>0.22484375000000001</v>
      </c>
      <c r="O3606" s="49"/>
      <c r="P3606" s="49"/>
      <c r="Q3606" s="49"/>
      <c r="R3606" s="49"/>
      <c r="S3606" s="49"/>
      <c r="T3606" s="49"/>
      <c r="U3606" s="49"/>
      <c r="V3606" s="49"/>
      <c r="W3606" s="49"/>
      <c r="X3606" s="49"/>
      <c r="Y3606" s="49"/>
      <c r="Z3606" s="49"/>
      <c r="AA3606" s="49"/>
      <c r="AB3606" s="49"/>
      <c r="AC3606" s="49"/>
      <c r="AD3606" s="49"/>
      <c r="AE3606" s="49"/>
      <c r="AF3606" s="49"/>
      <c r="AG3606" s="49"/>
      <c r="AH3606" s="49"/>
      <c r="AI3606" s="49"/>
      <c r="AJ3606" s="49"/>
      <c r="AK3606" s="49"/>
      <c r="AL3606" s="49"/>
      <c r="AM3606" s="49"/>
      <c r="AN3606" s="49"/>
      <c r="AO3606" s="49"/>
      <c r="AP3606" s="49"/>
      <c r="AQ3606" s="49"/>
      <c r="AR3606" s="49"/>
      <c r="AS3606" s="49"/>
      <c r="AT3606" s="49"/>
      <c r="AX3606" s="49"/>
      <c r="AY3606" s="49"/>
      <c r="AZ3606" s="49"/>
      <c r="BA3606" s="49"/>
      <c r="BB3606" s="49"/>
      <c r="BC3606" s="49"/>
      <c r="BD3606" s="49"/>
      <c r="BE3606" s="49"/>
      <c r="BF3606" s="49"/>
      <c r="BG3606" s="49"/>
      <c r="BH3606" s="49"/>
      <c r="BI3606" s="49"/>
      <c r="BJ3606" s="49"/>
      <c r="BK3606" s="49"/>
      <c r="BL3606" s="49"/>
      <c r="BM3606" s="49"/>
      <c r="BN3606" s="49"/>
      <c r="BO3606" s="49"/>
      <c r="BP3606" s="49"/>
      <c r="BQ3606" s="49"/>
      <c r="BR3606" s="49"/>
      <c r="BS3606" s="49"/>
      <c r="BT3606" s="49"/>
      <c r="BU3606" s="49"/>
      <c r="BV3606" s="49"/>
      <c r="BW3606" s="49"/>
      <c r="BX3606" s="49"/>
      <c r="BY3606" s="49"/>
      <c r="BZ3606" s="49"/>
      <c r="CA3606" s="49"/>
      <c r="CB3606" s="49"/>
      <c r="CC3606" s="49"/>
    </row>
    <row r="3607" spans="1:81" x14ac:dyDescent="0.3">
      <c r="A3607" s="57" t="s">
        <v>559</v>
      </c>
      <c r="B3607" s="48">
        <v>42294</v>
      </c>
      <c r="C3607" s="48"/>
      <c r="D3607" s="48"/>
      <c r="E3607" s="49" t="s">
        <v>558</v>
      </c>
      <c r="F3607" s="49"/>
      <c r="G3607" s="49">
        <v>472.57781249999999</v>
      </c>
      <c r="H3607" s="49">
        <v>0.20891874999999999</v>
      </c>
      <c r="I3607" s="49">
        <v>0.241175</v>
      </c>
      <c r="J3607" s="49">
        <v>0.26587499999999997</v>
      </c>
      <c r="K3607" s="49">
        <v>0.23716875000000001</v>
      </c>
      <c r="L3607" s="49">
        <v>0.27555000000000002</v>
      </c>
      <c r="M3607" s="49">
        <v>0.34673124999999999</v>
      </c>
      <c r="N3607" s="49">
        <v>0.22488749999999999</v>
      </c>
      <c r="O3607" s="49"/>
      <c r="P3607" s="49"/>
      <c r="Q3607" s="49"/>
      <c r="R3607" s="49"/>
      <c r="S3607" s="49"/>
      <c r="T3607" s="49"/>
      <c r="U3607" s="49"/>
      <c r="V3607" s="49"/>
      <c r="W3607" s="49"/>
      <c r="X3607" s="49"/>
      <c r="Y3607" s="49"/>
      <c r="Z3607" s="49"/>
      <c r="AA3607" s="49"/>
      <c r="AB3607" s="49"/>
      <c r="AC3607" s="49"/>
      <c r="AD3607" s="49"/>
      <c r="AE3607" s="49"/>
      <c r="AF3607" s="49"/>
      <c r="AG3607" s="49"/>
      <c r="AH3607" s="49"/>
      <c r="AI3607" s="49"/>
      <c r="AJ3607" s="49"/>
      <c r="AK3607" s="49"/>
      <c r="AL3607" s="49"/>
      <c r="AM3607" s="49"/>
      <c r="AN3607" s="49"/>
      <c r="AO3607" s="49"/>
      <c r="AP3607" s="49"/>
      <c r="AQ3607" s="49"/>
      <c r="AR3607" s="49"/>
      <c r="AS3607" s="49"/>
      <c r="AT3607" s="49"/>
      <c r="AX3607" s="49"/>
      <c r="AY3607" s="49"/>
      <c r="AZ3607" s="49"/>
      <c r="BA3607" s="49"/>
      <c r="BB3607" s="49"/>
      <c r="BC3607" s="49"/>
      <c r="BD3607" s="49"/>
      <c r="BE3607" s="49"/>
      <c r="BF3607" s="49"/>
      <c r="BG3607" s="49"/>
      <c r="BH3607" s="49"/>
      <c r="BI3607" s="49"/>
      <c r="BJ3607" s="49"/>
      <c r="BK3607" s="49"/>
      <c r="BL3607" s="49"/>
      <c r="BM3607" s="49"/>
      <c r="BN3607" s="49"/>
      <c r="BO3607" s="49"/>
      <c r="BP3607" s="49"/>
      <c r="BQ3607" s="49"/>
      <c r="BR3607" s="49"/>
      <c r="BS3607" s="49"/>
      <c r="BT3607" s="49"/>
      <c r="BU3607" s="49"/>
      <c r="BV3607" s="49"/>
      <c r="BW3607" s="49"/>
      <c r="BX3607" s="49"/>
      <c r="BY3607" s="49"/>
      <c r="BZ3607" s="49"/>
      <c r="CA3607" s="49"/>
      <c r="CB3607" s="49"/>
      <c r="CC3607" s="49"/>
    </row>
    <row r="3608" spans="1:81" x14ac:dyDescent="0.3">
      <c r="A3608" s="57" t="s">
        <v>559</v>
      </c>
      <c r="B3608" s="48">
        <v>42295</v>
      </c>
      <c r="C3608" s="48"/>
      <c r="D3608" s="48"/>
      <c r="E3608" s="49" t="s">
        <v>558</v>
      </c>
      <c r="F3608" s="49"/>
      <c r="G3608" s="49">
        <v>471.32156250000003</v>
      </c>
      <c r="H3608" s="49">
        <v>0.19831874999999999</v>
      </c>
      <c r="I3608" s="49">
        <v>0.24210000000000001</v>
      </c>
      <c r="J3608" s="49">
        <v>0.26615624999999998</v>
      </c>
      <c r="K3608" s="49">
        <v>0.23721875000000001</v>
      </c>
      <c r="L3608" s="49">
        <v>0.27573750000000002</v>
      </c>
      <c r="M3608" s="49">
        <v>0.34675</v>
      </c>
      <c r="N3608" s="49">
        <v>0.22500000000000001</v>
      </c>
      <c r="O3608" s="49"/>
      <c r="P3608" s="49"/>
      <c r="Q3608" s="49"/>
      <c r="R3608" s="49"/>
      <c r="S3608" s="49"/>
      <c r="T3608" s="49"/>
      <c r="U3608" s="49"/>
      <c r="V3608" s="49"/>
      <c r="W3608" s="49"/>
      <c r="X3608" s="49"/>
      <c r="Y3608" s="49"/>
      <c r="Z3608" s="49"/>
      <c r="AA3608" s="49"/>
      <c r="AB3608" s="49"/>
      <c r="AC3608" s="49"/>
      <c r="AD3608" s="49"/>
      <c r="AE3608" s="49"/>
      <c r="AF3608" s="49"/>
      <c r="AG3608" s="49"/>
      <c r="AH3608" s="49"/>
      <c r="AI3608" s="49"/>
      <c r="AJ3608" s="49"/>
      <c r="AK3608" s="49"/>
      <c r="AL3608" s="49"/>
      <c r="AM3608" s="49"/>
      <c r="AN3608" s="49"/>
      <c r="AO3608" s="49"/>
      <c r="AP3608" s="49"/>
      <c r="AQ3608" s="49"/>
      <c r="AR3608" s="49"/>
      <c r="AS3608" s="49"/>
      <c r="AT3608" s="49"/>
      <c r="AX3608" s="49"/>
      <c r="AY3608" s="49"/>
      <c r="AZ3608" s="49"/>
      <c r="BA3608" s="49"/>
      <c r="BB3608" s="49"/>
      <c r="BC3608" s="49"/>
      <c r="BD3608" s="49"/>
      <c r="BE3608" s="49"/>
      <c r="BF3608" s="49"/>
      <c r="BG3608" s="49"/>
      <c r="BH3608" s="49"/>
      <c r="BI3608" s="49"/>
      <c r="BJ3608" s="49"/>
      <c r="BK3608" s="49"/>
      <c r="BL3608" s="49"/>
      <c r="BM3608" s="49"/>
      <c r="BN3608" s="49"/>
      <c r="BO3608" s="49"/>
      <c r="BP3608" s="49"/>
      <c r="BQ3608" s="49"/>
      <c r="BR3608" s="49"/>
      <c r="BS3608" s="49"/>
      <c r="BT3608" s="49"/>
      <c r="BU3608" s="49"/>
      <c r="BV3608" s="49"/>
      <c r="BW3608" s="49"/>
      <c r="BX3608" s="49"/>
      <c r="BY3608" s="49"/>
      <c r="BZ3608" s="49"/>
      <c r="CA3608" s="49"/>
      <c r="CB3608" s="49"/>
      <c r="CC3608" s="49"/>
    </row>
    <row r="3609" spans="1:81" x14ac:dyDescent="0.3">
      <c r="A3609" s="57" t="s">
        <v>559</v>
      </c>
      <c r="B3609" s="48">
        <v>42296</v>
      </c>
      <c r="C3609" s="48"/>
      <c r="D3609" s="48"/>
      <c r="E3609" s="49" t="s">
        <v>558</v>
      </c>
      <c r="F3609" s="49"/>
      <c r="G3609" s="49">
        <v>470.33437500000002</v>
      </c>
      <c r="H3609" s="49">
        <v>0.19029375000000001</v>
      </c>
      <c r="I3609" s="49">
        <v>0.24195625000000001</v>
      </c>
      <c r="J3609" s="49">
        <v>0.26655624999999999</v>
      </c>
      <c r="K3609" s="49">
        <v>0.23731250000000001</v>
      </c>
      <c r="L3609" s="49">
        <v>0.27579375</v>
      </c>
      <c r="M3609" s="49">
        <v>0.34691875</v>
      </c>
      <c r="N3609" s="49">
        <v>0.225075</v>
      </c>
      <c r="O3609" s="49"/>
      <c r="P3609" s="49"/>
      <c r="Q3609" s="49"/>
      <c r="R3609" s="49"/>
      <c r="S3609" s="49"/>
      <c r="T3609" s="49"/>
      <c r="U3609" s="49"/>
      <c r="V3609" s="49"/>
      <c r="W3609" s="49"/>
      <c r="X3609" s="49"/>
      <c r="Y3609" s="49"/>
      <c r="Z3609" s="49"/>
      <c r="AA3609" s="49"/>
      <c r="AB3609" s="49"/>
      <c r="AC3609" s="49"/>
      <c r="AD3609" s="49"/>
      <c r="AE3609" s="49"/>
      <c r="AF3609" s="49"/>
      <c r="AG3609" s="49"/>
      <c r="AH3609" s="49"/>
      <c r="AI3609" s="49"/>
      <c r="AJ3609" s="49"/>
      <c r="AK3609" s="49"/>
      <c r="AL3609" s="49"/>
      <c r="AM3609" s="49"/>
      <c r="AN3609" s="49"/>
      <c r="AO3609" s="49"/>
      <c r="AP3609" s="49"/>
      <c r="AQ3609" s="49"/>
      <c r="AR3609" s="49"/>
      <c r="AS3609" s="49"/>
      <c r="AT3609" s="49"/>
      <c r="AX3609" s="49"/>
      <c r="AY3609" s="49"/>
      <c r="AZ3609" s="49"/>
      <c r="BA3609" s="49"/>
      <c r="BB3609" s="49"/>
      <c r="BC3609" s="49"/>
      <c r="BD3609" s="49"/>
      <c r="BE3609" s="49"/>
      <c r="BF3609" s="49"/>
      <c r="BG3609" s="49"/>
      <c r="BH3609" s="49"/>
      <c r="BI3609" s="49"/>
      <c r="BJ3609" s="49"/>
      <c r="BK3609" s="49"/>
      <c r="BL3609" s="49"/>
      <c r="BM3609" s="49"/>
      <c r="BN3609" s="49"/>
      <c r="BO3609" s="49"/>
      <c r="BP3609" s="49"/>
      <c r="BQ3609" s="49"/>
      <c r="BR3609" s="49"/>
      <c r="BS3609" s="49"/>
      <c r="BT3609" s="49"/>
      <c r="BU3609" s="49"/>
      <c r="BV3609" s="49"/>
      <c r="BW3609" s="49"/>
      <c r="BX3609" s="49"/>
      <c r="BY3609" s="49"/>
      <c r="BZ3609" s="49"/>
      <c r="CA3609" s="49"/>
      <c r="CB3609" s="49"/>
      <c r="CC3609" s="49"/>
    </row>
    <row r="3610" spans="1:81" x14ac:dyDescent="0.3">
      <c r="A3610" s="57" t="s">
        <v>559</v>
      </c>
      <c r="B3610" s="48">
        <v>42297</v>
      </c>
      <c r="C3610" s="48"/>
      <c r="D3610" s="48"/>
      <c r="E3610" s="49" t="s">
        <v>558</v>
      </c>
      <c r="F3610" s="49"/>
      <c r="G3610" s="49">
        <v>469.06124999999997</v>
      </c>
      <c r="H3610" s="49">
        <v>0.1822</v>
      </c>
      <c r="I3610" s="49">
        <v>0.2409125</v>
      </c>
      <c r="J3610" s="49">
        <v>0.26651875000000003</v>
      </c>
      <c r="K3610" s="49">
        <v>0.237425</v>
      </c>
      <c r="L3610" s="49">
        <v>0.27586250000000001</v>
      </c>
      <c r="M3610" s="49">
        <v>0.34692499999999998</v>
      </c>
      <c r="N3610" s="49">
        <v>0.22525000000000001</v>
      </c>
      <c r="O3610" s="49"/>
      <c r="P3610" s="49"/>
      <c r="Q3610" s="49"/>
      <c r="R3610" s="49"/>
      <c r="S3610" s="49"/>
      <c r="T3610" s="49"/>
      <c r="U3610" s="49"/>
      <c r="V3610" s="49"/>
      <c r="W3610" s="49"/>
      <c r="X3610" s="49"/>
      <c r="Y3610" s="49"/>
      <c r="Z3610" s="49"/>
      <c r="AA3610" s="49"/>
      <c r="AB3610" s="49"/>
      <c r="AC3610" s="49"/>
      <c r="AD3610" s="49">
        <v>4.5</v>
      </c>
      <c r="AE3610" s="49">
        <v>0.18189283794986799</v>
      </c>
      <c r="AF3610" s="49">
        <v>7.5995881857818498E-2</v>
      </c>
      <c r="AG3610" s="49"/>
      <c r="AH3610" s="49"/>
      <c r="AI3610" s="49"/>
      <c r="AJ3610" s="49">
        <v>0</v>
      </c>
      <c r="AK3610" s="49">
        <v>3</v>
      </c>
      <c r="AL3610" s="49"/>
      <c r="AM3610" s="49"/>
      <c r="AN3610" s="49"/>
      <c r="AO3610" s="49"/>
      <c r="AP3610" s="49"/>
      <c r="AQ3610" s="49"/>
      <c r="AR3610" s="49"/>
      <c r="AS3610" s="49"/>
      <c r="AT3610" s="49"/>
      <c r="AX3610" s="49"/>
      <c r="AY3610" s="49"/>
      <c r="AZ3610" s="49"/>
      <c r="BA3610" s="49"/>
      <c r="BB3610" s="49"/>
      <c r="BC3610" s="49"/>
      <c r="BD3610" s="49"/>
      <c r="BE3610" s="49"/>
      <c r="BF3610" s="49"/>
      <c r="BG3610" s="49"/>
      <c r="BH3610" s="49"/>
      <c r="BI3610" s="49"/>
      <c r="BJ3610" s="49"/>
      <c r="BK3610" s="49"/>
      <c r="BL3610" s="49"/>
      <c r="BM3610" s="49"/>
      <c r="BN3610" s="49"/>
      <c r="BO3610" s="49"/>
      <c r="BP3610" s="49"/>
      <c r="BQ3610" s="49"/>
      <c r="BR3610" s="49"/>
      <c r="BS3610" s="49"/>
      <c r="BT3610" s="49"/>
      <c r="BU3610" s="49"/>
      <c r="BV3610" s="49"/>
      <c r="BW3610" s="49"/>
      <c r="BX3610" s="49"/>
      <c r="BY3610" s="49"/>
      <c r="BZ3610" s="49"/>
      <c r="CA3610" s="49"/>
      <c r="CB3610" s="49"/>
      <c r="CC3610" s="49"/>
    </row>
    <row r="3611" spans="1:81" x14ac:dyDescent="0.3">
      <c r="A3611" s="57" t="s">
        <v>559</v>
      </c>
      <c r="B3611" s="48">
        <v>42298</v>
      </c>
      <c r="C3611" s="48"/>
      <c r="D3611" s="48"/>
      <c r="E3611" s="49" t="s">
        <v>558</v>
      </c>
      <c r="F3611" s="49"/>
      <c r="G3611" s="49">
        <v>467.52046875000002</v>
      </c>
      <c r="H3611" s="49">
        <v>0.17341562499999999</v>
      </c>
      <c r="I3611" s="49">
        <v>0.23877499999999999</v>
      </c>
      <c r="J3611" s="49">
        <v>0.26661249999999997</v>
      </c>
      <c r="K3611" s="49">
        <v>0.23769999999999999</v>
      </c>
      <c r="L3611" s="49">
        <v>0.27583750000000001</v>
      </c>
      <c r="M3611" s="49">
        <v>0.34691875</v>
      </c>
      <c r="N3611" s="49">
        <v>0.22523750000000001</v>
      </c>
      <c r="O3611" s="49"/>
      <c r="P3611" s="49"/>
      <c r="Q3611" s="49"/>
      <c r="R3611" s="49"/>
      <c r="S3611" s="49"/>
      <c r="T3611" s="49"/>
      <c r="U3611" s="49"/>
      <c r="V3611" s="49"/>
      <c r="W3611" s="49"/>
      <c r="X3611" s="49"/>
      <c r="Y3611" s="49"/>
      <c r="Z3611" s="49"/>
      <c r="AA3611" s="49"/>
      <c r="AB3611" s="49"/>
      <c r="AC3611" s="49"/>
      <c r="AD3611" s="49"/>
      <c r="AE3611" s="49"/>
      <c r="AF3611" s="49"/>
      <c r="AG3611" s="49"/>
      <c r="AH3611" s="49"/>
      <c r="AI3611" s="49"/>
      <c r="AJ3611" s="49"/>
      <c r="AK3611" s="49"/>
      <c r="AL3611" s="49"/>
      <c r="AM3611" s="49"/>
      <c r="AN3611" s="49"/>
      <c r="AO3611" s="49"/>
      <c r="AP3611" s="49"/>
      <c r="AQ3611" s="49"/>
      <c r="AR3611" s="49"/>
      <c r="AS3611" s="49"/>
      <c r="AT3611" s="49"/>
      <c r="AX3611" s="49"/>
      <c r="AY3611" s="49"/>
      <c r="AZ3611" s="49"/>
      <c r="BA3611" s="49"/>
      <c r="BB3611" s="49"/>
      <c r="BC3611" s="49"/>
      <c r="BD3611" s="49"/>
      <c r="BE3611" s="49"/>
      <c r="BF3611" s="49"/>
      <c r="BG3611" s="49"/>
      <c r="BH3611" s="49"/>
      <c r="BI3611" s="49"/>
      <c r="BJ3611" s="49"/>
      <c r="BK3611" s="49"/>
      <c r="BL3611" s="49"/>
      <c r="BM3611" s="49"/>
      <c r="BN3611" s="49"/>
      <c r="BO3611" s="49"/>
      <c r="BP3611" s="49"/>
      <c r="BQ3611" s="49"/>
      <c r="BR3611" s="49"/>
      <c r="BS3611" s="49"/>
      <c r="BT3611" s="49"/>
      <c r="BU3611" s="49"/>
      <c r="BV3611" s="49"/>
      <c r="BW3611" s="49"/>
      <c r="BX3611" s="49"/>
      <c r="BY3611" s="49"/>
      <c r="BZ3611" s="49"/>
      <c r="CA3611" s="49"/>
      <c r="CB3611" s="49"/>
      <c r="CC3611" s="49"/>
    </row>
    <row r="3612" spans="1:81" x14ac:dyDescent="0.3">
      <c r="A3612" s="57" t="s">
        <v>559</v>
      </c>
      <c r="B3612" s="48">
        <v>42299</v>
      </c>
      <c r="C3612" s="48"/>
      <c r="D3612" s="48"/>
      <c r="E3612" s="49" t="s">
        <v>558</v>
      </c>
      <c r="F3612" s="49"/>
      <c r="G3612" s="49">
        <v>472.95421875</v>
      </c>
      <c r="H3612" s="49">
        <v>0.20665937500000001</v>
      </c>
      <c r="I3612" s="49">
        <v>0.23895625000000001</v>
      </c>
      <c r="J3612" s="49">
        <v>0.26719999999999999</v>
      </c>
      <c r="K3612" s="49">
        <v>0.23796249999999999</v>
      </c>
      <c r="L3612" s="49">
        <v>0.27609375000000003</v>
      </c>
      <c r="M3612" s="49">
        <v>0.34709374999999998</v>
      </c>
      <c r="N3612" s="49">
        <v>0.22535625000000001</v>
      </c>
      <c r="O3612" s="49"/>
      <c r="P3612" s="49"/>
      <c r="Q3612" s="49"/>
      <c r="R3612" s="49"/>
      <c r="S3612" s="49"/>
      <c r="T3612" s="49"/>
      <c r="U3612" s="49"/>
      <c r="V3612" s="49"/>
      <c r="W3612" s="49"/>
      <c r="X3612" s="49"/>
      <c r="Y3612" s="49"/>
      <c r="Z3612" s="49"/>
      <c r="AA3612" s="49"/>
      <c r="AB3612" s="49"/>
      <c r="AC3612" s="49"/>
      <c r="AD3612" s="49"/>
      <c r="AE3612" s="49"/>
      <c r="AF3612" s="49">
        <v>0.26701828855843202</v>
      </c>
      <c r="AG3612" s="49"/>
      <c r="AH3612" s="49"/>
      <c r="AI3612" s="49"/>
      <c r="AJ3612" s="49"/>
      <c r="AK3612" s="49"/>
      <c r="AL3612" s="49"/>
      <c r="AM3612" s="49"/>
      <c r="AN3612" s="49"/>
      <c r="AO3612" s="49"/>
      <c r="AP3612" s="49"/>
      <c r="AQ3612" s="49"/>
      <c r="AR3612" s="49"/>
      <c r="AS3612" s="49"/>
      <c r="AT3612" s="49"/>
      <c r="AX3612" s="49"/>
      <c r="AY3612" s="49"/>
      <c r="AZ3612" s="49"/>
      <c r="BA3612" s="49"/>
      <c r="BB3612" s="49"/>
      <c r="BC3612" s="49"/>
      <c r="BD3612" s="49"/>
      <c r="BE3612" s="49"/>
      <c r="BF3612" s="49"/>
      <c r="BG3612" s="49"/>
      <c r="BH3612" s="49"/>
      <c r="BI3612" s="49"/>
      <c r="BJ3612" s="49"/>
      <c r="BK3612" s="49"/>
      <c r="BL3612" s="49"/>
      <c r="BM3612" s="49"/>
      <c r="BN3612" s="49"/>
      <c r="BO3612" s="49"/>
      <c r="BP3612" s="49"/>
      <c r="BQ3612" s="49"/>
      <c r="BR3612" s="49"/>
      <c r="BS3612" s="49"/>
      <c r="BT3612" s="49"/>
      <c r="BU3612" s="49"/>
      <c r="BV3612" s="49"/>
      <c r="BW3612" s="49"/>
      <c r="BX3612" s="49"/>
      <c r="BY3612" s="49"/>
      <c r="BZ3612" s="49"/>
      <c r="CA3612" s="49"/>
      <c r="CB3612" s="49"/>
      <c r="CC3612" s="49"/>
    </row>
    <row r="3613" spans="1:81" x14ac:dyDescent="0.3">
      <c r="A3613" s="57" t="s">
        <v>559</v>
      </c>
      <c r="B3613" s="48">
        <v>42300</v>
      </c>
      <c r="C3613" s="48"/>
      <c r="D3613" s="48"/>
      <c r="E3613" s="49" t="s">
        <v>558</v>
      </c>
      <c r="F3613" s="49"/>
      <c r="G3613" s="49">
        <v>472.79624999999999</v>
      </c>
      <c r="H3613" s="49">
        <v>0.20319375000000001</v>
      </c>
      <c r="I3613" s="49">
        <v>0.24074375000000001</v>
      </c>
      <c r="J3613" s="49">
        <v>0.26707500000000001</v>
      </c>
      <c r="K3613" s="49">
        <v>0.23816875000000001</v>
      </c>
      <c r="L3613" s="49">
        <v>0.27614375000000002</v>
      </c>
      <c r="M3613" s="49">
        <v>0.34713125</v>
      </c>
      <c r="N3613" s="49">
        <v>0.22550000000000001</v>
      </c>
      <c r="O3613" s="49"/>
      <c r="P3613" s="49"/>
      <c r="Q3613" s="49"/>
      <c r="R3613" s="49"/>
      <c r="S3613" s="49"/>
      <c r="T3613" s="49"/>
      <c r="U3613" s="49"/>
      <c r="V3613" s="49"/>
      <c r="W3613" s="49"/>
      <c r="X3613" s="49"/>
      <c r="Y3613" s="49"/>
      <c r="Z3613" s="49"/>
      <c r="AA3613" s="49"/>
      <c r="AB3613" s="49"/>
      <c r="AC3613" s="49"/>
      <c r="AD3613" s="49"/>
      <c r="AE3613" s="49"/>
      <c r="AF3613" s="49"/>
      <c r="AG3613" s="49"/>
      <c r="AH3613" s="49"/>
      <c r="AI3613" s="49"/>
      <c r="AJ3613" s="49"/>
      <c r="AK3613" s="49"/>
      <c r="AL3613" s="49"/>
      <c r="AM3613" s="49"/>
      <c r="AN3613" s="49"/>
      <c r="AO3613" s="49"/>
      <c r="AP3613" s="49"/>
      <c r="AQ3613" s="49"/>
      <c r="AR3613" s="49"/>
      <c r="AS3613" s="49"/>
      <c r="AT3613" s="49"/>
      <c r="AX3613" s="49"/>
      <c r="AY3613" s="49"/>
      <c r="AZ3613" s="49"/>
      <c r="BA3613" s="49"/>
      <c r="BB3613" s="49"/>
      <c r="BC3613" s="49"/>
      <c r="BD3613" s="49"/>
      <c r="BE3613" s="49"/>
      <c r="BF3613" s="49"/>
      <c r="BG3613" s="49"/>
      <c r="BH3613" s="49"/>
      <c r="BI3613" s="49"/>
      <c r="BJ3613" s="49"/>
      <c r="BK3613" s="49"/>
      <c r="BL3613" s="49"/>
      <c r="BM3613" s="49"/>
      <c r="BN3613" s="49"/>
      <c r="BO3613" s="49"/>
      <c r="BP3613" s="49"/>
      <c r="BQ3613" s="49"/>
      <c r="BR3613" s="49"/>
      <c r="BS3613" s="49"/>
      <c r="BT3613" s="49"/>
      <c r="BU3613" s="49"/>
      <c r="BV3613" s="49"/>
      <c r="BW3613" s="49"/>
      <c r="BX3613" s="49"/>
      <c r="BY3613" s="49"/>
      <c r="BZ3613" s="49"/>
      <c r="CA3613" s="49"/>
      <c r="CB3613" s="49"/>
      <c r="CC3613" s="49"/>
    </row>
    <row r="3614" spans="1:81" x14ac:dyDescent="0.3">
      <c r="A3614" s="57" t="s">
        <v>559</v>
      </c>
      <c r="B3614" s="48">
        <v>42301</v>
      </c>
      <c r="C3614" s="48"/>
      <c r="D3614" s="48"/>
      <c r="E3614" s="49" t="s">
        <v>558</v>
      </c>
      <c r="F3614" s="49"/>
      <c r="G3614" s="49">
        <v>471.49171875000002</v>
      </c>
      <c r="H3614" s="49">
        <v>0.194659375</v>
      </c>
      <c r="I3614" s="49">
        <v>0.24063124999999999</v>
      </c>
      <c r="J3614" s="49">
        <v>0.26698749999999999</v>
      </c>
      <c r="K3614" s="49">
        <v>0.23815625000000001</v>
      </c>
      <c r="L3614" s="49">
        <v>0.27619375000000002</v>
      </c>
      <c r="M3614" s="49">
        <v>0.34713125</v>
      </c>
      <c r="N3614" s="49">
        <v>0.225525</v>
      </c>
      <c r="O3614" s="49"/>
      <c r="P3614" s="49"/>
      <c r="Q3614" s="49"/>
      <c r="R3614" s="49"/>
      <c r="S3614" s="49"/>
      <c r="T3614" s="49"/>
      <c r="U3614" s="49"/>
      <c r="V3614" s="49"/>
      <c r="W3614" s="49"/>
      <c r="X3614" s="49"/>
      <c r="Y3614" s="49"/>
      <c r="Z3614" s="49"/>
      <c r="AA3614" s="49"/>
      <c r="AB3614" s="49"/>
      <c r="AC3614" s="49"/>
      <c r="AD3614" s="49"/>
      <c r="AE3614" s="49"/>
      <c r="AF3614" s="49"/>
      <c r="AG3614" s="49"/>
      <c r="AH3614" s="49"/>
      <c r="AI3614" s="49"/>
      <c r="AJ3614" s="49"/>
      <c r="AK3614" s="49"/>
      <c r="AL3614" s="49"/>
      <c r="AM3614" s="49"/>
      <c r="AN3614" s="49"/>
      <c r="AO3614" s="49"/>
      <c r="AP3614" s="49"/>
      <c r="AQ3614" s="49"/>
      <c r="AR3614" s="49"/>
      <c r="AS3614" s="49"/>
      <c r="AT3614" s="49"/>
      <c r="AX3614" s="49"/>
      <c r="AY3614" s="49"/>
      <c r="AZ3614" s="49"/>
      <c r="BA3614" s="49"/>
      <c r="BB3614" s="49"/>
      <c r="BC3614" s="49"/>
      <c r="BD3614" s="49"/>
      <c r="BE3614" s="49"/>
      <c r="BF3614" s="49"/>
      <c r="BG3614" s="49"/>
      <c r="BH3614" s="49"/>
      <c r="BI3614" s="49"/>
      <c r="BJ3614" s="49"/>
      <c r="BK3614" s="49"/>
      <c r="BL3614" s="49"/>
      <c r="BM3614" s="49"/>
      <c r="BN3614" s="49"/>
      <c r="BO3614" s="49"/>
      <c r="BP3614" s="49"/>
      <c r="BQ3614" s="49"/>
      <c r="BR3614" s="49"/>
      <c r="BS3614" s="49"/>
      <c r="BT3614" s="49"/>
      <c r="BU3614" s="49"/>
      <c r="BV3614" s="49"/>
      <c r="BW3614" s="49"/>
      <c r="BX3614" s="49"/>
      <c r="BY3614" s="49"/>
      <c r="BZ3614" s="49"/>
      <c r="CA3614" s="49"/>
      <c r="CB3614" s="49"/>
      <c r="CC3614" s="49"/>
    </row>
    <row r="3615" spans="1:81" x14ac:dyDescent="0.3">
      <c r="A3615" s="57" t="s">
        <v>559</v>
      </c>
      <c r="B3615" s="48">
        <v>42302</v>
      </c>
      <c r="C3615" s="48"/>
      <c r="D3615" s="48"/>
      <c r="E3615" s="49" t="s">
        <v>558</v>
      </c>
      <c r="F3615" s="49"/>
      <c r="G3615" s="49">
        <v>470.30015624999999</v>
      </c>
      <c r="H3615" s="49">
        <v>0.18693437500000001</v>
      </c>
      <c r="I3615" s="49">
        <v>0.23965</v>
      </c>
      <c r="J3615" s="49">
        <v>0.26679375</v>
      </c>
      <c r="K3615" s="49">
        <v>0.23826875</v>
      </c>
      <c r="L3615" s="49">
        <v>0.27632499999999999</v>
      </c>
      <c r="M3615" s="49">
        <v>0.34737499999999999</v>
      </c>
      <c r="N3615" s="49">
        <v>0.22561249999999999</v>
      </c>
      <c r="O3615" s="49"/>
      <c r="P3615" s="49"/>
      <c r="Q3615" s="49"/>
      <c r="R3615" s="49"/>
      <c r="S3615" s="49"/>
      <c r="T3615" s="49"/>
      <c r="U3615" s="49"/>
      <c r="V3615" s="49"/>
      <c r="W3615" s="49"/>
      <c r="X3615" s="49"/>
      <c r="Y3615" s="49"/>
      <c r="Z3615" s="49"/>
      <c r="AA3615" s="49"/>
      <c r="AB3615" s="49"/>
      <c r="AC3615" s="49"/>
      <c r="AD3615" s="49"/>
      <c r="AE3615" s="49"/>
      <c r="AF3615" s="49"/>
      <c r="AG3615" s="49"/>
      <c r="AH3615" s="49"/>
      <c r="AI3615" s="49"/>
      <c r="AJ3615" s="49"/>
      <c r="AK3615" s="49"/>
      <c r="AL3615" s="49"/>
      <c r="AM3615" s="49"/>
      <c r="AN3615" s="49"/>
      <c r="AO3615" s="49"/>
      <c r="AP3615" s="49"/>
      <c r="AQ3615" s="49"/>
      <c r="AR3615" s="49"/>
      <c r="AS3615" s="49"/>
      <c r="AT3615" s="49"/>
      <c r="AX3615" s="49"/>
      <c r="AY3615" s="49"/>
      <c r="AZ3615" s="49"/>
      <c r="BA3615" s="49"/>
      <c r="BB3615" s="49"/>
      <c r="BC3615" s="49"/>
      <c r="BD3615" s="49"/>
      <c r="BE3615" s="49"/>
      <c r="BF3615" s="49"/>
      <c r="BG3615" s="49"/>
      <c r="BH3615" s="49"/>
      <c r="BI3615" s="49"/>
      <c r="BJ3615" s="49"/>
      <c r="BK3615" s="49"/>
      <c r="BL3615" s="49"/>
      <c r="BM3615" s="49"/>
      <c r="BN3615" s="49"/>
      <c r="BO3615" s="49"/>
      <c r="BP3615" s="49"/>
      <c r="BQ3615" s="49"/>
      <c r="BR3615" s="49"/>
      <c r="BS3615" s="49"/>
      <c r="BT3615" s="49"/>
      <c r="BU3615" s="49"/>
      <c r="BV3615" s="49"/>
      <c r="BW3615" s="49"/>
      <c r="BX3615" s="49"/>
      <c r="BY3615" s="49"/>
      <c r="BZ3615" s="49"/>
      <c r="CA3615" s="49"/>
      <c r="CB3615" s="49"/>
      <c r="CC3615" s="49"/>
    </row>
    <row r="3616" spans="1:81" x14ac:dyDescent="0.3">
      <c r="A3616" s="57" t="s">
        <v>559</v>
      </c>
      <c r="B3616" s="48">
        <v>42303</v>
      </c>
      <c r="C3616" s="48"/>
      <c r="D3616" s="48"/>
      <c r="E3616" s="49" t="s">
        <v>558</v>
      </c>
      <c r="F3616" s="49"/>
      <c r="G3616" s="49">
        <v>468.44859374999999</v>
      </c>
      <c r="H3616" s="49">
        <v>0.177340625</v>
      </c>
      <c r="I3616" s="49">
        <v>0.23730000000000001</v>
      </c>
      <c r="J3616" s="49">
        <v>0.26648749999999999</v>
      </c>
      <c r="K3616" s="49">
        <v>0.23822499999999999</v>
      </c>
      <c r="L3616" s="49">
        <v>0.27640625000000002</v>
      </c>
      <c r="M3616" s="49">
        <v>0.34738124999999997</v>
      </c>
      <c r="N3616" s="49">
        <v>0.22567499999999999</v>
      </c>
      <c r="O3616" s="49"/>
      <c r="P3616" s="49"/>
      <c r="Q3616" s="49"/>
      <c r="R3616" s="49"/>
      <c r="S3616" s="49"/>
      <c r="T3616" s="49"/>
      <c r="U3616" s="49"/>
      <c r="V3616" s="49"/>
      <c r="W3616" s="49"/>
      <c r="X3616" s="49"/>
      <c r="Y3616" s="49"/>
      <c r="Z3616" s="49"/>
      <c r="AA3616" s="49"/>
      <c r="AB3616" s="49"/>
      <c r="AC3616" s="49"/>
      <c r="AD3616" s="49"/>
      <c r="AE3616" s="49"/>
      <c r="AF3616" s="49"/>
      <c r="AG3616" s="49"/>
      <c r="AH3616" s="49"/>
      <c r="AI3616" s="49"/>
      <c r="AJ3616" s="49"/>
      <c r="AK3616" s="49"/>
      <c r="AL3616" s="49"/>
      <c r="AM3616" s="49"/>
      <c r="AN3616" s="49"/>
      <c r="AO3616" s="49"/>
      <c r="AP3616" s="49"/>
      <c r="AQ3616" s="49"/>
      <c r="AR3616" s="49"/>
      <c r="AS3616" s="49"/>
      <c r="AT3616" s="49"/>
      <c r="AX3616" s="49"/>
      <c r="AY3616" s="49"/>
      <c r="AZ3616" s="49"/>
      <c r="BA3616" s="49"/>
      <c r="BB3616" s="49"/>
      <c r="BC3616" s="49"/>
      <c r="BD3616" s="49"/>
      <c r="BE3616" s="49"/>
      <c r="BF3616" s="49"/>
      <c r="BG3616" s="49"/>
      <c r="BH3616" s="49"/>
      <c r="BI3616" s="49"/>
      <c r="BJ3616" s="49"/>
      <c r="BK3616" s="49"/>
      <c r="BL3616" s="49"/>
      <c r="BM3616" s="49"/>
      <c r="BN3616" s="49"/>
      <c r="BO3616" s="49"/>
      <c r="BP3616" s="49"/>
      <c r="BQ3616" s="49"/>
      <c r="BR3616" s="49"/>
      <c r="BS3616" s="49"/>
      <c r="BT3616" s="49"/>
      <c r="BU3616" s="49"/>
      <c r="BV3616" s="49"/>
      <c r="BW3616" s="49"/>
      <c r="BX3616" s="49"/>
      <c r="BY3616" s="49"/>
      <c r="BZ3616" s="49"/>
      <c r="CA3616" s="49"/>
      <c r="CB3616" s="49"/>
      <c r="CC3616" s="49"/>
    </row>
    <row r="3617" spans="1:81" x14ac:dyDescent="0.3">
      <c r="A3617" s="57" t="s">
        <v>559</v>
      </c>
      <c r="B3617" s="48">
        <v>42304</v>
      </c>
      <c r="C3617" s="48"/>
      <c r="D3617" s="48"/>
      <c r="E3617" s="49" t="s">
        <v>558</v>
      </c>
      <c r="F3617" s="49"/>
      <c r="G3617" s="49">
        <v>467.35031249999997</v>
      </c>
      <c r="H3617" s="49">
        <v>0.17178750000000001</v>
      </c>
      <c r="I3617" s="49">
        <v>0.23541875000000001</v>
      </c>
      <c r="J3617" s="49">
        <v>0.26619375000000001</v>
      </c>
      <c r="K3617" s="49">
        <v>0.23851249999999999</v>
      </c>
      <c r="L3617" s="49">
        <v>0.27639374999999999</v>
      </c>
      <c r="M3617" s="49">
        <v>0.34734999999999999</v>
      </c>
      <c r="N3617" s="49">
        <v>0.22578124999999999</v>
      </c>
      <c r="O3617" s="49"/>
      <c r="P3617" s="49"/>
      <c r="Q3617" s="49"/>
      <c r="R3617" s="49"/>
      <c r="S3617" s="49"/>
      <c r="T3617" s="49"/>
      <c r="U3617" s="49"/>
      <c r="V3617" s="49"/>
      <c r="W3617" s="49"/>
      <c r="X3617" s="49"/>
      <c r="Y3617" s="49"/>
      <c r="Z3617" s="49"/>
      <c r="AA3617" s="49"/>
      <c r="AB3617" s="49"/>
      <c r="AC3617" s="49"/>
      <c r="AD3617" s="49"/>
      <c r="AE3617" s="49"/>
      <c r="AF3617" s="49">
        <v>0.26147711175001598</v>
      </c>
      <c r="AG3617" s="49"/>
      <c r="AH3617" s="49"/>
      <c r="AI3617" s="49"/>
      <c r="AJ3617" s="49"/>
      <c r="AK3617" s="49"/>
      <c r="AL3617" s="49"/>
      <c r="AM3617" s="49"/>
      <c r="AN3617" s="49"/>
      <c r="AO3617" s="49"/>
      <c r="AP3617" s="49"/>
      <c r="AQ3617" s="49"/>
      <c r="AR3617" s="49"/>
      <c r="AS3617" s="49"/>
      <c r="AT3617" s="49"/>
      <c r="AX3617" s="49"/>
      <c r="AY3617" s="49"/>
      <c r="AZ3617" s="49"/>
      <c r="BA3617" s="49"/>
      <c r="BB3617" s="49"/>
      <c r="BC3617" s="49"/>
      <c r="BD3617" s="49"/>
      <c r="BE3617" s="49"/>
      <c r="BF3617" s="49"/>
      <c r="BG3617" s="49"/>
      <c r="BH3617" s="49"/>
      <c r="BI3617" s="49"/>
      <c r="BJ3617" s="49"/>
      <c r="BK3617" s="49"/>
      <c r="BL3617" s="49"/>
      <c r="BM3617" s="49"/>
      <c r="BN3617" s="49"/>
      <c r="BO3617" s="49"/>
      <c r="BP3617" s="49"/>
      <c r="BQ3617" s="49"/>
      <c r="BR3617" s="49"/>
      <c r="BS3617" s="49"/>
      <c r="BT3617" s="49"/>
      <c r="BU3617" s="49"/>
      <c r="BV3617" s="49"/>
      <c r="BW3617" s="49"/>
      <c r="BX3617" s="49"/>
      <c r="BY3617" s="49"/>
      <c r="BZ3617" s="49"/>
      <c r="CA3617" s="49"/>
      <c r="CB3617" s="49"/>
      <c r="CC3617" s="49"/>
    </row>
    <row r="3618" spans="1:81" x14ac:dyDescent="0.3">
      <c r="A3618" s="57" t="s">
        <v>559</v>
      </c>
      <c r="B3618" s="48">
        <v>42305</v>
      </c>
      <c r="C3618" s="48"/>
      <c r="D3618" s="48"/>
      <c r="E3618" s="49" t="s">
        <v>558</v>
      </c>
      <c r="F3618" s="49"/>
      <c r="G3618" s="49">
        <v>466.56937499999998</v>
      </c>
      <c r="H3618" s="49">
        <v>0.1693625</v>
      </c>
      <c r="I3618" s="49">
        <v>0.23401250000000001</v>
      </c>
      <c r="J3618" s="49">
        <v>0.26529999999999998</v>
      </c>
      <c r="K3618" s="49">
        <v>0.23860624999999999</v>
      </c>
      <c r="L3618" s="49">
        <v>0.27646874999999999</v>
      </c>
      <c r="M3618" s="49">
        <v>0.34733750000000002</v>
      </c>
      <c r="N3618" s="49">
        <v>0.22583125000000001</v>
      </c>
      <c r="O3618" s="49"/>
      <c r="P3618" s="49"/>
      <c r="Q3618" s="49"/>
      <c r="R3618" s="49"/>
      <c r="S3618" s="49"/>
      <c r="T3618" s="49"/>
      <c r="U3618" s="49"/>
      <c r="V3618" s="49"/>
      <c r="W3618" s="49"/>
      <c r="X3618" s="49"/>
      <c r="Y3618" s="49"/>
      <c r="Z3618" s="49"/>
      <c r="AA3618" s="49"/>
      <c r="AB3618" s="49"/>
      <c r="AC3618" s="49"/>
      <c r="AD3618" s="49"/>
      <c r="AE3618" s="49"/>
      <c r="AF3618" s="49"/>
      <c r="AG3618" s="49"/>
      <c r="AH3618" s="49"/>
      <c r="AI3618" s="49"/>
      <c r="AJ3618" s="49"/>
      <c r="AK3618" s="49"/>
      <c r="AL3618" s="49"/>
      <c r="AM3618" s="49"/>
      <c r="AN3618" s="49"/>
      <c r="AO3618" s="49"/>
      <c r="AP3618" s="49"/>
      <c r="AQ3618" s="49"/>
      <c r="AR3618" s="49"/>
      <c r="AS3618" s="49"/>
      <c r="AT3618" s="49"/>
      <c r="AX3618" s="49"/>
      <c r="AY3618" s="49"/>
      <c r="AZ3618" s="49"/>
      <c r="BA3618" s="49"/>
      <c r="BB3618" s="49"/>
      <c r="BC3618" s="49"/>
      <c r="BD3618" s="49"/>
      <c r="BE3618" s="49"/>
      <c r="BF3618" s="49"/>
      <c r="BG3618" s="49"/>
      <c r="BH3618" s="49"/>
      <c r="BI3618" s="49"/>
      <c r="BJ3618" s="49"/>
      <c r="BK3618" s="49"/>
      <c r="BL3618" s="49"/>
      <c r="BM3618" s="49"/>
      <c r="BN3618" s="49"/>
      <c r="BO3618" s="49"/>
      <c r="BP3618" s="49"/>
      <c r="BQ3618" s="49"/>
      <c r="BR3618" s="49"/>
      <c r="BS3618" s="49"/>
      <c r="BT3618" s="49"/>
      <c r="BU3618" s="49"/>
      <c r="BV3618" s="49"/>
      <c r="BW3618" s="49"/>
      <c r="BX3618" s="49"/>
      <c r="BY3618" s="49"/>
      <c r="BZ3618" s="49"/>
      <c r="CA3618" s="49"/>
      <c r="CB3618" s="49"/>
      <c r="CC3618" s="49"/>
    </row>
    <row r="3619" spans="1:81" x14ac:dyDescent="0.3">
      <c r="A3619" s="57" t="s">
        <v>559</v>
      </c>
      <c r="B3619" s="48">
        <v>42306</v>
      </c>
      <c r="C3619" s="48"/>
      <c r="D3619" s="48"/>
      <c r="E3619" s="49" t="s">
        <v>558</v>
      </c>
      <c r="F3619" s="49"/>
      <c r="G3619" s="49">
        <v>495.93656249999998</v>
      </c>
      <c r="H3619" s="49">
        <v>0.27966249999999998</v>
      </c>
      <c r="I3619" s="49">
        <v>0.26940625000000001</v>
      </c>
      <c r="J3619" s="49">
        <v>0.29002499999999998</v>
      </c>
      <c r="K3619" s="49">
        <v>0.2386375</v>
      </c>
      <c r="L3619" s="49">
        <v>0.27652500000000002</v>
      </c>
      <c r="M3619" s="49">
        <v>0.3474875</v>
      </c>
      <c r="N3619" s="49">
        <v>0.22591249999999999</v>
      </c>
      <c r="O3619" s="49"/>
      <c r="P3619" s="49"/>
      <c r="Q3619" s="49"/>
      <c r="R3619" s="49"/>
      <c r="S3619" s="49">
        <v>2.662925075</v>
      </c>
      <c r="T3619" s="49">
        <v>56.305500000000002</v>
      </c>
      <c r="U3619" s="49">
        <v>0</v>
      </c>
      <c r="V3619" s="49"/>
      <c r="W3619" s="49"/>
      <c r="X3619" s="49"/>
      <c r="Y3619" s="49"/>
      <c r="Z3619" s="49"/>
      <c r="AA3619" s="49"/>
      <c r="AB3619" s="49"/>
      <c r="AC3619" s="49"/>
      <c r="AD3619" s="49">
        <v>5.95</v>
      </c>
      <c r="AE3619" s="49"/>
      <c r="AF3619" s="49"/>
      <c r="AG3619" s="49"/>
      <c r="AH3619" s="49"/>
      <c r="AI3619" s="49"/>
      <c r="AJ3619" s="49">
        <v>0</v>
      </c>
      <c r="AK3619" s="49">
        <v>4.8499999999999996</v>
      </c>
      <c r="AL3619" s="49">
        <v>0.84250000000000003</v>
      </c>
      <c r="AM3619" s="49">
        <v>5.1637151626554002E-2</v>
      </c>
      <c r="AN3619" s="49">
        <v>2.2543876749999998</v>
      </c>
      <c r="AO3619" s="49">
        <v>43.658250000000002</v>
      </c>
      <c r="AP3619" s="49"/>
      <c r="AQ3619" s="49"/>
      <c r="AR3619" s="49"/>
      <c r="AS3619" s="49"/>
      <c r="AT3619" s="49"/>
      <c r="AX3619" s="49"/>
      <c r="AY3619" s="49"/>
      <c r="AZ3619" s="49"/>
      <c r="BA3619" s="49"/>
      <c r="BB3619" s="49"/>
      <c r="BC3619" s="49">
        <v>0</v>
      </c>
      <c r="BD3619" s="49"/>
      <c r="BE3619" s="49">
        <v>3.2302468916167497E-2</v>
      </c>
      <c r="BF3619" s="49">
        <v>0.40853739999999999</v>
      </c>
      <c r="BG3619" s="49"/>
      <c r="BH3619" s="49">
        <v>12.64725</v>
      </c>
      <c r="BI3619" s="49"/>
      <c r="BJ3619" s="49"/>
      <c r="BK3619" s="49"/>
      <c r="BL3619" s="49"/>
      <c r="BM3619" s="49"/>
      <c r="BN3619" s="49"/>
      <c r="BO3619" s="49"/>
      <c r="BP3619" s="49"/>
      <c r="BQ3619" s="49"/>
      <c r="BR3619" s="49"/>
      <c r="BS3619" s="49"/>
      <c r="BT3619" s="49"/>
      <c r="BU3619" s="49"/>
      <c r="BV3619" s="49"/>
      <c r="BW3619" s="49"/>
      <c r="BX3619" s="49"/>
      <c r="BY3619" s="49"/>
      <c r="BZ3619" s="49"/>
      <c r="CA3619" s="49"/>
      <c r="CB3619" s="49"/>
      <c r="CC3619" s="49"/>
    </row>
    <row r="3620" spans="1:81" x14ac:dyDescent="0.3">
      <c r="A3620" s="57" t="s">
        <v>559</v>
      </c>
      <c r="B3620" s="48">
        <v>42307</v>
      </c>
      <c r="C3620" s="48"/>
      <c r="D3620" s="48"/>
      <c r="E3620" s="49" t="s">
        <v>558</v>
      </c>
      <c r="F3620" s="49"/>
      <c r="G3620" s="49">
        <v>503.91468750000001</v>
      </c>
      <c r="H3620" s="49">
        <v>0.30518125000000002</v>
      </c>
      <c r="I3620" s="49">
        <v>0.2848</v>
      </c>
      <c r="J3620" s="49">
        <v>0.29618749999999999</v>
      </c>
      <c r="K3620" s="49">
        <v>0.23855625</v>
      </c>
      <c r="L3620" s="49">
        <v>0.27654374999999998</v>
      </c>
      <c r="M3620" s="49">
        <v>0.34746250000000001</v>
      </c>
      <c r="N3620" s="49">
        <v>0.22597500000000001</v>
      </c>
      <c r="O3620" s="49"/>
      <c r="P3620" s="49"/>
      <c r="Q3620" s="49"/>
      <c r="R3620" s="49"/>
      <c r="S3620" s="49"/>
      <c r="T3620" s="49"/>
      <c r="U3620" s="49"/>
      <c r="V3620" s="49"/>
      <c r="W3620" s="49"/>
      <c r="X3620" s="49"/>
      <c r="Y3620" s="49"/>
      <c r="Z3620" s="49"/>
      <c r="AA3620" s="49"/>
      <c r="AB3620" s="49"/>
      <c r="AC3620" s="49"/>
      <c r="AD3620" s="49"/>
      <c r="AE3620" s="49">
        <v>0.30117269861368701</v>
      </c>
      <c r="AF3620" s="49">
        <v>0.53030770060563104</v>
      </c>
      <c r="AG3620" s="49"/>
      <c r="AH3620" s="49"/>
      <c r="AI3620" s="49"/>
      <c r="AJ3620" s="49"/>
      <c r="AK3620" s="49"/>
      <c r="AL3620" s="49"/>
      <c r="AM3620" s="49"/>
      <c r="AN3620" s="49"/>
      <c r="AO3620" s="49"/>
      <c r="AP3620" s="49"/>
      <c r="AQ3620" s="49"/>
      <c r="AR3620" s="49"/>
      <c r="AS3620" s="49"/>
      <c r="AT3620" s="49"/>
      <c r="AX3620" s="49"/>
      <c r="AY3620" s="49"/>
      <c r="AZ3620" s="49"/>
      <c r="BA3620" s="49"/>
      <c r="BB3620" s="49"/>
      <c r="BC3620" s="49"/>
      <c r="BD3620" s="49"/>
      <c r="BE3620" s="49"/>
      <c r="BF3620" s="49"/>
      <c r="BG3620" s="49"/>
      <c r="BH3620" s="49"/>
      <c r="BI3620" s="49"/>
      <c r="BJ3620" s="49"/>
      <c r="BK3620" s="49"/>
      <c r="BL3620" s="49"/>
      <c r="BM3620" s="49"/>
      <c r="BN3620" s="49"/>
      <c r="BO3620" s="49"/>
      <c r="BP3620" s="49"/>
      <c r="BQ3620" s="49"/>
      <c r="BR3620" s="49"/>
      <c r="BS3620" s="49"/>
      <c r="BT3620" s="49"/>
      <c r="BU3620" s="49"/>
      <c r="BV3620" s="49"/>
      <c r="BW3620" s="49"/>
      <c r="BX3620" s="49"/>
      <c r="BY3620" s="49"/>
      <c r="BZ3620" s="49"/>
      <c r="CA3620" s="49"/>
      <c r="CB3620" s="49"/>
      <c r="CC3620" s="49"/>
    </row>
    <row r="3621" spans="1:81" x14ac:dyDescent="0.3">
      <c r="A3621" s="57" t="s">
        <v>559</v>
      </c>
      <c r="B3621" s="48">
        <v>42308</v>
      </c>
      <c r="C3621" s="48"/>
      <c r="D3621" s="48"/>
      <c r="E3621" s="49" t="s">
        <v>558</v>
      </c>
      <c r="F3621" s="49"/>
      <c r="G3621" s="49">
        <v>501.81281250000001</v>
      </c>
      <c r="H3621" s="49">
        <v>0.28920625</v>
      </c>
      <c r="I3621" s="49">
        <v>0.28760000000000002</v>
      </c>
      <c r="J3621" s="49">
        <v>0.29591250000000002</v>
      </c>
      <c r="K3621" s="49">
        <v>0.23847499999999999</v>
      </c>
      <c r="L3621" s="49">
        <v>0.27647500000000003</v>
      </c>
      <c r="M3621" s="49">
        <v>0.34746874999999999</v>
      </c>
      <c r="N3621" s="49">
        <v>0.22597500000000001</v>
      </c>
      <c r="O3621" s="49"/>
      <c r="P3621" s="49"/>
      <c r="Q3621" s="49"/>
      <c r="R3621" s="49"/>
      <c r="S3621" s="49"/>
      <c r="T3621" s="49"/>
      <c r="U3621" s="49"/>
      <c r="V3621" s="49"/>
      <c r="W3621" s="49"/>
      <c r="X3621" s="49"/>
      <c r="Y3621" s="49"/>
      <c r="Z3621" s="49"/>
      <c r="AA3621" s="49"/>
      <c r="AB3621" s="49"/>
      <c r="AC3621" s="49"/>
      <c r="AD3621" s="49"/>
      <c r="AE3621" s="49"/>
      <c r="AF3621" s="49"/>
      <c r="AG3621" s="49"/>
      <c r="AH3621" s="49"/>
      <c r="AI3621" s="49"/>
      <c r="AJ3621" s="49"/>
      <c r="AK3621" s="49"/>
      <c r="AL3621" s="49"/>
      <c r="AM3621" s="49"/>
      <c r="AN3621" s="49"/>
      <c r="AO3621" s="49"/>
      <c r="AP3621" s="49"/>
      <c r="AQ3621" s="49"/>
      <c r="AR3621" s="49"/>
      <c r="AS3621" s="49"/>
      <c r="AT3621" s="49"/>
      <c r="AX3621" s="49"/>
      <c r="AY3621" s="49"/>
      <c r="AZ3621" s="49"/>
      <c r="BA3621" s="49"/>
      <c r="BB3621" s="49"/>
      <c r="BC3621" s="49"/>
      <c r="BD3621" s="49"/>
      <c r="BE3621" s="49"/>
      <c r="BF3621" s="49"/>
      <c r="BG3621" s="49"/>
      <c r="BH3621" s="49"/>
      <c r="BI3621" s="49"/>
      <c r="BJ3621" s="49"/>
      <c r="BK3621" s="49"/>
      <c r="BL3621" s="49"/>
      <c r="BM3621" s="49"/>
      <c r="BN3621" s="49"/>
      <c r="BO3621" s="49"/>
      <c r="BP3621" s="49"/>
      <c r="BQ3621" s="49"/>
      <c r="BR3621" s="49"/>
      <c r="BS3621" s="49"/>
      <c r="BT3621" s="49"/>
      <c r="BU3621" s="49"/>
      <c r="BV3621" s="49"/>
      <c r="BW3621" s="49"/>
      <c r="BX3621" s="49"/>
      <c r="BY3621" s="49"/>
      <c r="BZ3621" s="49"/>
      <c r="CA3621" s="49"/>
      <c r="CB3621" s="49"/>
      <c r="CC3621" s="49"/>
    </row>
    <row r="3622" spans="1:81" x14ac:dyDescent="0.3">
      <c r="A3622" s="57" t="s">
        <v>559</v>
      </c>
      <c r="B3622" s="48">
        <v>42309</v>
      </c>
      <c r="C3622" s="48"/>
      <c r="D3622" s="48"/>
      <c r="E3622" s="49" t="s">
        <v>558</v>
      </c>
      <c r="F3622" s="49"/>
      <c r="G3622" s="49">
        <v>498.36562500000002</v>
      </c>
      <c r="H3622" s="49">
        <v>0.27040625000000001</v>
      </c>
      <c r="I3622" s="49">
        <v>0.28498125000000002</v>
      </c>
      <c r="J3622" s="49">
        <v>0.29491875000000001</v>
      </c>
      <c r="K3622" s="49">
        <v>0.2386375</v>
      </c>
      <c r="L3622" s="49">
        <v>0.27644999999999997</v>
      </c>
      <c r="M3622" s="49">
        <v>0.34747499999999998</v>
      </c>
      <c r="N3622" s="49">
        <v>0.22604374999999999</v>
      </c>
      <c r="O3622" s="49"/>
      <c r="P3622" s="49"/>
      <c r="Q3622" s="49"/>
      <c r="R3622" s="49"/>
      <c r="S3622" s="49"/>
      <c r="T3622" s="49"/>
      <c r="U3622" s="49"/>
      <c r="V3622" s="49"/>
      <c r="W3622" s="49"/>
      <c r="X3622" s="49"/>
      <c r="Y3622" s="49"/>
      <c r="Z3622" s="49"/>
      <c r="AA3622" s="49"/>
      <c r="AB3622" s="49"/>
      <c r="AC3622" s="49"/>
      <c r="AD3622" s="49"/>
      <c r="AE3622" s="49"/>
      <c r="AF3622" s="49"/>
      <c r="AG3622" s="49"/>
      <c r="AH3622" s="49"/>
      <c r="AI3622" s="49"/>
      <c r="AJ3622" s="49"/>
      <c r="AK3622" s="49"/>
      <c r="AL3622" s="49"/>
      <c r="AM3622" s="49"/>
      <c r="AN3622" s="49"/>
      <c r="AO3622" s="49"/>
      <c r="AP3622" s="49"/>
      <c r="AQ3622" s="49"/>
      <c r="AR3622" s="49"/>
      <c r="AS3622" s="49"/>
      <c r="AT3622" s="49"/>
      <c r="AX3622" s="49"/>
      <c r="AY3622" s="49"/>
      <c r="AZ3622" s="49"/>
      <c r="BA3622" s="49"/>
      <c r="BB3622" s="49"/>
      <c r="BC3622" s="49"/>
      <c r="BD3622" s="49"/>
      <c r="BE3622" s="49"/>
      <c r="BF3622" s="49"/>
      <c r="BG3622" s="49"/>
      <c r="BH3622" s="49"/>
      <c r="BI3622" s="49"/>
      <c r="BJ3622" s="49"/>
      <c r="BK3622" s="49"/>
      <c r="BL3622" s="49"/>
      <c r="BM3622" s="49"/>
      <c r="BN3622" s="49"/>
      <c r="BO3622" s="49"/>
      <c r="BP3622" s="49"/>
      <c r="BQ3622" s="49"/>
      <c r="BR3622" s="49"/>
      <c r="BS3622" s="49"/>
      <c r="BT3622" s="49"/>
      <c r="BU3622" s="49"/>
      <c r="BV3622" s="49"/>
      <c r="BW3622" s="49"/>
      <c r="BX3622" s="49"/>
      <c r="BY3622" s="49"/>
      <c r="BZ3622" s="49"/>
      <c r="CA3622" s="49"/>
      <c r="CB3622" s="49"/>
      <c r="CC3622" s="49"/>
    </row>
    <row r="3623" spans="1:81" x14ac:dyDescent="0.3">
      <c r="A3623" s="57" t="s">
        <v>559</v>
      </c>
      <c r="B3623" s="48">
        <v>42310</v>
      </c>
      <c r="C3623" s="48"/>
      <c r="D3623" s="48"/>
      <c r="E3623" s="49" t="s">
        <v>558</v>
      </c>
      <c r="F3623" s="49"/>
      <c r="G3623" s="49">
        <v>497.08453125</v>
      </c>
      <c r="H3623" s="49">
        <v>0.26653437499999999</v>
      </c>
      <c r="I3623" s="49">
        <v>0.28088750000000001</v>
      </c>
      <c r="J3623" s="49">
        <v>0.29426875000000002</v>
      </c>
      <c r="K3623" s="49">
        <v>0.23886874999999999</v>
      </c>
      <c r="L3623" s="49">
        <v>0.27641874999999999</v>
      </c>
      <c r="M3623" s="49">
        <v>0.34750625000000002</v>
      </c>
      <c r="N3623" s="49">
        <v>0.22617499999999999</v>
      </c>
      <c r="O3623" s="49"/>
      <c r="P3623" s="49"/>
      <c r="Q3623" s="49"/>
      <c r="R3623" s="49"/>
      <c r="S3623" s="49"/>
      <c r="T3623" s="49"/>
      <c r="U3623" s="49"/>
      <c r="V3623" s="49"/>
      <c r="W3623" s="49"/>
      <c r="X3623" s="49"/>
      <c r="Y3623" s="49"/>
      <c r="Z3623" s="49"/>
      <c r="AA3623" s="49"/>
      <c r="AB3623" s="49"/>
      <c r="AC3623" s="49"/>
      <c r="AD3623" s="49"/>
      <c r="AE3623" s="49">
        <v>0.40319769754909501</v>
      </c>
      <c r="AF3623" s="49">
        <v>0.56365740235605899</v>
      </c>
      <c r="AG3623" s="49"/>
      <c r="AH3623" s="49"/>
      <c r="AI3623" s="49"/>
      <c r="AJ3623" s="49"/>
      <c r="AK3623" s="49"/>
      <c r="AL3623" s="49"/>
      <c r="AM3623" s="49"/>
      <c r="AN3623" s="49"/>
      <c r="AO3623" s="49"/>
      <c r="AP3623" s="49"/>
      <c r="AQ3623" s="49"/>
      <c r="AR3623" s="49"/>
      <c r="AS3623" s="49"/>
      <c r="AT3623" s="49"/>
      <c r="AX3623" s="49"/>
      <c r="AY3623" s="49"/>
      <c r="AZ3623" s="49"/>
      <c r="BA3623" s="49"/>
      <c r="BB3623" s="49"/>
      <c r="BC3623" s="49"/>
      <c r="BD3623" s="49"/>
      <c r="BE3623" s="49"/>
      <c r="BF3623" s="49"/>
      <c r="BG3623" s="49"/>
      <c r="BH3623" s="49"/>
      <c r="BI3623" s="49"/>
      <c r="BJ3623" s="49"/>
      <c r="BK3623" s="49"/>
      <c r="BL3623" s="49"/>
      <c r="BM3623" s="49"/>
      <c r="BN3623" s="49"/>
      <c r="BO3623" s="49"/>
      <c r="BP3623" s="49"/>
      <c r="BQ3623" s="49"/>
      <c r="BR3623" s="49"/>
      <c r="BS3623" s="49"/>
      <c r="BT3623" s="49"/>
      <c r="BU3623" s="49"/>
      <c r="BV3623" s="49"/>
      <c r="BW3623" s="49"/>
      <c r="BX3623" s="49"/>
      <c r="BY3623" s="49"/>
      <c r="BZ3623" s="49"/>
      <c r="CA3623" s="49"/>
      <c r="CB3623" s="49"/>
      <c r="CC3623" s="49"/>
    </row>
    <row r="3624" spans="1:81" x14ac:dyDescent="0.3">
      <c r="A3624" s="57" t="s">
        <v>559</v>
      </c>
      <c r="B3624" s="48">
        <v>42311</v>
      </c>
      <c r="C3624" s="48"/>
      <c r="D3624" s="48"/>
      <c r="E3624" s="49" t="s">
        <v>558</v>
      </c>
      <c r="F3624" s="49"/>
      <c r="G3624" s="49">
        <v>494.92359375000001</v>
      </c>
      <c r="H3624" s="49">
        <v>0.253690625</v>
      </c>
      <c r="I3624" s="49">
        <v>0.27883750000000002</v>
      </c>
      <c r="J3624" s="49">
        <v>0.29386250000000003</v>
      </c>
      <c r="K3624" s="49">
        <v>0.23930625</v>
      </c>
      <c r="L3624" s="49">
        <v>0.27657500000000002</v>
      </c>
      <c r="M3624" s="49">
        <v>0.34751874999999999</v>
      </c>
      <c r="N3624" s="49">
        <v>0.22621875</v>
      </c>
      <c r="O3624" s="49"/>
      <c r="P3624" s="49"/>
      <c r="Q3624" s="49"/>
      <c r="R3624" s="49"/>
      <c r="S3624" s="49"/>
      <c r="T3624" s="49"/>
      <c r="U3624" s="49"/>
      <c r="V3624" s="49"/>
      <c r="W3624" s="49"/>
      <c r="X3624" s="49"/>
      <c r="Y3624" s="49"/>
      <c r="Z3624" s="49"/>
      <c r="AA3624" s="49"/>
      <c r="AB3624" s="49"/>
      <c r="AC3624" s="49"/>
      <c r="AD3624" s="49"/>
      <c r="AE3624" s="49"/>
      <c r="AF3624" s="49"/>
      <c r="AG3624" s="49"/>
      <c r="AH3624" s="49"/>
      <c r="AI3624" s="49"/>
      <c r="AJ3624" s="49"/>
      <c r="AK3624" s="49"/>
      <c r="AL3624" s="49"/>
      <c r="AM3624" s="49"/>
      <c r="AN3624" s="49"/>
      <c r="AO3624" s="49"/>
      <c r="AP3624" s="49"/>
      <c r="AQ3624" s="49"/>
      <c r="AR3624" s="49"/>
      <c r="AS3624" s="49"/>
      <c r="AT3624" s="49"/>
      <c r="AX3624" s="49"/>
      <c r="AY3624" s="49"/>
      <c r="AZ3624" s="49"/>
      <c r="BA3624" s="49"/>
      <c r="BB3624" s="49"/>
      <c r="BC3624" s="49"/>
      <c r="BD3624" s="49"/>
      <c r="BE3624" s="49"/>
      <c r="BF3624" s="49"/>
      <c r="BG3624" s="49"/>
      <c r="BH3624" s="49"/>
      <c r="BI3624" s="49"/>
      <c r="BJ3624" s="49"/>
      <c r="BK3624" s="49"/>
      <c r="BL3624" s="49"/>
      <c r="BM3624" s="49"/>
      <c r="BN3624" s="49"/>
      <c r="BO3624" s="49"/>
      <c r="BP3624" s="49"/>
      <c r="BQ3624" s="49"/>
      <c r="BR3624" s="49"/>
      <c r="BS3624" s="49"/>
      <c r="BT3624" s="49"/>
      <c r="BU3624" s="49"/>
      <c r="BV3624" s="49"/>
      <c r="BW3624" s="49"/>
      <c r="BX3624" s="49"/>
      <c r="BY3624" s="49"/>
      <c r="BZ3624" s="49"/>
      <c r="CA3624" s="49"/>
      <c r="CB3624" s="49"/>
      <c r="CC3624" s="49"/>
    </row>
    <row r="3625" spans="1:81" x14ac:dyDescent="0.3">
      <c r="A3625" s="57" t="s">
        <v>559</v>
      </c>
      <c r="B3625" s="48">
        <v>42312</v>
      </c>
      <c r="C3625" s="48"/>
      <c r="D3625" s="48"/>
      <c r="E3625" s="49" t="s">
        <v>558</v>
      </c>
      <c r="F3625" s="49"/>
      <c r="G3625" s="49">
        <v>492.44203125000001</v>
      </c>
      <c r="H3625" s="49">
        <v>0.242628125</v>
      </c>
      <c r="I3625" s="49">
        <v>0.27569375000000002</v>
      </c>
      <c r="J3625" s="49">
        <v>0.29241875000000001</v>
      </c>
      <c r="K3625" s="49">
        <v>0.2394375</v>
      </c>
      <c r="L3625" s="49">
        <v>0.27660625</v>
      </c>
      <c r="M3625" s="49">
        <v>0.34763749999999999</v>
      </c>
      <c r="N3625" s="49">
        <v>0.22621250000000001</v>
      </c>
      <c r="O3625" s="49"/>
      <c r="P3625" s="49"/>
      <c r="Q3625" s="49"/>
      <c r="R3625" s="49"/>
      <c r="S3625" s="49"/>
      <c r="T3625" s="49"/>
      <c r="U3625" s="49"/>
      <c r="V3625" s="49"/>
      <c r="W3625" s="49"/>
      <c r="X3625" s="49"/>
      <c r="Y3625" s="49"/>
      <c r="Z3625" s="49"/>
      <c r="AA3625" s="49"/>
      <c r="AB3625" s="49"/>
      <c r="AC3625" s="49"/>
      <c r="AD3625" s="49"/>
      <c r="AE3625" s="49"/>
      <c r="AF3625" s="49"/>
      <c r="AG3625" s="49"/>
      <c r="AH3625" s="49"/>
      <c r="AI3625" s="49"/>
      <c r="AJ3625" s="49"/>
      <c r="AK3625" s="49"/>
      <c r="AL3625" s="49"/>
      <c r="AM3625" s="49"/>
      <c r="AN3625" s="49"/>
      <c r="AO3625" s="49"/>
      <c r="AP3625" s="49"/>
      <c r="AQ3625" s="49"/>
      <c r="AR3625" s="49"/>
      <c r="AS3625" s="49"/>
      <c r="AT3625" s="49"/>
      <c r="AX3625" s="49"/>
      <c r="AY3625" s="49"/>
      <c r="AZ3625" s="49"/>
      <c r="BA3625" s="49"/>
      <c r="BB3625" s="49"/>
      <c r="BC3625" s="49"/>
      <c r="BD3625" s="49"/>
      <c r="BE3625" s="49"/>
      <c r="BF3625" s="49"/>
      <c r="BG3625" s="49"/>
      <c r="BH3625" s="49"/>
      <c r="BI3625" s="49"/>
      <c r="BJ3625" s="49"/>
      <c r="BK3625" s="49"/>
      <c r="BL3625" s="49"/>
      <c r="BM3625" s="49"/>
      <c r="BN3625" s="49"/>
      <c r="BO3625" s="49"/>
      <c r="BP3625" s="49"/>
      <c r="BQ3625" s="49"/>
      <c r="BR3625" s="49"/>
      <c r="BS3625" s="49"/>
      <c r="BT3625" s="49"/>
      <c r="BU3625" s="49"/>
      <c r="BV3625" s="49"/>
      <c r="BW3625" s="49"/>
      <c r="BX3625" s="49"/>
      <c r="BY3625" s="49"/>
      <c r="BZ3625" s="49"/>
      <c r="CA3625" s="49"/>
      <c r="CB3625" s="49"/>
      <c r="CC3625" s="49"/>
    </row>
    <row r="3626" spans="1:81" x14ac:dyDescent="0.3">
      <c r="A3626" s="57" t="s">
        <v>559</v>
      </c>
      <c r="B3626" s="48">
        <v>42313</v>
      </c>
      <c r="C3626" s="48"/>
      <c r="D3626" s="48"/>
      <c r="E3626" s="49" t="s">
        <v>558</v>
      </c>
      <c r="F3626" s="49"/>
      <c r="G3626" s="49">
        <v>488.73140625000002</v>
      </c>
      <c r="H3626" s="49">
        <v>0.228159375</v>
      </c>
      <c r="I3626" s="49">
        <v>0.2697</v>
      </c>
      <c r="J3626" s="49">
        <v>0.29016249999999999</v>
      </c>
      <c r="K3626" s="49">
        <v>0.2394375</v>
      </c>
      <c r="L3626" s="49">
        <v>0.276675</v>
      </c>
      <c r="M3626" s="49">
        <v>0.34760625000000001</v>
      </c>
      <c r="N3626" s="49">
        <v>0.22629374999999999</v>
      </c>
      <c r="O3626" s="49"/>
      <c r="P3626" s="49"/>
      <c r="Q3626" s="49"/>
      <c r="R3626" s="49"/>
      <c r="S3626" s="49"/>
      <c r="T3626" s="49"/>
      <c r="U3626" s="49"/>
      <c r="V3626" s="49"/>
      <c r="W3626" s="49"/>
      <c r="X3626" s="49"/>
      <c r="Y3626" s="49"/>
      <c r="Z3626" s="49"/>
      <c r="AA3626" s="49"/>
      <c r="AB3626" s="49"/>
      <c r="AC3626" s="49"/>
      <c r="AD3626" s="49"/>
      <c r="AE3626" s="49"/>
      <c r="AF3626" s="49">
        <v>0.54159733626506601</v>
      </c>
      <c r="AG3626" s="49"/>
      <c r="AH3626" s="49"/>
      <c r="AI3626" s="49"/>
      <c r="AJ3626" s="49"/>
      <c r="AK3626" s="49"/>
      <c r="AL3626" s="49"/>
      <c r="AM3626" s="49"/>
      <c r="AN3626" s="49"/>
      <c r="AO3626" s="49"/>
      <c r="AP3626" s="49"/>
      <c r="AQ3626" s="49"/>
      <c r="AR3626" s="49"/>
      <c r="AS3626" s="49"/>
      <c r="AT3626" s="49"/>
      <c r="AX3626" s="49"/>
      <c r="AY3626" s="49"/>
      <c r="AZ3626" s="49"/>
      <c r="BA3626" s="49"/>
      <c r="BB3626" s="49"/>
      <c r="BC3626" s="49"/>
      <c r="BD3626" s="49"/>
      <c r="BE3626" s="49"/>
      <c r="BF3626" s="49"/>
      <c r="BG3626" s="49"/>
      <c r="BH3626" s="49"/>
      <c r="BI3626" s="49"/>
      <c r="BJ3626" s="49"/>
      <c r="BK3626" s="49"/>
      <c r="BL3626" s="49"/>
      <c r="BM3626" s="49"/>
      <c r="BN3626" s="49"/>
      <c r="BO3626" s="49"/>
      <c r="BP3626" s="49"/>
      <c r="BQ3626" s="49"/>
      <c r="BR3626" s="49"/>
      <c r="BS3626" s="49"/>
      <c r="BT3626" s="49"/>
      <c r="BU3626" s="49"/>
      <c r="BV3626" s="49"/>
      <c r="BW3626" s="49"/>
      <c r="BX3626" s="49"/>
      <c r="BY3626" s="49"/>
      <c r="BZ3626" s="49"/>
      <c r="CA3626" s="49"/>
      <c r="CB3626" s="49"/>
      <c r="CC3626" s="49"/>
    </row>
    <row r="3627" spans="1:81" x14ac:dyDescent="0.3">
      <c r="A3627" s="57" t="s">
        <v>559</v>
      </c>
      <c r="B3627" s="48">
        <v>42314</v>
      </c>
      <c r="C3627" s="48"/>
      <c r="D3627" s="48"/>
      <c r="E3627" s="49" t="s">
        <v>558</v>
      </c>
      <c r="F3627" s="49"/>
      <c r="G3627" s="49">
        <v>492.32953125</v>
      </c>
      <c r="H3627" s="49">
        <v>0.25504687500000001</v>
      </c>
      <c r="I3627" s="49">
        <v>0.26903749999999998</v>
      </c>
      <c r="J3627" s="49">
        <v>0.28904999999999997</v>
      </c>
      <c r="K3627" s="49">
        <v>0.23951875</v>
      </c>
      <c r="L3627" s="49">
        <v>0.27652500000000002</v>
      </c>
      <c r="M3627" s="49">
        <v>0.34761249999999999</v>
      </c>
      <c r="N3627" s="49">
        <v>0.22635</v>
      </c>
      <c r="O3627" s="49"/>
      <c r="P3627" s="49"/>
      <c r="Q3627" s="49"/>
      <c r="R3627" s="49"/>
      <c r="S3627" s="49"/>
      <c r="T3627" s="49"/>
      <c r="U3627" s="49"/>
      <c r="V3627" s="49"/>
      <c r="W3627" s="49"/>
      <c r="X3627" s="49"/>
      <c r="Y3627" s="49"/>
      <c r="Z3627" s="49"/>
      <c r="AA3627" s="49"/>
      <c r="AB3627" s="49"/>
      <c r="AC3627" s="49"/>
      <c r="AD3627" s="49"/>
      <c r="AE3627" s="49"/>
      <c r="AF3627" s="49"/>
      <c r="AG3627" s="49"/>
      <c r="AH3627" s="49"/>
      <c r="AI3627" s="49"/>
      <c r="AJ3627" s="49"/>
      <c r="AK3627" s="49"/>
      <c r="AL3627" s="49"/>
      <c r="AM3627" s="49"/>
      <c r="AN3627" s="49"/>
      <c r="AO3627" s="49"/>
      <c r="AP3627" s="49"/>
      <c r="AQ3627" s="49"/>
      <c r="AR3627" s="49"/>
      <c r="AS3627" s="49"/>
      <c r="AT3627" s="49"/>
      <c r="AX3627" s="49"/>
      <c r="AY3627" s="49"/>
      <c r="AZ3627" s="49"/>
      <c r="BA3627" s="49"/>
      <c r="BB3627" s="49"/>
      <c r="BC3627" s="49"/>
      <c r="BD3627" s="49"/>
      <c r="BE3627" s="49"/>
      <c r="BF3627" s="49"/>
      <c r="BG3627" s="49"/>
      <c r="BH3627" s="49"/>
      <c r="BI3627" s="49"/>
      <c r="BJ3627" s="49"/>
      <c r="BK3627" s="49"/>
      <c r="BL3627" s="49"/>
      <c r="BM3627" s="49"/>
      <c r="BN3627" s="49"/>
      <c r="BO3627" s="49"/>
      <c r="BP3627" s="49"/>
      <c r="BQ3627" s="49"/>
      <c r="BR3627" s="49"/>
      <c r="BS3627" s="49"/>
      <c r="BT3627" s="49"/>
      <c r="BU3627" s="49"/>
      <c r="BV3627" s="49"/>
      <c r="BW3627" s="49"/>
      <c r="BX3627" s="49"/>
      <c r="BY3627" s="49"/>
      <c r="BZ3627" s="49"/>
      <c r="CA3627" s="49"/>
      <c r="CB3627" s="49"/>
      <c r="CC3627" s="49"/>
    </row>
    <row r="3628" spans="1:81" x14ac:dyDescent="0.3">
      <c r="A3628" s="57" t="s">
        <v>559</v>
      </c>
      <c r="B3628" s="48">
        <v>42315</v>
      </c>
      <c r="C3628" s="48"/>
      <c r="D3628" s="48"/>
      <c r="E3628" s="49" t="s">
        <v>558</v>
      </c>
      <c r="F3628" s="49"/>
      <c r="G3628" s="49">
        <v>489.9346875</v>
      </c>
      <c r="H3628" s="49">
        <v>0.24098749999999999</v>
      </c>
      <c r="I3628" s="49">
        <v>0.26769375000000001</v>
      </c>
      <c r="J3628" s="49">
        <v>0.28865000000000002</v>
      </c>
      <c r="K3628" s="49">
        <v>0.23973125000000001</v>
      </c>
      <c r="L3628" s="49">
        <v>0.27644374999999999</v>
      </c>
      <c r="M3628" s="49">
        <v>0.34761249999999999</v>
      </c>
      <c r="N3628" s="49">
        <v>0.2263375</v>
      </c>
      <c r="O3628" s="49"/>
      <c r="P3628" s="49"/>
      <c r="Q3628" s="49"/>
      <c r="R3628" s="49"/>
      <c r="S3628" s="49"/>
      <c r="T3628" s="49"/>
      <c r="U3628" s="49"/>
      <c r="V3628" s="49"/>
      <c r="W3628" s="49"/>
      <c r="X3628" s="49"/>
      <c r="Y3628" s="49"/>
      <c r="Z3628" s="49"/>
      <c r="AA3628" s="49"/>
      <c r="AB3628" s="49"/>
      <c r="AC3628" s="49"/>
      <c r="AD3628" s="49"/>
      <c r="AE3628" s="49"/>
      <c r="AF3628" s="49"/>
      <c r="AG3628" s="49"/>
      <c r="AH3628" s="49"/>
      <c r="AI3628" s="49"/>
      <c r="AJ3628" s="49"/>
      <c r="AK3628" s="49"/>
      <c r="AL3628" s="49"/>
      <c r="AM3628" s="49"/>
      <c r="AN3628" s="49"/>
      <c r="AO3628" s="49"/>
      <c r="AP3628" s="49"/>
      <c r="AQ3628" s="49"/>
      <c r="AR3628" s="49"/>
      <c r="AS3628" s="49"/>
      <c r="AT3628" s="49"/>
      <c r="AX3628" s="49"/>
      <c r="AY3628" s="49"/>
      <c r="AZ3628" s="49"/>
      <c r="BA3628" s="49"/>
      <c r="BB3628" s="49"/>
      <c r="BC3628" s="49"/>
      <c r="BD3628" s="49"/>
      <c r="BE3628" s="49"/>
      <c r="BF3628" s="49"/>
      <c r="BG3628" s="49"/>
      <c r="BH3628" s="49"/>
      <c r="BI3628" s="49"/>
      <c r="BJ3628" s="49"/>
      <c r="BK3628" s="49"/>
      <c r="BL3628" s="49"/>
      <c r="BM3628" s="49"/>
      <c r="BN3628" s="49"/>
      <c r="BO3628" s="49"/>
      <c r="BP3628" s="49"/>
      <c r="BQ3628" s="49"/>
      <c r="BR3628" s="49"/>
      <c r="BS3628" s="49"/>
      <c r="BT3628" s="49"/>
      <c r="BU3628" s="49"/>
      <c r="BV3628" s="49"/>
      <c r="BW3628" s="49"/>
      <c r="BX3628" s="49"/>
      <c r="BY3628" s="49"/>
      <c r="BZ3628" s="49"/>
      <c r="CA3628" s="49"/>
      <c r="CB3628" s="49"/>
      <c r="CC3628" s="49"/>
    </row>
    <row r="3629" spans="1:81" x14ac:dyDescent="0.3">
      <c r="A3629" s="57" t="s">
        <v>559</v>
      </c>
      <c r="B3629" s="48">
        <v>42316</v>
      </c>
      <c r="C3629" s="48"/>
      <c r="D3629" s="48"/>
      <c r="E3629" s="49" t="s">
        <v>558</v>
      </c>
      <c r="F3629" s="49"/>
      <c r="G3629" s="49">
        <v>488.00859374999999</v>
      </c>
      <c r="H3629" s="49">
        <v>0.230896875</v>
      </c>
      <c r="I3629" s="49">
        <v>0.26530625000000002</v>
      </c>
      <c r="J3629" s="49">
        <v>0.28803125000000002</v>
      </c>
      <c r="K3629" s="49">
        <v>0.24003125</v>
      </c>
      <c r="L3629" s="49">
        <v>0.27656874999999997</v>
      </c>
      <c r="M3629" s="49">
        <v>0.34760000000000002</v>
      </c>
      <c r="N3629" s="49">
        <v>0.22636249999999999</v>
      </c>
      <c r="O3629" s="49"/>
      <c r="P3629" s="49"/>
      <c r="Q3629" s="49"/>
      <c r="R3629" s="49"/>
      <c r="S3629" s="49"/>
      <c r="T3629" s="49"/>
      <c r="U3629" s="49"/>
      <c r="V3629" s="49"/>
      <c r="W3629" s="49"/>
      <c r="X3629" s="49"/>
      <c r="Y3629" s="49"/>
      <c r="Z3629" s="49"/>
      <c r="AA3629" s="49"/>
      <c r="AB3629" s="49"/>
      <c r="AC3629" s="49"/>
      <c r="AD3629" s="49"/>
      <c r="AE3629" s="49"/>
      <c r="AF3629" s="49"/>
      <c r="AG3629" s="49"/>
      <c r="AH3629" s="49"/>
      <c r="AI3629" s="49"/>
      <c r="AJ3629" s="49"/>
      <c r="AK3629" s="49"/>
      <c r="AL3629" s="49"/>
      <c r="AM3629" s="49"/>
      <c r="AN3629" s="49"/>
      <c r="AO3629" s="49"/>
      <c r="AP3629" s="49"/>
      <c r="AQ3629" s="49"/>
      <c r="AR3629" s="49"/>
      <c r="AS3629" s="49"/>
      <c r="AT3629" s="49"/>
      <c r="AX3629" s="49"/>
      <c r="AY3629" s="49"/>
      <c r="AZ3629" s="49"/>
      <c r="BA3629" s="49"/>
      <c r="BB3629" s="49"/>
      <c r="BC3629" s="49"/>
      <c r="BD3629" s="49"/>
      <c r="BE3629" s="49"/>
      <c r="BF3629" s="49"/>
      <c r="BG3629" s="49"/>
      <c r="BH3629" s="49"/>
      <c r="BI3629" s="49"/>
      <c r="BJ3629" s="49"/>
      <c r="BK3629" s="49"/>
      <c r="BL3629" s="49"/>
      <c r="BM3629" s="49"/>
      <c r="BN3629" s="49"/>
      <c r="BO3629" s="49"/>
      <c r="BP3629" s="49"/>
      <c r="BQ3629" s="49"/>
      <c r="BR3629" s="49"/>
      <c r="BS3629" s="49"/>
      <c r="BT3629" s="49"/>
      <c r="BU3629" s="49"/>
      <c r="BV3629" s="49"/>
      <c r="BW3629" s="49"/>
      <c r="BX3629" s="49"/>
      <c r="BY3629" s="49"/>
      <c r="BZ3629" s="49"/>
      <c r="CA3629" s="49"/>
      <c r="CB3629" s="49"/>
      <c r="CC3629" s="49"/>
    </row>
    <row r="3630" spans="1:81" x14ac:dyDescent="0.3">
      <c r="A3630" s="57" t="s">
        <v>559</v>
      </c>
      <c r="B3630" s="48">
        <v>42317</v>
      </c>
      <c r="C3630" s="48"/>
      <c r="D3630" s="48"/>
      <c r="E3630" s="49" t="s">
        <v>558</v>
      </c>
      <c r="F3630" s="49"/>
      <c r="G3630" s="49">
        <v>484.54453124999998</v>
      </c>
      <c r="H3630" s="49">
        <v>0.21557812500000001</v>
      </c>
      <c r="I3630" s="49">
        <v>0.25944374999999997</v>
      </c>
      <c r="J3630" s="49">
        <v>0.28634999999999999</v>
      </c>
      <c r="K3630" s="49">
        <v>0.24046875000000001</v>
      </c>
      <c r="L3630" s="49">
        <v>0.27669375000000002</v>
      </c>
      <c r="M3630" s="49">
        <v>0.34765625</v>
      </c>
      <c r="N3630" s="49">
        <v>0.22646875</v>
      </c>
      <c r="O3630" s="49"/>
      <c r="P3630" s="49"/>
      <c r="Q3630" s="49"/>
      <c r="R3630" s="49"/>
      <c r="S3630" s="49"/>
      <c r="T3630" s="49"/>
      <c r="U3630" s="49"/>
      <c r="V3630" s="49"/>
      <c r="W3630" s="49"/>
      <c r="X3630" s="49"/>
      <c r="Y3630" s="49"/>
      <c r="Z3630" s="49"/>
      <c r="AA3630" s="49"/>
      <c r="AB3630" s="49"/>
      <c r="AC3630" s="49"/>
      <c r="AD3630" s="49"/>
      <c r="AE3630" s="49"/>
      <c r="AF3630" s="49"/>
      <c r="AG3630" s="49"/>
      <c r="AH3630" s="49"/>
      <c r="AI3630" s="49"/>
      <c r="AJ3630" s="49"/>
      <c r="AK3630" s="49"/>
      <c r="AL3630" s="49"/>
      <c r="AM3630" s="49"/>
      <c r="AN3630" s="49"/>
      <c r="AO3630" s="49"/>
      <c r="AP3630" s="49"/>
      <c r="AQ3630" s="49"/>
      <c r="AR3630" s="49"/>
      <c r="AS3630" s="49"/>
      <c r="AT3630" s="49"/>
      <c r="AX3630" s="49"/>
      <c r="AY3630" s="49"/>
      <c r="AZ3630" s="49"/>
      <c r="BA3630" s="49"/>
      <c r="BB3630" s="49"/>
      <c r="BC3630" s="49"/>
      <c r="BD3630" s="49"/>
      <c r="BE3630" s="49"/>
      <c r="BF3630" s="49"/>
      <c r="BG3630" s="49"/>
      <c r="BH3630" s="49"/>
      <c r="BI3630" s="49"/>
      <c r="BJ3630" s="49"/>
      <c r="BK3630" s="49"/>
      <c r="BL3630" s="49"/>
      <c r="BM3630" s="49"/>
      <c r="BN3630" s="49"/>
      <c r="BO3630" s="49"/>
      <c r="BP3630" s="49"/>
      <c r="BQ3630" s="49"/>
      <c r="BR3630" s="49"/>
      <c r="BS3630" s="49"/>
      <c r="BT3630" s="49"/>
      <c r="BU3630" s="49"/>
      <c r="BV3630" s="49"/>
      <c r="BW3630" s="49"/>
      <c r="BX3630" s="49"/>
      <c r="BY3630" s="49"/>
      <c r="BZ3630" s="49"/>
      <c r="CA3630" s="49"/>
      <c r="CB3630" s="49"/>
      <c r="CC3630" s="49"/>
    </row>
    <row r="3631" spans="1:81" x14ac:dyDescent="0.3">
      <c r="A3631" s="57" t="s">
        <v>559</v>
      </c>
      <c r="B3631" s="48">
        <v>42318</v>
      </c>
      <c r="C3631" s="48"/>
      <c r="D3631" s="48"/>
      <c r="E3631" s="49" t="s">
        <v>558</v>
      </c>
      <c r="F3631" s="49"/>
      <c r="G3631" s="49">
        <v>480.34125</v>
      </c>
      <c r="H3631" s="49">
        <v>0.19917499999999999</v>
      </c>
      <c r="I3631" s="49">
        <v>0.2512625</v>
      </c>
      <c r="J3631" s="49">
        <v>0.28410000000000002</v>
      </c>
      <c r="K3631" s="49">
        <v>0.24074999999999999</v>
      </c>
      <c r="L3631" s="49">
        <v>0.27676875000000001</v>
      </c>
      <c r="M3631" s="49">
        <v>0.347775</v>
      </c>
      <c r="N3631" s="49">
        <v>0.226525</v>
      </c>
      <c r="O3631" s="49"/>
      <c r="P3631" s="49"/>
      <c r="Q3631" s="49"/>
      <c r="R3631" s="49"/>
      <c r="S3631" s="49"/>
      <c r="T3631" s="49"/>
      <c r="U3631" s="49"/>
      <c r="V3631" s="49"/>
      <c r="W3631" s="49"/>
      <c r="X3631" s="49"/>
      <c r="Y3631" s="49"/>
      <c r="Z3631" s="49"/>
      <c r="AA3631" s="49"/>
      <c r="AB3631" s="49"/>
      <c r="AC3631" s="49"/>
      <c r="AD3631" s="49">
        <v>7.85</v>
      </c>
      <c r="AE3631" s="49">
        <v>0.60467598331662298</v>
      </c>
      <c r="AF3631" s="49">
        <v>0.67543301978225201</v>
      </c>
      <c r="AG3631" s="49"/>
      <c r="AH3631" s="49"/>
      <c r="AI3631" s="49"/>
      <c r="AJ3631" s="49">
        <v>0</v>
      </c>
      <c r="AK3631" s="49">
        <v>6.75</v>
      </c>
      <c r="AL3631" s="49"/>
      <c r="AM3631" s="49"/>
      <c r="AN3631" s="49"/>
      <c r="AO3631" s="49"/>
      <c r="AP3631" s="49"/>
      <c r="AQ3631" s="49"/>
      <c r="AR3631" s="49"/>
      <c r="AS3631" s="49"/>
      <c r="AT3631" s="49"/>
      <c r="AX3631" s="49"/>
      <c r="AY3631" s="49"/>
      <c r="AZ3631" s="49"/>
      <c r="BA3631" s="49"/>
      <c r="BB3631" s="49"/>
      <c r="BC3631" s="49"/>
      <c r="BD3631" s="49"/>
      <c r="BE3631" s="49"/>
      <c r="BF3631" s="49"/>
      <c r="BG3631" s="49"/>
      <c r="BH3631" s="49"/>
      <c r="BI3631" s="49"/>
      <c r="BJ3631" s="49"/>
      <c r="BK3631" s="49"/>
      <c r="BL3631" s="49"/>
      <c r="BM3631" s="49"/>
      <c r="BN3631" s="49"/>
      <c r="BO3631" s="49"/>
      <c r="BP3631" s="49"/>
      <c r="BQ3631" s="49"/>
      <c r="BR3631" s="49"/>
      <c r="BS3631" s="49"/>
      <c r="BT3631" s="49"/>
      <c r="BU3631" s="49"/>
      <c r="BV3631" s="49"/>
      <c r="BW3631" s="49"/>
      <c r="BX3631" s="49"/>
      <c r="BY3631" s="49"/>
      <c r="BZ3631" s="49"/>
      <c r="CA3631" s="49"/>
      <c r="CB3631" s="49"/>
      <c r="CC3631" s="49"/>
    </row>
    <row r="3632" spans="1:81" x14ac:dyDescent="0.3">
      <c r="A3632" s="57" t="s">
        <v>559</v>
      </c>
      <c r="B3632" s="48">
        <v>42319</v>
      </c>
      <c r="C3632" s="48"/>
      <c r="D3632" s="48"/>
      <c r="E3632" s="49" t="s">
        <v>558</v>
      </c>
      <c r="F3632" s="49"/>
      <c r="G3632" s="49">
        <v>477.95015625000002</v>
      </c>
      <c r="H3632" s="49">
        <v>0.19059062500000001</v>
      </c>
      <c r="I3632" s="49">
        <v>0.24660625</v>
      </c>
      <c r="J3632" s="49">
        <v>0.28228124999999998</v>
      </c>
      <c r="K3632" s="49">
        <v>0.24109375</v>
      </c>
      <c r="L3632" s="49">
        <v>0.27686875</v>
      </c>
      <c r="M3632" s="49">
        <v>0.34781250000000002</v>
      </c>
      <c r="N3632" s="49">
        <v>0.22651250000000001</v>
      </c>
      <c r="O3632" s="49"/>
      <c r="P3632" s="49"/>
      <c r="Q3632" s="49"/>
      <c r="R3632" s="49"/>
      <c r="S3632" s="49"/>
      <c r="T3632" s="49"/>
      <c r="U3632" s="49"/>
      <c r="V3632" s="49"/>
      <c r="W3632" s="49"/>
      <c r="X3632" s="49"/>
      <c r="Y3632" s="49"/>
      <c r="Z3632" s="49"/>
      <c r="AA3632" s="49"/>
      <c r="AB3632" s="49"/>
      <c r="AC3632" s="49"/>
      <c r="AD3632" s="49"/>
      <c r="AE3632" s="49"/>
      <c r="AF3632" s="49"/>
      <c r="AG3632" s="49"/>
      <c r="AH3632" s="49"/>
      <c r="AI3632" s="49"/>
      <c r="AJ3632" s="49"/>
      <c r="AK3632" s="49"/>
      <c r="AL3632" s="49"/>
      <c r="AM3632" s="49"/>
      <c r="AN3632" s="49"/>
      <c r="AO3632" s="49"/>
      <c r="AP3632" s="49"/>
      <c r="AQ3632" s="49"/>
      <c r="AR3632" s="49"/>
      <c r="AS3632" s="49"/>
      <c r="AT3632" s="49"/>
      <c r="AX3632" s="49"/>
      <c r="AY3632" s="49"/>
      <c r="AZ3632" s="49"/>
      <c r="BA3632" s="49"/>
      <c r="BB3632" s="49"/>
      <c r="BC3632" s="49"/>
      <c r="BD3632" s="49"/>
      <c r="BE3632" s="49"/>
      <c r="BF3632" s="49"/>
      <c r="BG3632" s="49"/>
      <c r="BH3632" s="49"/>
      <c r="BI3632" s="49"/>
      <c r="BJ3632" s="49"/>
      <c r="BK3632" s="49"/>
      <c r="BL3632" s="49"/>
      <c r="BM3632" s="49"/>
      <c r="BN3632" s="49"/>
      <c r="BO3632" s="49"/>
      <c r="BP3632" s="49"/>
      <c r="BQ3632" s="49"/>
      <c r="BR3632" s="49"/>
      <c r="BS3632" s="49"/>
      <c r="BT3632" s="49"/>
      <c r="BU3632" s="49"/>
      <c r="BV3632" s="49"/>
      <c r="BW3632" s="49"/>
      <c r="BX3632" s="49"/>
      <c r="BY3632" s="49"/>
      <c r="BZ3632" s="49"/>
      <c r="CA3632" s="49"/>
      <c r="CB3632" s="49"/>
      <c r="CC3632" s="49"/>
    </row>
    <row r="3633" spans="1:81" x14ac:dyDescent="0.3">
      <c r="A3633" s="57" t="s">
        <v>559</v>
      </c>
      <c r="B3633" s="48">
        <v>42320</v>
      </c>
      <c r="C3633" s="48"/>
      <c r="D3633" s="48"/>
      <c r="E3633" s="49" t="s">
        <v>558</v>
      </c>
      <c r="F3633" s="49"/>
      <c r="G3633" s="49">
        <v>482.38218749999999</v>
      </c>
      <c r="H3633" s="49">
        <v>0.22601874999999999</v>
      </c>
      <c r="I3633" s="49">
        <v>0.24501249999999999</v>
      </c>
      <c r="J3633" s="49">
        <v>0.27971875000000002</v>
      </c>
      <c r="K3633" s="49">
        <v>0.24116874999999999</v>
      </c>
      <c r="L3633" s="49">
        <v>0.27705000000000002</v>
      </c>
      <c r="M3633" s="49">
        <v>0.34783124999999998</v>
      </c>
      <c r="N3633" s="49">
        <v>0.22665625</v>
      </c>
      <c r="O3633" s="49"/>
      <c r="P3633" s="49"/>
      <c r="Q3633" s="49"/>
      <c r="R3633" s="49"/>
      <c r="S3633" s="49"/>
      <c r="T3633" s="49"/>
      <c r="U3633" s="49"/>
      <c r="V3633" s="49"/>
      <c r="W3633" s="49"/>
      <c r="X3633" s="49"/>
      <c r="Y3633" s="49"/>
      <c r="Z3633" s="49"/>
      <c r="AA3633" s="49"/>
      <c r="AB3633" s="49"/>
      <c r="AC3633" s="49"/>
      <c r="AD3633" s="49"/>
      <c r="AE3633" s="49">
        <v>0.62123307305545905</v>
      </c>
      <c r="AF3633" s="49">
        <v>0.80408894924961605</v>
      </c>
      <c r="AG3633" s="49"/>
      <c r="AH3633" s="49"/>
      <c r="AI3633" s="49"/>
      <c r="AJ3633" s="49"/>
      <c r="AK3633" s="49"/>
      <c r="AL3633" s="49"/>
      <c r="AM3633" s="49"/>
      <c r="AN3633" s="49"/>
      <c r="AO3633" s="49"/>
      <c r="AP3633" s="49"/>
      <c r="AQ3633" s="49"/>
      <c r="AR3633" s="49"/>
      <c r="AS3633" s="49"/>
      <c r="AT3633" s="49"/>
      <c r="AX3633" s="49"/>
      <c r="AY3633" s="49"/>
      <c r="AZ3633" s="49"/>
      <c r="BA3633" s="49"/>
      <c r="BB3633" s="49"/>
      <c r="BC3633" s="49"/>
      <c r="BD3633" s="49"/>
      <c r="BE3633" s="49"/>
      <c r="BF3633" s="49"/>
      <c r="BG3633" s="49"/>
      <c r="BH3633" s="49"/>
      <c r="BI3633" s="49"/>
      <c r="BJ3633" s="49"/>
      <c r="BK3633" s="49"/>
      <c r="BL3633" s="49"/>
      <c r="BM3633" s="49"/>
      <c r="BN3633" s="49"/>
      <c r="BO3633" s="49"/>
      <c r="BP3633" s="49"/>
      <c r="BQ3633" s="49"/>
      <c r="BR3633" s="49"/>
      <c r="BS3633" s="49"/>
      <c r="BT3633" s="49"/>
      <c r="BU3633" s="49"/>
      <c r="BV3633" s="49"/>
      <c r="BW3633" s="49"/>
      <c r="BX3633" s="49"/>
      <c r="BY3633" s="49"/>
      <c r="BZ3633" s="49"/>
      <c r="CA3633" s="49"/>
      <c r="CB3633" s="49"/>
      <c r="CC3633" s="49"/>
    </row>
    <row r="3634" spans="1:81" x14ac:dyDescent="0.3">
      <c r="A3634" s="57" t="s">
        <v>559</v>
      </c>
      <c r="B3634" s="48">
        <v>42321</v>
      </c>
      <c r="C3634" s="48"/>
      <c r="D3634" s="48"/>
      <c r="E3634" s="49" t="s">
        <v>558</v>
      </c>
      <c r="F3634" s="49"/>
      <c r="G3634" s="49">
        <v>479.09812499999998</v>
      </c>
      <c r="H3634" s="49">
        <v>0.21251875000000001</v>
      </c>
      <c r="I3634" s="49">
        <v>0.24201875</v>
      </c>
      <c r="J3634" s="49">
        <v>0.27715000000000001</v>
      </c>
      <c r="K3634" s="49">
        <v>0.24097499999999999</v>
      </c>
      <c r="L3634" s="49">
        <v>0.27703749999999999</v>
      </c>
      <c r="M3634" s="49">
        <v>0.34786875</v>
      </c>
      <c r="N3634" s="49">
        <v>0.22669375</v>
      </c>
      <c r="O3634" s="49"/>
      <c r="P3634" s="49"/>
      <c r="Q3634" s="49"/>
      <c r="R3634" s="49"/>
      <c r="S3634" s="49"/>
      <c r="T3634" s="49"/>
      <c r="U3634" s="49"/>
      <c r="V3634" s="49"/>
      <c r="W3634" s="49"/>
      <c r="X3634" s="49"/>
      <c r="Y3634" s="49"/>
      <c r="Z3634" s="49"/>
      <c r="AA3634" s="49"/>
      <c r="AB3634" s="49"/>
      <c r="AC3634" s="49"/>
      <c r="AD3634" s="49"/>
      <c r="AE3634" s="49"/>
      <c r="AF3634" s="49"/>
      <c r="AG3634" s="49"/>
      <c r="AH3634" s="49"/>
      <c r="AI3634" s="49"/>
      <c r="AJ3634" s="49"/>
      <c r="AK3634" s="49"/>
      <c r="AL3634" s="49"/>
      <c r="AM3634" s="49"/>
      <c r="AN3634" s="49"/>
      <c r="AO3634" s="49"/>
      <c r="AP3634" s="49"/>
      <c r="AQ3634" s="49"/>
      <c r="AR3634" s="49"/>
      <c r="AS3634" s="49"/>
      <c r="AT3634" s="49"/>
      <c r="AX3634" s="49"/>
      <c r="AY3634" s="49"/>
      <c r="AZ3634" s="49"/>
      <c r="BA3634" s="49"/>
      <c r="BB3634" s="49"/>
      <c r="BC3634" s="49"/>
      <c r="BD3634" s="49"/>
      <c r="BE3634" s="49"/>
      <c r="BF3634" s="49"/>
      <c r="BG3634" s="49"/>
      <c r="BH3634" s="49"/>
      <c r="BI3634" s="49"/>
      <c r="BJ3634" s="49"/>
      <c r="BK3634" s="49"/>
      <c r="BL3634" s="49"/>
      <c r="BM3634" s="49"/>
      <c r="BN3634" s="49"/>
      <c r="BO3634" s="49"/>
      <c r="BP3634" s="49"/>
      <c r="BQ3634" s="49"/>
      <c r="BR3634" s="49"/>
      <c r="BS3634" s="49"/>
      <c r="BT3634" s="49"/>
      <c r="BU3634" s="49"/>
      <c r="BV3634" s="49"/>
      <c r="BW3634" s="49"/>
      <c r="BX3634" s="49"/>
      <c r="BY3634" s="49"/>
      <c r="BZ3634" s="49"/>
      <c r="CA3634" s="49"/>
      <c r="CB3634" s="49"/>
      <c r="CC3634" s="49"/>
    </row>
    <row r="3635" spans="1:81" x14ac:dyDescent="0.3">
      <c r="A3635" s="57" t="s">
        <v>559</v>
      </c>
      <c r="B3635" s="48">
        <v>42322</v>
      </c>
      <c r="C3635" s="48"/>
      <c r="D3635" s="48"/>
      <c r="E3635" s="49" t="s">
        <v>558</v>
      </c>
      <c r="F3635" s="49"/>
      <c r="G3635" s="49">
        <v>475.8253125</v>
      </c>
      <c r="H3635" s="49">
        <v>0.1998875</v>
      </c>
      <c r="I3635" s="49">
        <v>0.23793125000000001</v>
      </c>
      <c r="J3635" s="49">
        <v>0.27465624999999999</v>
      </c>
      <c r="K3635" s="49">
        <v>0.24082500000000001</v>
      </c>
      <c r="L3635" s="49">
        <v>0.27704374999999998</v>
      </c>
      <c r="M3635" s="49">
        <v>0.34795625000000002</v>
      </c>
      <c r="N3635" s="49">
        <v>0.22669375</v>
      </c>
      <c r="O3635" s="49"/>
      <c r="P3635" s="49"/>
      <c r="Q3635" s="49"/>
      <c r="R3635" s="49"/>
      <c r="S3635" s="49"/>
      <c r="T3635" s="49"/>
      <c r="U3635" s="49"/>
      <c r="V3635" s="49"/>
      <c r="W3635" s="49"/>
      <c r="X3635" s="49"/>
      <c r="Y3635" s="49"/>
      <c r="Z3635" s="49"/>
      <c r="AA3635" s="49"/>
      <c r="AB3635" s="49"/>
      <c r="AC3635" s="49"/>
      <c r="AD3635" s="49"/>
      <c r="AE3635" s="49"/>
      <c r="AF3635" s="49"/>
      <c r="AG3635" s="49"/>
      <c r="AH3635" s="49"/>
      <c r="AI3635" s="49"/>
      <c r="AJ3635" s="49"/>
      <c r="AK3635" s="49"/>
      <c r="AL3635" s="49"/>
      <c r="AM3635" s="49"/>
      <c r="AN3635" s="49"/>
      <c r="AO3635" s="49"/>
      <c r="AP3635" s="49"/>
      <c r="AQ3635" s="49"/>
      <c r="AR3635" s="49"/>
      <c r="AS3635" s="49"/>
      <c r="AT3635" s="49"/>
      <c r="AX3635" s="49"/>
      <c r="AY3635" s="49"/>
      <c r="AZ3635" s="49"/>
      <c r="BA3635" s="49"/>
      <c r="BB3635" s="49"/>
      <c r="BC3635" s="49"/>
      <c r="BD3635" s="49"/>
      <c r="BE3635" s="49"/>
      <c r="BF3635" s="49"/>
      <c r="BG3635" s="49"/>
      <c r="BH3635" s="49"/>
      <c r="BI3635" s="49"/>
      <c r="BJ3635" s="49"/>
      <c r="BK3635" s="49"/>
      <c r="BL3635" s="49"/>
      <c r="BM3635" s="49"/>
      <c r="BN3635" s="49"/>
      <c r="BO3635" s="49"/>
      <c r="BP3635" s="49"/>
      <c r="BQ3635" s="49"/>
      <c r="BR3635" s="49"/>
      <c r="BS3635" s="49"/>
      <c r="BT3635" s="49"/>
      <c r="BU3635" s="49"/>
      <c r="BV3635" s="49"/>
      <c r="BW3635" s="49"/>
      <c r="BX3635" s="49"/>
      <c r="BY3635" s="49"/>
      <c r="BZ3635" s="49"/>
      <c r="CA3635" s="49"/>
      <c r="CB3635" s="49"/>
      <c r="CC3635" s="49"/>
    </row>
    <row r="3636" spans="1:81" x14ac:dyDescent="0.3">
      <c r="A3636" s="57" t="s">
        <v>559</v>
      </c>
      <c r="B3636" s="48">
        <v>42323</v>
      </c>
      <c r="C3636" s="48"/>
      <c r="D3636" s="48"/>
      <c r="E3636" s="49" t="s">
        <v>558</v>
      </c>
      <c r="F3636" s="49"/>
      <c r="G3636" s="49">
        <v>473.09296875000001</v>
      </c>
      <c r="H3636" s="49">
        <v>0.18997187500000001</v>
      </c>
      <c r="I3636" s="49">
        <v>0.23410624999999999</v>
      </c>
      <c r="J3636" s="49">
        <v>0.27239374999999999</v>
      </c>
      <c r="K3636" s="49">
        <v>0.24059375</v>
      </c>
      <c r="L3636" s="49">
        <v>0.27705000000000002</v>
      </c>
      <c r="M3636" s="49">
        <v>0.34807500000000002</v>
      </c>
      <c r="N3636" s="49">
        <v>0.226825</v>
      </c>
      <c r="O3636" s="49"/>
      <c r="P3636" s="49"/>
      <c r="Q3636" s="49"/>
      <c r="R3636" s="49"/>
      <c r="S3636" s="49"/>
      <c r="T3636" s="49"/>
      <c r="U3636" s="49"/>
      <c r="V3636" s="49"/>
      <c r="W3636" s="49"/>
      <c r="X3636" s="49"/>
      <c r="Y3636" s="49"/>
      <c r="Z3636" s="49"/>
      <c r="AA3636" s="49"/>
      <c r="AB3636" s="49"/>
      <c r="AC3636" s="49"/>
      <c r="AD3636" s="49"/>
      <c r="AE3636" s="49"/>
      <c r="AF3636" s="49"/>
      <c r="AG3636" s="49"/>
      <c r="AH3636" s="49"/>
      <c r="AI3636" s="49"/>
      <c r="AJ3636" s="49"/>
      <c r="AK3636" s="49"/>
      <c r="AL3636" s="49"/>
      <c r="AM3636" s="49"/>
      <c r="AN3636" s="49"/>
      <c r="AO3636" s="49"/>
      <c r="AP3636" s="49"/>
      <c r="AQ3636" s="49"/>
      <c r="AR3636" s="49"/>
      <c r="AS3636" s="49"/>
      <c r="AT3636" s="49"/>
      <c r="AX3636" s="49"/>
      <c r="AY3636" s="49"/>
      <c r="AZ3636" s="49"/>
      <c r="BA3636" s="49"/>
      <c r="BB3636" s="49"/>
      <c r="BC3636" s="49"/>
      <c r="BD3636" s="49"/>
      <c r="BE3636" s="49"/>
      <c r="BF3636" s="49"/>
      <c r="BG3636" s="49"/>
      <c r="BH3636" s="49"/>
      <c r="BI3636" s="49"/>
      <c r="BJ3636" s="49"/>
      <c r="BK3636" s="49"/>
      <c r="BL3636" s="49"/>
      <c r="BM3636" s="49"/>
      <c r="BN3636" s="49"/>
      <c r="BO3636" s="49"/>
      <c r="BP3636" s="49"/>
      <c r="BQ3636" s="49"/>
      <c r="BR3636" s="49"/>
      <c r="BS3636" s="49"/>
      <c r="BT3636" s="49"/>
      <c r="BU3636" s="49"/>
      <c r="BV3636" s="49"/>
      <c r="BW3636" s="49"/>
      <c r="BX3636" s="49"/>
      <c r="BY3636" s="49"/>
      <c r="BZ3636" s="49"/>
      <c r="CA3636" s="49"/>
      <c r="CB3636" s="49"/>
      <c r="CC3636" s="49"/>
    </row>
    <row r="3637" spans="1:81" x14ac:dyDescent="0.3">
      <c r="A3637" s="57" t="s">
        <v>559</v>
      </c>
      <c r="B3637" s="48">
        <v>42324</v>
      </c>
      <c r="C3637" s="48"/>
      <c r="D3637" s="48"/>
      <c r="E3637" s="49" t="s">
        <v>558</v>
      </c>
      <c r="F3637" s="49"/>
      <c r="G3637" s="49">
        <v>468.84046875000001</v>
      </c>
      <c r="H3637" s="49">
        <v>0.17677812500000001</v>
      </c>
      <c r="I3637" s="49">
        <v>0.2267875</v>
      </c>
      <c r="J3637" s="49">
        <v>0.26887499999999998</v>
      </c>
      <c r="K3637" s="49">
        <v>0.24026249999999999</v>
      </c>
      <c r="L3637" s="49">
        <v>0.27699374999999998</v>
      </c>
      <c r="M3637" s="49">
        <v>0.34807500000000002</v>
      </c>
      <c r="N3637" s="49">
        <v>0.2268125</v>
      </c>
      <c r="O3637" s="49"/>
      <c r="P3637" s="49"/>
      <c r="Q3637" s="49"/>
      <c r="R3637" s="49"/>
      <c r="S3637" s="49"/>
      <c r="T3637" s="49"/>
      <c r="U3637" s="49"/>
      <c r="V3637" s="49"/>
      <c r="W3637" s="49"/>
      <c r="X3637" s="49"/>
      <c r="Y3637" s="49"/>
      <c r="Z3637" s="49"/>
      <c r="AA3637" s="49"/>
      <c r="AB3637" s="49"/>
      <c r="AC3637" s="49"/>
      <c r="AD3637" s="49"/>
      <c r="AE3637" s="49"/>
      <c r="AF3637" s="49"/>
      <c r="AG3637" s="49"/>
      <c r="AH3637" s="49"/>
      <c r="AI3637" s="49"/>
      <c r="AJ3637" s="49"/>
      <c r="AK3637" s="49"/>
      <c r="AL3637" s="49"/>
      <c r="AM3637" s="49"/>
      <c r="AN3637" s="49"/>
      <c r="AO3637" s="49"/>
      <c r="AP3637" s="49"/>
      <c r="AQ3637" s="49"/>
      <c r="AR3637" s="49"/>
      <c r="AS3637" s="49"/>
      <c r="AT3637" s="49"/>
      <c r="AX3637" s="49"/>
      <c r="AY3637" s="49"/>
      <c r="AZ3637" s="49"/>
      <c r="BA3637" s="49"/>
      <c r="BB3637" s="49"/>
      <c r="BC3637" s="49"/>
      <c r="BD3637" s="49"/>
      <c r="BE3637" s="49"/>
      <c r="BF3637" s="49"/>
      <c r="BG3637" s="49"/>
      <c r="BH3637" s="49"/>
      <c r="BI3637" s="49"/>
      <c r="BJ3637" s="49"/>
      <c r="BK3637" s="49"/>
      <c r="BL3637" s="49"/>
      <c r="BM3637" s="49"/>
      <c r="BN3637" s="49"/>
      <c r="BO3637" s="49"/>
      <c r="BP3637" s="49"/>
      <c r="BQ3637" s="49"/>
      <c r="BR3637" s="49"/>
      <c r="BS3637" s="49"/>
      <c r="BT3637" s="49"/>
      <c r="BU3637" s="49"/>
      <c r="BV3637" s="49"/>
      <c r="BW3637" s="49"/>
      <c r="BX3637" s="49"/>
      <c r="BY3637" s="49"/>
      <c r="BZ3637" s="49"/>
      <c r="CA3637" s="49"/>
      <c r="CB3637" s="49"/>
      <c r="CC3637" s="49"/>
    </row>
    <row r="3638" spans="1:81" x14ac:dyDescent="0.3">
      <c r="A3638" s="57" t="s">
        <v>559</v>
      </c>
      <c r="B3638" s="48">
        <v>42325</v>
      </c>
      <c r="C3638" s="48"/>
      <c r="D3638" s="48"/>
      <c r="E3638" s="49" t="s">
        <v>558</v>
      </c>
      <c r="F3638" s="49"/>
      <c r="G3638" s="49">
        <v>465.53109375000003</v>
      </c>
      <c r="H3638" s="49">
        <v>0.16686562499999999</v>
      </c>
      <c r="I3638" s="49">
        <v>0.2212875</v>
      </c>
      <c r="J3638" s="49">
        <v>0.26591874999999998</v>
      </c>
      <c r="K3638" s="49">
        <v>0.24001875</v>
      </c>
      <c r="L3638" s="49">
        <v>0.27689374999999999</v>
      </c>
      <c r="M3638" s="49">
        <v>0.34807500000000002</v>
      </c>
      <c r="N3638" s="49">
        <v>0.2267875</v>
      </c>
      <c r="O3638" s="49"/>
      <c r="P3638" s="49"/>
      <c r="Q3638" s="49"/>
      <c r="R3638" s="49"/>
      <c r="S3638" s="49"/>
      <c r="T3638" s="49"/>
      <c r="U3638" s="49"/>
      <c r="V3638" s="49"/>
      <c r="W3638" s="49"/>
      <c r="X3638" s="49"/>
      <c r="Y3638" s="49"/>
      <c r="Z3638" s="49"/>
      <c r="AA3638" s="49"/>
      <c r="AB3638" s="49"/>
      <c r="AC3638" s="49"/>
      <c r="AD3638" s="49"/>
      <c r="AE3638" s="49">
        <v>0.78634389584861797</v>
      </c>
      <c r="AF3638" s="49">
        <v>0.79786744311658597</v>
      </c>
      <c r="AG3638" s="49"/>
      <c r="AH3638" s="49"/>
      <c r="AI3638" s="49"/>
      <c r="AJ3638" s="49"/>
      <c r="AK3638" s="49"/>
      <c r="AL3638" s="49"/>
      <c r="AM3638" s="49"/>
      <c r="AN3638" s="49"/>
      <c r="AO3638" s="49"/>
      <c r="AP3638" s="49"/>
      <c r="AQ3638" s="49"/>
      <c r="AR3638" s="49"/>
      <c r="AS3638" s="49"/>
      <c r="AT3638" s="49"/>
      <c r="AX3638" s="49"/>
      <c r="AY3638" s="49"/>
      <c r="AZ3638" s="49"/>
      <c r="BA3638" s="49"/>
      <c r="BB3638" s="49"/>
      <c r="BC3638" s="49"/>
      <c r="BD3638" s="49"/>
      <c r="BE3638" s="49"/>
      <c r="BF3638" s="49"/>
      <c r="BG3638" s="49"/>
      <c r="BH3638" s="49"/>
      <c r="BI3638" s="49"/>
      <c r="BJ3638" s="49"/>
      <c r="BK3638" s="49"/>
      <c r="BL3638" s="49"/>
      <c r="BM3638" s="49"/>
      <c r="BN3638" s="49"/>
      <c r="BO3638" s="49"/>
      <c r="BP3638" s="49"/>
      <c r="BQ3638" s="49"/>
      <c r="BR3638" s="49"/>
      <c r="BS3638" s="49"/>
      <c r="BT3638" s="49"/>
      <c r="BU3638" s="49"/>
      <c r="BV3638" s="49"/>
      <c r="BW3638" s="49"/>
      <c r="BX3638" s="49"/>
      <c r="BY3638" s="49"/>
      <c r="BZ3638" s="49"/>
      <c r="CA3638" s="49"/>
      <c r="CB3638" s="49"/>
      <c r="CC3638" s="49"/>
    </row>
    <row r="3639" spans="1:81" x14ac:dyDescent="0.3">
      <c r="A3639" s="57" t="s">
        <v>559</v>
      </c>
      <c r="B3639" s="48">
        <v>42326</v>
      </c>
      <c r="C3639" s="48"/>
      <c r="D3639" s="48"/>
      <c r="E3639" s="49" t="s">
        <v>558</v>
      </c>
      <c r="F3639" s="49"/>
      <c r="G3639" s="49">
        <v>461.66250000000002</v>
      </c>
      <c r="H3639" s="49">
        <v>0.15654999999999999</v>
      </c>
      <c r="I3639" s="49">
        <v>0.21426249999999999</v>
      </c>
      <c r="J3639" s="49">
        <v>0.26205624999999999</v>
      </c>
      <c r="K3639" s="49">
        <v>0.23966875000000001</v>
      </c>
      <c r="L3639" s="49">
        <v>0.27689999999999998</v>
      </c>
      <c r="M3639" s="49">
        <v>0.34805625000000001</v>
      </c>
      <c r="N3639" s="49">
        <v>0.2267875</v>
      </c>
      <c r="O3639" s="49"/>
      <c r="P3639" s="49"/>
      <c r="Q3639" s="49"/>
      <c r="R3639" s="49"/>
      <c r="S3639" s="49"/>
      <c r="T3639" s="49"/>
      <c r="U3639" s="49"/>
      <c r="V3639" s="49"/>
      <c r="W3639" s="49"/>
      <c r="X3639" s="49"/>
      <c r="Y3639" s="49"/>
      <c r="Z3639" s="49"/>
      <c r="AA3639" s="49"/>
      <c r="AB3639" s="49"/>
      <c r="AC3639" s="49"/>
      <c r="AD3639" s="49"/>
      <c r="AE3639" s="49"/>
      <c r="AF3639" s="49"/>
      <c r="AG3639" s="49"/>
      <c r="AH3639" s="49"/>
      <c r="AI3639" s="49"/>
      <c r="AJ3639" s="49"/>
      <c r="AK3639" s="49"/>
      <c r="AL3639" s="49"/>
      <c r="AM3639" s="49"/>
      <c r="AN3639" s="49"/>
      <c r="AO3639" s="49"/>
      <c r="AP3639" s="49"/>
      <c r="AQ3639" s="49"/>
      <c r="AR3639" s="49"/>
      <c r="AS3639" s="49"/>
      <c r="AT3639" s="49"/>
      <c r="AX3639" s="49"/>
      <c r="AY3639" s="49"/>
      <c r="AZ3639" s="49"/>
      <c r="BA3639" s="49"/>
      <c r="BB3639" s="49"/>
      <c r="BC3639" s="49"/>
      <c r="BD3639" s="49"/>
      <c r="BE3639" s="49"/>
      <c r="BF3639" s="49"/>
      <c r="BG3639" s="49"/>
      <c r="BH3639" s="49"/>
      <c r="BI3639" s="49"/>
      <c r="BJ3639" s="49"/>
      <c r="BK3639" s="49"/>
      <c r="BL3639" s="49"/>
      <c r="BM3639" s="49"/>
      <c r="BN3639" s="49"/>
      <c r="BO3639" s="49"/>
      <c r="BP3639" s="49"/>
      <c r="BQ3639" s="49"/>
      <c r="BR3639" s="49"/>
      <c r="BS3639" s="49"/>
      <c r="BT3639" s="49"/>
      <c r="BU3639" s="49"/>
      <c r="BV3639" s="49"/>
      <c r="BW3639" s="49"/>
      <c r="BX3639" s="49"/>
      <c r="BY3639" s="49"/>
      <c r="BZ3639" s="49"/>
      <c r="CA3639" s="49"/>
      <c r="CB3639" s="49"/>
      <c r="CC3639" s="49"/>
    </row>
    <row r="3640" spans="1:81" x14ac:dyDescent="0.3">
      <c r="A3640" s="57" t="s">
        <v>559</v>
      </c>
      <c r="B3640" s="48">
        <v>42327</v>
      </c>
      <c r="C3640" s="48"/>
      <c r="D3640" s="48"/>
      <c r="E3640" s="49" t="s">
        <v>558</v>
      </c>
      <c r="F3640" s="49"/>
      <c r="G3640" s="49">
        <v>468.07828124999997</v>
      </c>
      <c r="H3640" s="49">
        <v>0.208209375</v>
      </c>
      <c r="I3640" s="49">
        <v>0.21426249999999999</v>
      </c>
      <c r="J3640" s="49">
        <v>0.25809375000000001</v>
      </c>
      <c r="K3640" s="49">
        <v>0.23923125000000001</v>
      </c>
      <c r="L3640" s="49">
        <v>0.27683124999999997</v>
      </c>
      <c r="M3640" s="49">
        <v>0.34807500000000002</v>
      </c>
      <c r="N3640" s="49">
        <v>0.22679374999999999</v>
      </c>
      <c r="O3640" s="49"/>
      <c r="P3640" s="49"/>
      <c r="Q3640" s="49"/>
      <c r="R3640" s="49"/>
      <c r="S3640" s="49">
        <v>10.07176705</v>
      </c>
      <c r="T3640" s="49">
        <v>336.71800000000002</v>
      </c>
      <c r="U3640" s="49">
        <v>0</v>
      </c>
      <c r="V3640" s="49"/>
      <c r="W3640" s="49"/>
      <c r="X3640" s="49"/>
      <c r="Y3640" s="49"/>
      <c r="Z3640" s="49"/>
      <c r="AA3640" s="49"/>
      <c r="AB3640" s="49"/>
      <c r="AC3640" s="49"/>
      <c r="AD3640" s="49"/>
      <c r="AE3640" s="49"/>
      <c r="AF3640" s="49"/>
      <c r="AG3640" s="49">
        <v>3.5999999999999997E-2</v>
      </c>
      <c r="AH3640" s="49">
        <v>1.107E-2</v>
      </c>
      <c r="AI3640" s="49">
        <v>0.3075</v>
      </c>
      <c r="AJ3640" s="49"/>
      <c r="AK3640" s="49"/>
      <c r="AL3640" s="49">
        <v>2.9049999999999998</v>
      </c>
      <c r="AM3640" s="49">
        <v>4.3454840869117703E-2</v>
      </c>
      <c r="AN3640" s="49">
        <v>6.88083505</v>
      </c>
      <c r="AO3640" s="49">
        <v>158.34450000000001</v>
      </c>
      <c r="AP3640" s="49"/>
      <c r="AQ3640" s="49"/>
      <c r="AR3640" s="49"/>
      <c r="AS3640" s="49"/>
      <c r="AT3640" s="49"/>
      <c r="AX3640" s="49"/>
      <c r="AY3640" s="49"/>
      <c r="AZ3640" s="49"/>
      <c r="BA3640" s="49"/>
      <c r="BB3640" s="49"/>
      <c r="BC3640" s="49">
        <v>0</v>
      </c>
      <c r="BD3640" s="49"/>
      <c r="BE3640" s="49">
        <v>1.7857771837408599E-2</v>
      </c>
      <c r="BF3640" s="49">
        <v>3.179862</v>
      </c>
      <c r="BG3640" s="49"/>
      <c r="BH3640" s="49">
        <v>178.066</v>
      </c>
      <c r="BI3640" s="49"/>
      <c r="BJ3640" s="49"/>
      <c r="BK3640" s="49"/>
      <c r="BL3640" s="49"/>
      <c r="BM3640" s="49"/>
      <c r="BN3640" s="49"/>
      <c r="BO3640" s="49"/>
      <c r="BP3640" s="49"/>
      <c r="BQ3640" s="49"/>
      <c r="BR3640" s="49"/>
      <c r="BS3640" s="49"/>
      <c r="BT3640" s="49"/>
      <c r="BU3640" s="49"/>
      <c r="BV3640" s="49"/>
      <c r="BW3640" s="49"/>
      <c r="BX3640" s="49"/>
      <c r="BY3640" s="49"/>
      <c r="BZ3640" s="49"/>
      <c r="CA3640" s="49"/>
      <c r="CB3640" s="49"/>
      <c r="CC3640" s="49"/>
    </row>
    <row r="3641" spans="1:81" x14ac:dyDescent="0.3">
      <c r="A3641" s="57" t="s">
        <v>559</v>
      </c>
      <c r="B3641" s="48">
        <v>42328</v>
      </c>
      <c r="C3641" s="48"/>
      <c r="D3641" s="48"/>
      <c r="E3641" s="49" t="s">
        <v>558</v>
      </c>
      <c r="F3641" s="49"/>
      <c r="G3641" s="49">
        <v>467.88515625000002</v>
      </c>
      <c r="H3641" s="49">
        <v>0.21521562499999999</v>
      </c>
      <c r="I3641" s="49">
        <v>0.21253125</v>
      </c>
      <c r="J3641" s="49">
        <v>0.25521874999999999</v>
      </c>
      <c r="K3641" s="49">
        <v>0.23872499999999999</v>
      </c>
      <c r="L3641" s="49">
        <v>0.27679375000000001</v>
      </c>
      <c r="M3641" s="49">
        <v>0.34807500000000002</v>
      </c>
      <c r="N3641" s="49">
        <v>0.22693125</v>
      </c>
      <c r="O3641" s="49"/>
      <c r="P3641" s="49"/>
      <c r="Q3641" s="49"/>
      <c r="R3641" s="49">
        <v>3.9</v>
      </c>
      <c r="S3641" s="49"/>
      <c r="T3641" s="49"/>
      <c r="U3641" s="49"/>
      <c r="V3641" s="49"/>
      <c r="W3641" s="49"/>
      <c r="X3641" s="49"/>
      <c r="Y3641" s="49"/>
      <c r="Z3641" s="49"/>
      <c r="AA3641" s="49"/>
      <c r="AB3641" s="49"/>
      <c r="AC3641" s="49"/>
      <c r="AD3641" s="49">
        <v>8.6999999999999993</v>
      </c>
      <c r="AE3641" s="49"/>
      <c r="AF3641" s="49">
        <v>0.87740006192626896</v>
      </c>
      <c r="AG3641" s="49"/>
      <c r="AH3641" s="49"/>
      <c r="AI3641" s="49"/>
      <c r="AJ3641" s="49">
        <v>0.15</v>
      </c>
      <c r="AK3641" s="49">
        <v>7.65</v>
      </c>
      <c r="AL3641" s="49"/>
      <c r="AM3641" s="49"/>
      <c r="AN3641" s="49"/>
      <c r="AO3641" s="49"/>
      <c r="AP3641" s="49"/>
      <c r="AQ3641" s="49"/>
      <c r="AR3641" s="49"/>
      <c r="AS3641" s="49"/>
      <c r="AT3641" s="49"/>
      <c r="AX3641" s="49"/>
      <c r="AY3641" s="49"/>
      <c r="AZ3641" s="49"/>
      <c r="BA3641" s="49"/>
      <c r="BB3641" s="49"/>
      <c r="BC3641" s="49"/>
      <c r="BD3641" s="49"/>
      <c r="BE3641" s="49"/>
      <c r="BF3641" s="49"/>
      <c r="BG3641" s="49"/>
      <c r="BH3641" s="49"/>
      <c r="BI3641" s="49"/>
      <c r="BJ3641" s="49"/>
      <c r="BK3641" s="49"/>
      <c r="BL3641" s="49"/>
      <c r="BM3641" s="49"/>
      <c r="BN3641" s="49"/>
      <c r="BO3641" s="49"/>
      <c r="BP3641" s="49"/>
      <c r="BQ3641" s="49"/>
      <c r="BR3641" s="49"/>
      <c r="BS3641" s="49"/>
      <c r="BT3641" s="49"/>
      <c r="BU3641" s="49"/>
      <c r="BV3641" s="49"/>
      <c r="BW3641" s="49"/>
      <c r="BX3641" s="49"/>
      <c r="BY3641" s="49"/>
      <c r="BZ3641" s="49"/>
      <c r="CA3641" s="49"/>
      <c r="CB3641" s="49"/>
      <c r="CC3641" s="49"/>
    </row>
    <row r="3642" spans="1:81" x14ac:dyDescent="0.3">
      <c r="A3642" s="57" t="s">
        <v>559</v>
      </c>
      <c r="B3642" s="48">
        <v>42329</v>
      </c>
      <c r="C3642" s="48"/>
      <c r="D3642" s="48"/>
      <c r="E3642" s="49" t="s">
        <v>558</v>
      </c>
      <c r="F3642" s="49"/>
      <c r="G3642" s="49">
        <v>464.92453124999997</v>
      </c>
      <c r="H3642" s="49">
        <v>0.20022187499999999</v>
      </c>
      <c r="I3642" s="49">
        <v>0.21235000000000001</v>
      </c>
      <c r="J3642" s="49">
        <v>0.25360624999999998</v>
      </c>
      <c r="K3642" s="49">
        <v>0.23831250000000001</v>
      </c>
      <c r="L3642" s="49">
        <v>0.27666249999999998</v>
      </c>
      <c r="M3642" s="49">
        <v>0.34793125000000003</v>
      </c>
      <c r="N3642" s="49">
        <v>0.22695000000000001</v>
      </c>
      <c r="O3642" s="49"/>
      <c r="P3642" s="49"/>
      <c r="Q3642" s="49"/>
      <c r="R3642" s="49"/>
      <c r="S3642" s="49"/>
      <c r="T3642" s="49"/>
      <c r="U3642" s="49"/>
      <c r="V3642" s="49"/>
      <c r="W3642" s="49"/>
      <c r="X3642" s="49"/>
      <c r="Y3642" s="49"/>
      <c r="Z3642" s="49"/>
      <c r="AA3642" s="49"/>
      <c r="AB3642" s="49"/>
      <c r="AC3642" s="49"/>
      <c r="AD3642" s="49"/>
      <c r="AE3642" s="49"/>
      <c r="AF3642" s="49"/>
      <c r="AG3642" s="49"/>
      <c r="AH3642" s="49"/>
      <c r="AI3642" s="49"/>
      <c r="AJ3642" s="49"/>
      <c r="AK3642" s="49"/>
      <c r="AL3642" s="49"/>
      <c r="AM3642" s="49"/>
      <c r="AN3642" s="49"/>
      <c r="AO3642" s="49"/>
      <c r="AP3642" s="49"/>
      <c r="AQ3642" s="49"/>
      <c r="AR3642" s="49"/>
      <c r="AS3642" s="49"/>
      <c r="AT3642" s="49"/>
      <c r="AX3642" s="49"/>
      <c r="AY3642" s="49"/>
      <c r="AZ3642" s="49"/>
      <c r="BA3642" s="49"/>
      <c r="BB3642" s="49"/>
      <c r="BC3642" s="49"/>
      <c r="BD3642" s="49"/>
      <c r="BE3642" s="49"/>
      <c r="BF3642" s="49"/>
      <c r="BG3642" s="49"/>
      <c r="BH3642" s="49"/>
      <c r="BI3642" s="49"/>
      <c r="BJ3642" s="49"/>
      <c r="BK3642" s="49"/>
      <c r="BL3642" s="49"/>
      <c r="BM3642" s="49"/>
      <c r="BN3642" s="49"/>
      <c r="BO3642" s="49"/>
      <c r="BP3642" s="49"/>
      <c r="BQ3642" s="49"/>
      <c r="BR3642" s="49"/>
      <c r="BS3642" s="49"/>
      <c r="BT3642" s="49"/>
      <c r="BU3642" s="49"/>
      <c r="BV3642" s="49"/>
      <c r="BW3642" s="49"/>
      <c r="BX3642" s="49"/>
      <c r="BY3642" s="49"/>
      <c r="BZ3642" s="49"/>
      <c r="CA3642" s="49"/>
      <c r="CB3642" s="49"/>
      <c r="CC3642" s="49"/>
    </row>
    <row r="3643" spans="1:81" x14ac:dyDescent="0.3">
      <c r="A3643" s="57" t="s">
        <v>559</v>
      </c>
      <c r="B3643" s="48">
        <v>42330</v>
      </c>
      <c r="C3643" s="48"/>
      <c r="D3643" s="48"/>
      <c r="E3643" s="49" t="s">
        <v>558</v>
      </c>
      <c r="F3643" s="49"/>
      <c r="G3643" s="49">
        <v>460.97062499999998</v>
      </c>
      <c r="H3643" s="49">
        <v>0.18260000000000001</v>
      </c>
      <c r="I3643" s="49">
        <v>0.2097125</v>
      </c>
      <c r="J3643" s="49">
        <v>0.25129374999999998</v>
      </c>
      <c r="K3643" s="49">
        <v>0.23774999999999999</v>
      </c>
      <c r="L3643" s="49">
        <v>0.27660000000000001</v>
      </c>
      <c r="M3643" s="49">
        <v>0.34791250000000001</v>
      </c>
      <c r="N3643" s="49">
        <v>0.22685625000000001</v>
      </c>
      <c r="O3643" s="49"/>
      <c r="P3643" s="49"/>
      <c r="Q3643" s="49"/>
      <c r="R3643" s="49"/>
      <c r="S3643" s="49"/>
      <c r="T3643" s="49"/>
      <c r="U3643" s="49"/>
      <c r="V3643" s="49"/>
      <c r="W3643" s="49"/>
      <c r="X3643" s="49"/>
      <c r="Y3643" s="49"/>
      <c r="Z3643" s="49"/>
      <c r="AA3643" s="49"/>
      <c r="AB3643" s="49"/>
      <c r="AC3643" s="49"/>
      <c r="AD3643" s="49"/>
      <c r="AE3643" s="49"/>
      <c r="AF3643" s="49"/>
      <c r="AG3643" s="49"/>
      <c r="AH3643" s="49"/>
      <c r="AI3643" s="49"/>
      <c r="AJ3643" s="49"/>
      <c r="AK3643" s="49"/>
      <c r="AL3643" s="49"/>
      <c r="AM3643" s="49"/>
      <c r="AN3643" s="49"/>
      <c r="AO3643" s="49"/>
      <c r="AP3643" s="49"/>
      <c r="AQ3643" s="49"/>
      <c r="AR3643" s="49"/>
      <c r="AS3643" s="49"/>
      <c r="AT3643" s="49"/>
      <c r="AX3643" s="49"/>
      <c r="AY3643" s="49"/>
      <c r="AZ3643" s="49"/>
      <c r="BA3643" s="49"/>
      <c r="BB3643" s="49"/>
      <c r="BC3643" s="49"/>
      <c r="BD3643" s="49"/>
      <c r="BE3643" s="49"/>
      <c r="BF3643" s="49"/>
      <c r="BG3643" s="49"/>
      <c r="BH3643" s="49"/>
      <c r="BI3643" s="49"/>
      <c r="BJ3643" s="49"/>
      <c r="BK3643" s="49"/>
      <c r="BL3643" s="49"/>
      <c r="BM3643" s="49"/>
      <c r="BN3643" s="49"/>
      <c r="BO3643" s="49"/>
      <c r="BP3643" s="49"/>
      <c r="BQ3643" s="49"/>
      <c r="BR3643" s="49"/>
      <c r="BS3643" s="49"/>
      <c r="BT3643" s="49"/>
      <c r="BU3643" s="49"/>
      <c r="BV3643" s="49"/>
      <c r="BW3643" s="49"/>
      <c r="BX3643" s="49"/>
      <c r="BY3643" s="49"/>
      <c r="BZ3643" s="49"/>
      <c r="CA3643" s="49"/>
      <c r="CB3643" s="49"/>
      <c r="CC3643" s="49"/>
    </row>
    <row r="3644" spans="1:81" x14ac:dyDescent="0.3">
      <c r="A3644" s="57" t="s">
        <v>559</v>
      </c>
      <c r="B3644" s="48">
        <v>42331</v>
      </c>
      <c r="C3644" s="48"/>
      <c r="D3644" s="48"/>
      <c r="E3644" s="49" t="s">
        <v>558</v>
      </c>
      <c r="F3644" s="49"/>
      <c r="G3644" s="49">
        <v>455.30671875000002</v>
      </c>
      <c r="H3644" s="49">
        <v>0.16225937500000001</v>
      </c>
      <c r="I3644" s="49">
        <v>0.20270625</v>
      </c>
      <c r="J3644" s="49">
        <v>0.24709375</v>
      </c>
      <c r="K3644" s="49">
        <v>0.23675625</v>
      </c>
      <c r="L3644" s="49">
        <v>0.27652500000000002</v>
      </c>
      <c r="M3644" s="49">
        <v>0.34791875</v>
      </c>
      <c r="N3644" s="49">
        <v>0.22691249999999999</v>
      </c>
      <c r="O3644" s="49"/>
      <c r="P3644" s="49"/>
      <c r="Q3644" s="49"/>
      <c r="R3644" s="49"/>
      <c r="S3644" s="49"/>
      <c r="T3644" s="49"/>
      <c r="U3644" s="49"/>
      <c r="V3644" s="49"/>
      <c r="W3644" s="49"/>
      <c r="X3644" s="49"/>
      <c r="Y3644" s="49"/>
      <c r="Z3644" s="49"/>
      <c r="AA3644" s="49"/>
      <c r="AB3644" s="49"/>
      <c r="AC3644" s="49"/>
      <c r="AD3644" s="49"/>
      <c r="AE3644" s="49">
        <v>0.784728788325321</v>
      </c>
      <c r="AF3644" s="49">
        <v>0.86809556834329504</v>
      </c>
      <c r="AG3644" s="49"/>
      <c r="AH3644" s="49"/>
      <c r="AI3644" s="49"/>
      <c r="AJ3644" s="49"/>
      <c r="AK3644" s="49"/>
      <c r="AL3644" s="49"/>
      <c r="AM3644" s="49"/>
      <c r="AN3644" s="49"/>
      <c r="AO3644" s="49"/>
      <c r="AP3644" s="49"/>
      <c r="AQ3644" s="49"/>
      <c r="AR3644" s="49"/>
      <c r="AS3644" s="49"/>
      <c r="AT3644" s="49"/>
      <c r="AX3644" s="49"/>
      <c r="AY3644" s="49"/>
      <c r="AZ3644" s="49"/>
      <c r="BA3644" s="49"/>
      <c r="BB3644" s="49"/>
      <c r="BC3644" s="49"/>
      <c r="BD3644" s="49"/>
      <c r="BE3644" s="49"/>
      <c r="BF3644" s="49"/>
      <c r="BG3644" s="49"/>
      <c r="BH3644" s="49"/>
      <c r="BI3644" s="49"/>
      <c r="BJ3644" s="49"/>
      <c r="BK3644" s="49"/>
      <c r="BL3644" s="49"/>
      <c r="BM3644" s="49"/>
      <c r="BN3644" s="49"/>
      <c r="BO3644" s="49"/>
      <c r="BP3644" s="49"/>
      <c r="BQ3644" s="49"/>
      <c r="BR3644" s="49"/>
      <c r="BS3644" s="49"/>
      <c r="BT3644" s="49"/>
      <c r="BU3644" s="49"/>
      <c r="BV3644" s="49"/>
      <c r="BW3644" s="49"/>
      <c r="BX3644" s="49"/>
      <c r="BY3644" s="49"/>
      <c r="BZ3644" s="49"/>
      <c r="CA3644" s="49"/>
      <c r="CB3644" s="49"/>
      <c r="CC3644" s="49"/>
    </row>
    <row r="3645" spans="1:81" x14ac:dyDescent="0.3">
      <c r="A3645" s="57" t="s">
        <v>559</v>
      </c>
      <c r="B3645" s="48">
        <v>42332</v>
      </c>
      <c r="C3645" s="48"/>
      <c r="D3645" s="48"/>
      <c r="E3645" s="49" t="s">
        <v>558</v>
      </c>
      <c r="F3645" s="49"/>
      <c r="G3645" s="49">
        <v>448.64296875000002</v>
      </c>
      <c r="H3645" s="49">
        <v>0.143340625</v>
      </c>
      <c r="I3645" s="49">
        <v>0.1925125</v>
      </c>
      <c r="J3645" s="49">
        <v>0.24075625</v>
      </c>
      <c r="K3645" s="49">
        <v>0.23551250000000001</v>
      </c>
      <c r="L3645" s="49">
        <v>0.2764375</v>
      </c>
      <c r="M3645" s="49">
        <v>0.34791875</v>
      </c>
      <c r="N3645" s="49">
        <v>0.22692499999999999</v>
      </c>
      <c r="O3645" s="49"/>
      <c r="P3645" s="49"/>
      <c r="Q3645" s="49"/>
      <c r="R3645" s="49"/>
      <c r="S3645" s="49"/>
      <c r="T3645" s="49"/>
      <c r="U3645" s="49"/>
      <c r="V3645" s="49"/>
      <c r="W3645" s="49"/>
      <c r="X3645" s="49"/>
      <c r="Y3645" s="49"/>
      <c r="Z3645" s="49"/>
      <c r="AA3645" s="49"/>
      <c r="AB3645" s="49"/>
      <c r="AC3645" s="49"/>
      <c r="AD3645" s="49"/>
      <c r="AE3645" s="49"/>
      <c r="AF3645" s="49"/>
      <c r="AG3645" s="49"/>
      <c r="AH3645" s="49"/>
      <c r="AI3645" s="49"/>
      <c r="AJ3645" s="49"/>
      <c r="AK3645" s="49"/>
      <c r="AL3645" s="49"/>
      <c r="AM3645" s="49"/>
      <c r="AN3645" s="49"/>
      <c r="AO3645" s="49"/>
      <c r="AP3645" s="49"/>
      <c r="AQ3645" s="49"/>
      <c r="AR3645" s="49"/>
      <c r="AS3645" s="49"/>
      <c r="AT3645" s="49"/>
      <c r="AX3645" s="49"/>
      <c r="AY3645" s="49"/>
      <c r="AZ3645" s="49"/>
      <c r="BA3645" s="49"/>
      <c r="BB3645" s="49"/>
      <c r="BC3645" s="49"/>
      <c r="BD3645" s="49"/>
      <c r="BE3645" s="49"/>
      <c r="BF3645" s="49"/>
      <c r="BG3645" s="49"/>
      <c r="BH3645" s="49"/>
      <c r="BI3645" s="49"/>
      <c r="BJ3645" s="49"/>
      <c r="BK3645" s="49"/>
      <c r="BL3645" s="49"/>
      <c r="BM3645" s="49"/>
      <c r="BN3645" s="49"/>
      <c r="BO3645" s="49"/>
      <c r="BP3645" s="49"/>
      <c r="BQ3645" s="49"/>
      <c r="BR3645" s="49"/>
      <c r="BS3645" s="49"/>
      <c r="BT3645" s="49"/>
      <c r="BU3645" s="49"/>
      <c r="BV3645" s="49"/>
      <c r="BW3645" s="49"/>
      <c r="BX3645" s="49"/>
      <c r="BY3645" s="49"/>
      <c r="BZ3645" s="49"/>
      <c r="CA3645" s="49"/>
      <c r="CB3645" s="49"/>
      <c r="CC3645" s="49"/>
    </row>
    <row r="3646" spans="1:81" x14ac:dyDescent="0.3">
      <c r="A3646" s="57" t="s">
        <v>559</v>
      </c>
      <c r="B3646" s="48">
        <v>42333</v>
      </c>
      <c r="C3646" s="48"/>
      <c r="D3646" s="48"/>
      <c r="E3646" s="49" t="s">
        <v>558</v>
      </c>
      <c r="F3646" s="49"/>
      <c r="G3646" s="49">
        <v>442.4634375</v>
      </c>
      <c r="H3646" s="49">
        <v>0.12846250000000001</v>
      </c>
      <c r="I3646" s="49">
        <v>0.18218124999999999</v>
      </c>
      <c r="J3646" s="49">
        <v>0.23401250000000001</v>
      </c>
      <c r="K3646" s="49">
        <v>0.23426875</v>
      </c>
      <c r="L3646" s="49">
        <v>0.27634375</v>
      </c>
      <c r="M3646" s="49">
        <v>0.34801874999999999</v>
      </c>
      <c r="N3646" s="49">
        <v>0.22691249999999999</v>
      </c>
      <c r="O3646" s="49"/>
      <c r="P3646" s="49"/>
      <c r="Q3646" s="49"/>
      <c r="R3646" s="49"/>
      <c r="S3646" s="49"/>
      <c r="T3646" s="49"/>
      <c r="U3646" s="49"/>
      <c r="V3646" s="49"/>
      <c r="W3646" s="49"/>
      <c r="X3646" s="49"/>
      <c r="Y3646" s="49"/>
      <c r="Z3646" s="49"/>
      <c r="AA3646" s="49"/>
      <c r="AB3646" s="49"/>
      <c r="AC3646" s="49"/>
      <c r="AD3646" s="49">
        <v>8.75</v>
      </c>
      <c r="AE3646" s="49"/>
      <c r="AF3646" s="49"/>
      <c r="AG3646" s="49"/>
      <c r="AH3646" s="49"/>
      <c r="AI3646" s="49"/>
      <c r="AJ3646" s="49">
        <v>0.2</v>
      </c>
      <c r="AK3646" s="49">
        <v>8.6</v>
      </c>
      <c r="AL3646" s="49"/>
      <c r="AM3646" s="49"/>
      <c r="AN3646" s="49"/>
      <c r="AO3646" s="49"/>
      <c r="AP3646" s="49"/>
      <c r="AQ3646" s="49"/>
      <c r="AR3646" s="49"/>
      <c r="AS3646" s="49"/>
      <c r="AT3646" s="49"/>
      <c r="AX3646" s="49"/>
      <c r="AY3646" s="49"/>
      <c r="AZ3646" s="49"/>
      <c r="BA3646" s="49"/>
      <c r="BB3646" s="49"/>
      <c r="BC3646" s="49"/>
      <c r="BD3646" s="49"/>
      <c r="BE3646" s="49"/>
      <c r="BF3646" s="49"/>
      <c r="BG3646" s="49"/>
      <c r="BH3646" s="49"/>
      <c r="BI3646" s="49"/>
      <c r="BJ3646" s="49"/>
      <c r="BK3646" s="49"/>
      <c r="BL3646" s="49"/>
      <c r="BM3646" s="49"/>
      <c r="BN3646" s="49"/>
      <c r="BO3646" s="49"/>
      <c r="BP3646" s="49"/>
      <c r="BQ3646" s="49"/>
      <c r="BR3646" s="49"/>
      <c r="BS3646" s="49"/>
      <c r="BT3646" s="49"/>
      <c r="BU3646" s="49"/>
      <c r="BV3646" s="49"/>
      <c r="BW3646" s="49"/>
      <c r="BX3646" s="49"/>
      <c r="BY3646" s="49"/>
      <c r="BZ3646" s="49"/>
      <c r="CA3646" s="49"/>
      <c r="CB3646" s="49"/>
      <c r="CC3646" s="49"/>
    </row>
    <row r="3647" spans="1:81" x14ac:dyDescent="0.3">
      <c r="A3647" s="57" t="s">
        <v>559</v>
      </c>
      <c r="B3647" s="48">
        <v>42334</v>
      </c>
      <c r="C3647" s="48"/>
      <c r="D3647" s="48"/>
      <c r="E3647" s="49" t="s">
        <v>558</v>
      </c>
      <c r="F3647" s="49"/>
      <c r="G3647" s="49">
        <v>465.75984375000002</v>
      </c>
      <c r="H3647" s="49">
        <v>0.24288437500000001</v>
      </c>
      <c r="I3647" s="49">
        <v>0.21500625000000001</v>
      </c>
      <c r="J3647" s="49">
        <v>0.23849375</v>
      </c>
      <c r="K3647" s="49">
        <v>0.23381874999999999</v>
      </c>
      <c r="L3647" s="49">
        <v>0.27628124999999998</v>
      </c>
      <c r="M3647" s="49">
        <v>0.34801874999999999</v>
      </c>
      <c r="N3647" s="49">
        <v>0.22697500000000001</v>
      </c>
      <c r="O3647" s="49"/>
      <c r="P3647" s="49"/>
      <c r="Q3647" s="49"/>
      <c r="R3647" s="49"/>
      <c r="S3647" s="49"/>
      <c r="T3647" s="49"/>
      <c r="U3647" s="49"/>
      <c r="V3647" s="49"/>
      <c r="W3647" s="49"/>
      <c r="X3647" s="49"/>
      <c r="Y3647" s="49"/>
      <c r="Z3647" s="49"/>
      <c r="AA3647" s="49"/>
      <c r="AB3647" s="49"/>
      <c r="AC3647" s="49"/>
      <c r="AD3647" s="49"/>
      <c r="AE3647" s="49"/>
      <c r="AF3647" s="49"/>
      <c r="AG3647" s="49"/>
      <c r="AH3647" s="49"/>
      <c r="AI3647" s="49"/>
      <c r="AJ3647" s="49"/>
      <c r="AK3647" s="49"/>
      <c r="AL3647" s="49"/>
      <c r="AM3647" s="49"/>
      <c r="AN3647" s="49"/>
      <c r="AO3647" s="49"/>
      <c r="AP3647" s="49"/>
      <c r="AQ3647" s="49"/>
      <c r="AR3647" s="49"/>
      <c r="AS3647" s="49"/>
      <c r="AT3647" s="49"/>
      <c r="AX3647" s="49"/>
      <c r="AY3647" s="49"/>
      <c r="AZ3647" s="49"/>
      <c r="BA3647" s="49"/>
      <c r="BB3647" s="49"/>
      <c r="BC3647" s="49"/>
      <c r="BD3647" s="49"/>
      <c r="BE3647" s="49"/>
      <c r="BF3647" s="49"/>
      <c r="BG3647" s="49"/>
      <c r="BH3647" s="49"/>
      <c r="BI3647" s="49"/>
      <c r="BJ3647" s="49"/>
      <c r="BK3647" s="49"/>
      <c r="BL3647" s="49"/>
      <c r="BM3647" s="49"/>
      <c r="BN3647" s="49"/>
      <c r="BO3647" s="49"/>
      <c r="BP3647" s="49"/>
      <c r="BQ3647" s="49"/>
      <c r="BR3647" s="49"/>
      <c r="BS3647" s="49"/>
      <c r="BT3647" s="49"/>
      <c r="BU3647" s="49"/>
      <c r="BV3647" s="49"/>
      <c r="BW3647" s="49"/>
      <c r="BX3647" s="49"/>
      <c r="BY3647" s="49"/>
      <c r="BZ3647" s="49"/>
      <c r="CA3647" s="49"/>
      <c r="CB3647" s="49"/>
      <c r="CC3647" s="49"/>
    </row>
    <row r="3648" spans="1:81" x14ac:dyDescent="0.3">
      <c r="A3648" s="57" t="s">
        <v>559</v>
      </c>
      <c r="B3648" s="48">
        <v>42335</v>
      </c>
      <c r="C3648" s="48"/>
      <c r="D3648" s="48"/>
      <c r="E3648" s="49" t="s">
        <v>558</v>
      </c>
      <c r="F3648" s="49"/>
      <c r="G3648" s="49">
        <v>461.15062499999999</v>
      </c>
      <c r="H3648" s="49">
        <v>0.21554999999999999</v>
      </c>
      <c r="I3648" s="49">
        <v>0.21137500000000001</v>
      </c>
      <c r="J3648" s="49">
        <v>0.2391875</v>
      </c>
      <c r="K3648" s="49">
        <v>0.23322499999999999</v>
      </c>
      <c r="L3648" s="49">
        <v>0.27628750000000002</v>
      </c>
      <c r="M3648" s="49">
        <v>0.34811249999999999</v>
      </c>
      <c r="N3648" s="49">
        <v>0.22689375000000001</v>
      </c>
      <c r="O3648" s="49"/>
      <c r="P3648" s="49"/>
      <c r="Q3648" s="49"/>
      <c r="R3648" s="49"/>
      <c r="S3648" s="49"/>
      <c r="T3648" s="49"/>
      <c r="U3648" s="49"/>
      <c r="V3648" s="49"/>
      <c r="W3648" s="49"/>
      <c r="X3648" s="49"/>
      <c r="Y3648" s="49"/>
      <c r="Z3648" s="49"/>
      <c r="AA3648" s="49"/>
      <c r="AB3648" s="49"/>
      <c r="AC3648" s="49"/>
      <c r="AD3648" s="49"/>
      <c r="AE3648" s="49"/>
      <c r="AF3648" s="49"/>
      <c r="AG3648" s="49"/>
      <c r="AH3648" s="49"/>
      <c r="AI3648" s="49"/>
      <c r="AJ3648" s="49"/>
      <c r="AK3648" s="49"/>
      <c r="AL3648" s="49"/>
      <c r="AM3648" s="49"/>
      <c r="AN3648" s="49"/>
      <c r="AO3648" s="49"/>
      <c r="AP3648" s="49"/>
      <c r="AQ3648" s="49"/>
      <c r="AR3648" s="49"/>
      <c r="AS3648" s="49"/>
      <c r="AT3648" s="49"/>
      <c r="AX3648" s="49"/>
      <c r="AY3648" s="49"/>
      <c r="AZ3648" s="49"/>
      <c r="BA3648" s="49"/>
      <c r="BB3648" s="49"/>
      <c r="BC3648" s="49"/>
      <c r="BD3648" s="49"/>
      <c r="BE3648" s="49"/>
      <c r="BF3648" s="49"/>
      <c r="BG3648" s="49"/>
      <c r="BH3648" s="49"/>
      <c r="BI3648" s="49"/>
      <c r="BJ3648" s="49"/>
      <c r="BK3648" s="49"/>
      <c r="BL3648" s="49"/>
      <c r="BM3648" s="49"/>
      <c r="BN3648" s="49"/>
      <c r="BO3648" s="49"/>
      <c r="BP3648" s="49"/>
      <c r="BQ3648" s="49"/>
      <c r="BR3648" s="49"/>
      <c r="BS3648" s="49"/>
      <c r="BT3648" s="49"/>
      <c r="BU3648" s="49"/>
      <c r="BV3648" s="49"/>
      <c r="BW3648" s="49"/>
      <c r="BX3648" s="49"/>
      <c r="BY3648" s="49"/>
      <c r="BZ3648" s="49"/>
      <c r="CA3648" s="49"/>
      <c r="CB3648" s="49"/>
      <c r="CC3648" s="49"/>
    </row>
    <row r="3649" spans="1:81" x14ac:dyDescent="0.3">
      <c r="A3649" s="57" t="s">
        <v>559</v>
      </c>
      <c r="B3649" s="48">
        <v>42336</v>
      </c>
      <c r="C3649" s="48"/>
      <c r="D3649" s="48"/>
      <c r="E3649" s="49" t="s">
        <v>558</v>
      </c>
      <c r="F3649" s="49"/>
      <c r="G3649" s="49">
        <v>454.00031250000001</v>
      </c>
      <c r="H3649" s="49">
        <v>0.182975</v>
      </c>
      <c r="I3649" s="49">
        <v>0.20279374999999999</v>
      </c>
      <c r="J3649" s="49">
        <v>0.23678125</v>
      </c>
      <c r="K3649" s="49">
        <v>0.23243749999999999</v>
      </c>
      <c r="L3649" s="49">
        <v>0.27623750000000002</v>
      </c>
      <c r="M3649" s="49">
        <v>0.34814374999999997</v>
      </c>
      <c r="N3649" s="49">
        <v>0.22685</v>
      </c>
      <c r="O3649" s="49"/>
      <c r="P3649" s="49"/>
      <c r="Q3649" s="49"/>
      <c r="R3649" s="49"/>
      <c r="S3649" s="49"/>
      <c r="T3649" s="49"/>
      <c r="U3649" s="49"/>
      <c r="V3649" s="49"/>
      <c r="W3649" s="49"/>
      <c r="X3649" s="49"/>
      <c r="Y3649" s="49"/>
      <c r="Z3649" s="49"/>
      <c r="AA3649" s="49"/>
      <c r="AB3649" s="49"/>
      <c r="AC3649" s="49"/>
      <c r="AD3649" s="49"/>
      <c r="AE3649" s="49"/>
      <c r="AF3649" s="49"/>
      <c r="AG3649" s="49"/>
      <c r="AH3649" s="49"/>
      <c r="AI3649" s="49"/>
      <c r="AJ3649" s="49"/>
      <c r="AK3649" s="49"/>
      <c r="AL3649" s="49"/>
      <c r="AM3649" s="49"/>
      <c r="AN3649" s="49"/>
      <c r="AO3649" s="49"/>
      <c r="AP3649" s="49"/>
      <c r="AQ3649" s="49"/>
      <c r="AR3649" s="49"/>
      <c r="AS3649" s="49"/>
      <c r="AT3649" s="49"/>
      <c r="AX3649" s="49"/>
      <c r="AY3649" s="49"/>
      <c r="AZ3649" s="49"/>
      <c r="BA3649" s="49"/>
      <c r="BB3649" s="49"/>
      <c r="BC3649" s="49"/>
      <c r="BD3649" s="49"/>
      <c r="BE3649" s="49"/>
      <c r="BF3649" s="49"/>
      <c r="BG3649" s="49"/>
      <c r="BH3649" s="49"/>
      <c r="BI3649" s="49"/>
      <c r="BJ3649" s="49"/>
      <c r="BK3649" s="49"/>
      <c r="BL3649" s="49"/>
      <c r="BM3649" s="49"/>
      <c r="BN3649" s="49"/>
      <c r="BO3649" s="49"/>
      <c r="BP3649" s="49"/>
      <c r="BQ3649" s="49"/>
      <c r="BR3649" s="49"/>
      <c r="BS3649" s="49"/>
      <c r="BT3649" s="49"/>
      <c r="BU3649" s="49"/>
      <c r="BV3649" s="49"/>
      <c r="BW3649" s="49"/>
      <c r="BX3649" s="49"/>
      <c r="BY3649" s="49"/>
      <c r="BZ3649" s="49"/>
      <c r="CA3649" s="49"/>
      <c r="CB3649" s="49"/>
      <c r="CC3649" s="49"/>
    </row>
    <row r="3650" spans="1:81" x14ac:dyDescent="0.3">
      <c r="A3650" s="57" t="s">
        <v>559</v>
      </c>
      <c r="B3650" s="48">
        <v>42337</v>
      </c>
      <c r="C3650" s="48"/>
      <c r="D3650" s="48"/>
      <c r="E3650" s="49" t="s">
        <v>558</v>
      </c>
      <c r="F3650" s="49"/>
      <c r="G3650" s="49">
        <v>450.23343749999998</v>
      </c>
      <c r="H3650" s="49">
        <v>0.16628124999999999</v>
      </c>
      <c r="I3650" s="49">
        <v>0.1983125</v>
      </c>
      <c r="J3650" s="49">
        <v>0.2356125</v>
      </c>
      <c r="K3650" s="49">
        <v>0.23159374999999999</v>
      </c>
      <c r="L3650" s="49">
        <v>0.27614375000000002</v>
      </c>
      <c r="M3650" s="49">
        <v>0.34825</v>
      </c>
      <c r="N3650" s="49">
        <v>0.22688125000000001</v>
      </c>
      <c r="O3650" s="49"/>
      <c r="P3650" s="49"/>
      <c r="Q3650" s="49"/>
      <c r="R3650" s="49"/>
      <c r="S3650" s="49"/>
      <c r="T3650" s="49"/>
      <c r="U3650" s="49"/>
      <c r="V3650" s="49"/>
      <c r="W3650" s="49"/>
      <c r="X3650" s="49"/>
      <c r="Y3650" s="49"/>
      <c r="Z3650" s="49"/>
      <c r="AA3650" s="49"/>
      <c r="AB3650" s="49"/>
      <c r="AC3650" s="49"/>
      <c r="AD3650" s="49"/>
      <c r="AE3650" s="49"/>
      <c r="AF3650" s="49"/>
      <c r="AG3650" s="49"/>
      <c r="AH3650" s="49"/>
      <c r="AI3650" s="49"/>
      <c r="AJ3650" s="49"/>
      <c r="AK3650" s="49"/>
      <c r="AL3650" s="49"/>
      <c r="AM3650" s="49"/>
      <c r="AN3650" s="49"/>
      <c r="AO3650" s="49"/>
      <c r="AP3650" s="49"/>
      <c r="AQ3650" s="49"/>
      <c r="AR3650" s="49"/>
      <c r="AS3650" s="49"/>
      <c r="AT3650" s="49"/>
      <c r="AX3650" s="49"/>
      <c r="AY3650" s="49"/>
      <c r="AZ3650" s="49"/>
      <c r="BA3650" s="49"/>
      <c r="BB3650" s="49"/>
      <c r="BC3650" s="49"/>
      <c r="BD3650" s="49"/>
      <c r="BE3650" s="49"/>
      <c r="BF3650" s="49"/>
      <c r="BG3650" s="49"/>
      <c r="BH3650" s="49"/>
      <c r="BI3650" s="49"/>
      <c r="BJ3650" s="49"/>
      <c r="BK3650" s="49"/>
      <c r="BL3650" s="49"/>
      <c r="BM3650" s="49"/>
      <c r="BN3650" s="49"/>
      <c r="BO3650" s="49"/>
      <c r="BP3650" s="49"/>
      <c r="BQ3650" s="49"/>
      <c r="BR3650" s="49"/>
      <c r="BS3650" s="49"/>
      <c r="BT3650" s="49"/>
      <c r="BU3650" s="49"/>
      <c r="BV3650" s="49"/>
      <c r="BW3650" s="49"/>
      <c r="BX3650" s="49"/>
      <c r="BY3650" s="49"/>
      <c r="BZ3650" s="49"/>
      <c r="CA3650" s="49"/>
      <c r="CB3650" s="49"/>
      <c r="CC3650" s="49"/>
    </row>
    <row r="3651" spans="1:81" x14ac:dyDescent="0.3">
      <c r="A3651" s="57" t="s">
        <v>559</v>
      </c>
      <c r="B3651" s="48">
        <v>42338</v>
      </c>
      <c r="C3651" s="48"/>
      <c r="D3651" s="48"/>
      <c r="E3651" s="49" t="s">
        <v>558</v>
      </c>
      <c r="F3651" s="49"/>
      <c r="G3651" s="49">
        <v>446.59921874999998</v>
      </c>
      <c r="H3651" s="49">
        <v>0.15324062499999999</v>
      </c>
      <c r="I3651" s="49">
        <v>0.19368750000000001</v>
      </c>
      <c r="J3651" s="49">
        <v>0.23333124999999999</v>
      </c>
      <c r="K3651" s="49">
        <v>0.23058124999999999</v>
      </c>
      <c r="L3651" s="49">
        <v>0.2759875</v>
      </c>
      <c r="M3651" s="49">
        <v>0.348275</v>
      </c>
      <c r="N3651" s="49">
        <v>0.227025</v>
      </c>
      <c r="O3651" s="49"/>
      <c r="P3651" s="49"/>
      <c r="Q3651" s="49"/>
      <c r="R3651" s="49"/>
      <c r="S3651" s="49"/>
      <c r="T3651" s="49"/>
      <c r="U3651" s="49"/>
      <c r="V3651" s="49"/>
      <c r="W3651" s="49"/>
      <c r="X3651" s="49"/>
      <c r="Y3651" s="49"/>
      <c r="Z3651" s="49"/>
      <c r="AA3651" s="49"/>
      <c r="AB3651" s="49"/>
      <c r="AC3651" s="49"/>
      <c r="AD3651" s="49"/>
      <c r="AE3651" s="49">
        <v>0.81748887941301296</v>
      </c>
      <c r="AF3651" s="49">
        <v>0.86462852532633405</v>
      </c>
      <c r="AG3651" s="49"/>
      <c r="AH3651" s="49"/>
      <c r="AI3651" s="49"/>
      <c r="AJ3651" s="49"/>
      <c r="AK3651" s="49"/>
      <c r="AL3651" s="49"/>
      <c r="AM3651" s="49"/>
      <c r="AN3651" s="49"/>
      <c r="AO3651" s="49"/>
      <c r="AP3651" s="49"/>
      <c r="AQ3651" s="49"/>
      <c r="AR3651" s="49"/>
      <c r="AS3651" s="49"/>
      <c r="AT3651" s="49"/>
      <c r="AX3651" s="49"/>
      <c r="AY3651" s="49"/>
      <c r="AZ3651" s="49"/>
      <c r="BA3651" s="49"/>
      <c r="BB3651" s="49"/>
      <c r="BC3651" s="49"/>
      <c r="BD3651" s="49"/>
      <c r="BE3651" s="49"/>
      <c r="BF3651" s="49"/>
      <c r="BG3651" s="49"/>
      <c r="BH3651" s="49"/>
      <c r="BI3651" s="49"/>
      <c r="BJ3651" s="49"/>
      <c r="BK3651" s="49"/>
      <c r="BL3651" s="49"/>
      <c r="BM3651" s="49"/>
      <c r="BN3651" s="49"/>
      <c r="BO3651" s="49"/>
      <c r="BP3651" s="49"/>
      <c r="BQ3651" s="49"/>
      <c r="BR3651" s="49"/>
      <c r="BS3651" s="49"/>
      <c r="BT3651" s="49"/>
      <c r="BU3651" s="49"/>
      <c r="BV3651" s="49"/>
      <c r="BW3651" s="49"/>
      <c r="BX3651" s="49"/>
      <c r="BY3651" s="49"/>
      <c r="BZ3651" s="49"/>
      <c r="CA3651" s="49"/>
      <c r="CB3651" s="49"/>
      <c r="CC3651" s="49"/>
    </row>
    <row r="3652" spans="1:81" x14ac:dyDescent="0.3">
      <c r="A3652" s="57" t="s">
        <v>559</v>
      </c>
      <c r="B3652" s="48">
        <v>42339</v>
      </c>
      <c r="C3652" s="48"/>
      <c r="D3652" s="48"/>
      <c r="E3652" s="49" t="s">
        <v>558</v>
      </c>
      <c r="F3652" s="49"/>
      <c r="G3652" s="49">
        <v>442.69687499999998</v>
      </c>
      <c r="H3652" s="49">
        <v>0.14158124999999999</v>
      </c>
      <c r="I3652" s="49">
        <v>0.18834375</v>
      </c>
      <c r="J3652" s="49">
        <v>0.23039375000000001</v>
      </c>
      <c r="K3652" s="49">
        <v>0.22918749999999999</v>
      </c>
      <c r="L3652" s="49">
        <v>0.27584375</v>
      </c>
      <c r="M3652" s="49">
        <v>0.34826249999999997</v>
      </c>
      <c r="N3652" s="49">
        <v>0.22700624999999999</v>
      </c>
      <c r="O3652" s="49"/>
      <c r="P3652" s="49"/>
      <c r="Q3652" s="49"/>
      <c r="R3652" s="49"/>
      <c r="S3652" s="49"/>
      <c r="T3652" s="49"/>
      <c r="U3652" s="49"/>
      <c r="V3652" s="49"/>
      <c r="W3652" s="49"/>
      <c r="X3652" s="49"/>
      <c r="Y3652" s="49"/>
      <c r="Z3652" s="49"/>
      <c r="AA3652" s="49"/>
      <c r="AB3652" s="49"/>
      <c r="AC3652" s="49"/>
      <c r="AD3652" s="49"/>
      <c r="AE3652" s="49"/>
      <c r="AF3652" s="49"/>
      <c r="AG3652" s="49"/>
      <c r="AH3652" s="49"/>
      <c r="AI3652" s="49"/>
      <c r="AJ3652" s="49"/>
      <c r="AK3652" s="49"/>
      <c r="AL3652" s="49"/>
      <c r="AM3652" s="49"/>
      <c r="AN3652" s="49"/>
      <c r="AO3652" s="49"/>
      <c r="AP3652" s="49"/>
      <c r="AQ3652" s="49"/>
      <c r="AR3652" s="49"/>
      <c r="AS3652" s="49"/>
      <c r="AT3652" s="49"/>
      <c r="AX3652" s="49"/>
      <c r="AY3652" s="49"/>
      <c r="AZ3652" s="49"/>
      <c r="BA3652" s="49"/>
      <c r="BB3652" s="49"/>
      <c r="BC3652" s="49"/>
      <c r="BD3652" s="49"/>
      <c r="BE3652" s="49"/>
      <c r="BF3652" s="49"/>
      <c r="BG3652" s="49"/>
      <c r="BH3652" s="49"/>
      <c r="BI3652" s="49"/>
      <c r="BJ3652" s="49"/>
      <c r="BK3652" s="49"/>
      <c r="BL3652" s="49"/>
      <c r="BM3652" s="49"/>
      <c r="BN3652" s="49"/>
      <c r="BO3652" s="49"/>
      <c r="BP3652" s="49"/>
      <c r="BQ3652" s="49"/>
      <c r="BR3652" s="49"/>
      <c r="BS3652" s="49"/>
      <c r="BT3652" s="49"/>
      <c r="BU3652" s="49"/>
      <c r="BV3652" s="49"/>
      <c r="BW3652" s="49"/>
      <c r="BX3652" s="49"/>
      <c r="BY3652" s="49"/>
      <c r="BZ3652" s="49"/>
      <c r="CA3652" s="49"/>
      <c r="CB3652" s="49"/>
      <c r="CC3652" s="49"/>
    </row>
    <row r="3653" spans="1:81" x14ac:dyDescent="0.3">
      <c r="A3653" s="57" t="s">
        <v>559</v>
      </c>
      <c r="B3653" s="48">
        <v>42340</v>
      </c>
      <c r="C3653" s="48"/>
      <c r="D3653" s="48"/>
      <c r="E3653" s="49" t="s">
        <v>558</v>
      </c>
      <c r="F3653" s="49"/>
      <c r="G3653" s="49">
        <v>435.30515624999998</v>
      </c>
      <c r="H3653" s="49">
        <v>0.123634375</v>
      </c>
      <c r="I3653" s="49">
        <v>0.1774</v>
      </c>
      <c r="J3653" s="49">
        <v>0.22292500000000001</v>
      </c>
      <c r="K3653" s="49">
        <v>0.22689375000000001</v>
      </c>
      <c r="L3653" s="49">
        <v>0.2754375</v>
      </c>
      <c r="M3653" s="49">
        <v>0.34829375000000001</v>
      </c>
      <c r="N3653" s="49">
        <v>0.22695000000000001</v>
      </c>
      <c r="O3653" s="49"/>
      <c r="P3653" s="49"/>
      <c r="Q3653" s="49"/>
      <c r="R3653" s="49"/>
      <c r="S3653" s="49"/>
      <c r="T3653" s="49"/>
      <c r="U3653" s="49"/>
      <c r="V3653" s="49"/>
      <c r="W3653" s="49"/>
      <c r="X3653" s="49"/>
      <c r="Y3653" s="49"/>
      <c r="Z3653" s="49"/>
      <c r="AA3653" s="49"/>
      <c r="AB3653" s="49"/>
      <c r="AC3653" s="49"/>
      <c r="AD3653" s="49">
        <v>8.75</v>
      </c>
      <c r="AE3653" s="49"/>
      <c r="AF3653" s="49"/>
      <c r="AG3653" s="49"/>
      <c r="AH3653" s="49"/>
      <c r="AI3653" s="49"/>
      <c r="AJ3653" s="49">
        <v>0.95</v>
      </c>
      <c r="AK3653" s="49">
        <v>8.75</v>
      </c>
      <c r="AL3653" s="49"/>
      <c r="AM3653" s="49"/>
      <c r="AN3653" s="49"/>
      <c r="AO3653" s="49"/>
      <c r="AP3653" s="49"/>
      <c r="AQ3653" s="49"/>
      <c r="AR3653" s="49"/>
      <c r="AS3653" s="49"/>
      <c r="AT3653" s="49"/>
      <c r="AX3653" s="49"/>
      <c r="AY3653" s="49"/>
      <c r="AZ3653" s="49"/>
      <c r="BA3653" s="49"/>
      <c r="BB3653" s="49"/>
      <c r="BC3653" s="49"/>
      <c r="BD3653" s="49"/>
      <c r="BE3653" s="49"/>
      <c r="BF3653" s="49"/>
      <c r="BG3653" s="49"/>
      <c r="BH3653" s="49"/>
      <c r="BI3653" s="49"/>
      <c r="BJ3653" s="49"/>
      <c r="BK3653" s="49"/>
      <c r="BL3653" s="49"/>
      <c r="BM3653" s="49"/>
      <c r="BN3653" s="49"/>
      <c r="BO3653" s="49"/>
      <c r="BP3653" s="49"/>
      <c r="BQ3653" s="49"/>
      <c r="BR3653" s="49"/>
      <c r="BS3653" s="49"/>
      <c r="BT3653" s="49"/>
      <c r="BU3653" s="49"/>
      <c r="BV3653" s="49"/>
      <c r="BW3653" s="49"/>
      <c r="BX3653" s="49"/>
      <c r="BY3653" s="49"/>
      <c r="BZ3653" s="49"/>
      <c r="CA3653" s="49"/>
      <c r="CB3653" s="49"/>
      <c r="CC3653" s="49"/>
    </row>
    <row r="3654" spans="1:81" x14ac:dyDescent="0.3">
      <c r="A3654" s="57" t="s">
        <v>559</v>
      </c>
      <c r="B3654" s="48">
        <v>42341</v>
      </c>
      <c r="C3654" s="48"/>
      <c r="D3654" s="48"/>
      <c r="E3654" s="49" t="s">
        <v>558</v>
      </c>
      <c r="F3654" s="49"/>
      <c r="G3654" s="49">
        <v>466.83421874999999</v>
      </c>
      <c r="H3654" s="49">
        <v>0.262028125</v>
      </c>
      <c r="I3654" s="49">
        <v>0.2082</v>
      </c>
      <c r="J3654" s="49">
        <v>0.24466874999999999</v>
      </c>
      <c r="K3654" s="49">
        <v>0.22588749999999999</v>
      </c>
      <c r="L3654" s="49">
        <v>0.27523124999999998</v>
      </c>
      <c r="M3654" s="49">
        <v>0.34828124999999999</v>
      </c>
      <c r="N3654" s="49">
        <v>0.22693125</v>
      </c>
      <c r="O3654" s="49"/>
      <c r="P3654" s="49"/>
      <c r="Q3654" s="49"/>
      <c r="R3654" s="49"/>
      <c r="S3654" s="49">
        <v>17.059922749999998</v>
      </c>
      <c r="T3654" s="49">
        <v>631.76824999999997</v>
      </c>
      <c r="U3654" s="49">
        <v>94.32</v>
      </c>
      <c r="V3654" s="49"/>
      <c r="W3654" s="49"/>
      <c r="X3654" s="49"/>
      <c r="Y3654" s="49"/>
      <c r="Z3654" s="49"/>
      <c r="AA3654" s="49"/>
      <c r="AB3654" s="49"/>
      <c r="AC3654" s="49"/>
      <c r="AD3654" s="49"/>
      <c r="AE3654" s="49"/>
      <c r="AF3654" s="49"/>
      <c r="AG3654" s="49"/>
      <c r="AH3654" s="49"/>
      <c r="AI3654" s="49">
        <v>2.5367500000000001</v>
      </c>
      <c r="AJ3654" s="49"/>
      <c r="AK3654" s="49"/>
      <c r="AL3654" s="49">
        <v>3.2725</v>
      </c>
      <c r="AM3654" s="49">
        <v>4.71333799036932E-2</v>
      </c>
      <c r="AN3654" s="49">
        <v>8.5352894999999993</v>
      </c>
      <c r="AO3654" s="49">
        <v>181.08799999999999</v>
      </c>
      <c r="AP3654" s="49"/>
      <c r="AQ3654" s="49"/>
      <c r="AR3654" s="49"/>
      <c r="AS3654" s="49"/>
      <c r="AT3654" s="49"/>
      <c r="AX3654" s="49"/>
      <c r="AY3654" s="49"/>
      <c r="AZ3654" s="49"/>
      <c r="BA3654" s="49">
        <v>2.267945675</v>
      </c>
      <c r="BB3654" s="49"/>
      <c r="BC3654" s="49">
        <v>94.32</v>
      </c>
      <c r="BD3654" s="49">
        <v>2.4045225561916898E-2</v>
      </c>
      <c r="BE3654" s="49">
        <v>1.76830752479697E-2</v>
      </c>
      <c r="BF3654" s="49">
        <v>6.2566875749999999</v>
      </c>
      <c r="BG3654" s="49"/>
      <c r="BH3654" s="49">
        <v>353.82350000000002</v>
      </c>
      <c r="BI3654" s="49"/>
      <c r="BJ3654" s="49"/>
      <c r="BK3654" s="49"/>
      <c r="BL3654" s="49"/>
      <c r="BM3654" s="49"/>
      <c r="BN3654" s="49"/>
      <c r="BO3654" s="49"/>
      <c r="BP3654" s="49"/>
      <c r="BQ3654" s="49"/>
      <c r="BR3654" s="49"/>
      <c r="BS3654" s="49"/>
      <c r="BT3654" s="49"/>
      <c r="BU3654" s="49"/>
      <c r="BV3654" s="49"/>
      <c r="BW3654" s="49"/>
      <c r="BX3654" s="49"/>
      <c r="BY3654" s="49"/>
      <c r="BZ3654" s="49"/>
      <c r="CA3654" s="49"/>
      <c r="CB3654" s="49"/>
      <c r="CC3654" s="49"/>
    </row>
    <row r="3655" spans="1:81" x14ac:dyDescent="0.3">
      <c r="A3655" s="57" t="s">
        <v>559</v>
      </c>
      <c r="B3655" s="48">
        <v>42342</v>
      </c>
      <c r="C3655" s="48"/>
      <c r="D3655" s="48"/>
      <c r="E3655" s="49" t="s">
        <v>558</v>
      </c>
      <c r="F3655" s="49"/>
      <c r="G3655" s="49">
        <v>461.17312500000003</v>
      </c>
      <c r="H3655" s="49">
        <v>0.23231250000000001</v>
      </c>
      <c r="I3655" s="49">
        <v>0.21132500000000001</v>
      </c>
      <c r="J3655" s="49">
        <v>0.23974375000000001</v>
      </c>
      <c r="K3655" s="49">
        <v>0.2252625</v>
      </c>
      <c r="L3655" s="49">
        <v>0.27512500000000001</v>
      </c>
      <c r="M3655" s="49">
        <v>0.348325</v>
      </c>
      <c r="N3655" s="49">
        <v>0.22696875</v>
      </c>
      <c r="O3655" s="49"/>
      <c r="P3655" s="49"/>
      <c r="Q3655" s="49"/>
      <c r="R3655" s="49"/>
      <c r="S3655" s="49"/>
      <c r="T3655" s="49"/>
      <c r="U3655" s="49"/>
      <c r="V3655" s="49"/>
      <c r="W3655" s="49"/>
      <c r="X3655" s="49"/>
      <c r="Y3655" s="49"/>
      <c r="Z3655" s="49"/>
      <c r="AA3655" s="49"/>
      <c r="AB3655" s="49"/>
      <c r="AC3655" s="49"/>
      <c r="AD3655" s="49"/>
      <c r="AE3655" s="49">
        <v>0.83587279404359205</v>
      </c>
      <c r="AF3655" s="49">
        <v>0.85920486872488699</v>
      </c>
      <c r="AG3655" s="49"/>
      <c r="AH3655" s="49"/>
      <c r="AI3655" s="49"/>
      <c r="AJ3655" s="49"/>
      <c r="AK3655" s="49"/>
      <c r="AL3655" s="49"/>
      <c r="AM3655" s="49"/>
      <c r="AN3655" s="49"/>
      <c r="AO3655" s="49"/>
      <c r="AP3655" s="49"/>
      <c r="AQ3655" s="49"/>
      <c r="AR3655" s="49"/>
      <c r="AS3655" s="49"/>
      <c r="AT3655" s="49"/>
      <c r="AX3655" s="49"/>
      <c r="AY3655" s="49"/>
      <c r="AZ3655" s="49"/>
      <c r="BA3655" s="49"/>
      <c r="BB3655" s="49"/>
      <c r="BC3655" s="49"/>
      <c r="BD3655" s="49"/>
      <c r="BE3655" s="49"/>
      <c r="BF3655" s="49"/>
      <c r="BG3655" s="49"/>
      <c r="BH3655" s="49"/>
      <c r="BI3655" s="49"/>
      <c r="BJ3655" s="49"/>
      <c r="BK3655" s="49"/>
      <c r="BL3655" s="49"/>
      <c r="BM3655" s="49"/>
      <c r="BN3655" s="49"/>
      <c r="BO3655" s="49"/>
      <c r="BP3655" s="49"/>
      <c r="BQ3655" s="49"/>
      <c r="BR3655" s="49"/>
      <c r="BS3655" s="49"/>
      <c r="BT3655" s="49"/>
      <c r="BU3655" s="49"/>
      <c r="BV3655" s="49"/>
      <c r="BW3655" s="49"/>
      <c r="BX3655" s="49"/>
      <c r="BY3655" s="49"/>
      <c r="BZ3655" s="49"/>
      <c r="CA3655" s="49"/>
      <c r="CB3655" s="49"/>
      <c r="CC3655" s="49"/>
    </row>
    <row r="3656" spans="1:81" x14ac:dyDescent="0.3">
      <c r="A3656" s="57" t="s">
        <v>559</v>
      </c>
      <c r="B3656" s="48">
        <v>42343</v>
      </c>
      <c r="C3656" s="48"/>
      <c r="D3656" s="48"/>
      <c r="E3656" s="49" t="s">
        <v>558</v>
      </c>
      <c r="F3656" s="49"/>
      <c r="G3656" s="49">
        <v>455.33906250000001</v>
      </c>
      <c r="H3656" s="49">
        <v>0.20558750000000001</v>
      </c>
      <c r="I3656" s="49">
        <v>0.20690625000000001</v>
      </c>
      <c r="J3656" s="49">
        <v>0.23649999999999999</v>
      </c>
      <c r="K3656" s="49">
        <v>0.22474374999999999</v>
      </c>
      <c r="L3656" s="49">
        <v>0.27502500000000002</v>
      </c>
      <c r="M3656" s="49">
        <v>0.34837499999999999</v>
      </c>
      <c r="N3656" s="49">
        <v>0.22690625</v>
      </c>
      <c r="O3656" s="49"/>
      <c r="P3656" s="49"/>
      <c r="Q3656" s="49"/>
      <c r="R3656" s="49"/>
      <c r="S3656" s="49"/>
      <c r="T3656" s="49"/>
      <c r="U3656" s="49"/>
      <c r="V3656" s="49"/>
      <c r="W3656" s="49"/>
      <c r="X3656" s="49"/>
      <c r="Y3656" s="49"/>
      <c r="Z3656" s="49"/>
      <c r="AA3656" s="49"/>
      <c r="AB3656" s="49"/>
      <c r="AC3656" s="49"/>
      <c r="AD3656" s="49"/>
      <c r="AE3656" s="49"/>
      <c r="AF3656" s="49"/>
      <c r="AG3656" s="49"/>
      <c r="AH3656" s="49"/>
      <c r="AI3656" s="49"/>
      <c r="AJ3656" s="49"/>
      <c r="AK3656" s="49"/>
      <c r="AL3656" s="49"/>
      <c r="AM3656" s="49"/>
      <c r="AN3656" s="49"/>
      <c r="AO3656" s="49"/>
      <c r="AP3656" s="49"/>
      <c r="AQ3656" s="49"/>
      <c r="AR3656" s="49"/>
      <c r="AS3656" s="49"/>
      <c r="AT3656" s="49"/>
      <c r="AX3656" s="49"/>
      <c r="AY3656" s="49"/>
      <c r="AZ3656" s="49"/>
      <c r="BA3656" s="49"/>
      <c r="BB3656" s="49"/>
      <c r="BC3656" s="49"/>
      <c r="BD3656" s="49"/>
      <c r="BE3656" s="49"/>
      <c r="BF3656" s="49"/>
      <c r="BG3656" s="49"/>
      <c r="BH3656" s="49"/>
      <c r="BI3656" s="49"/>
      <c r="BJ3656" s="49"/>
      <c r="BK3656" s="49"/>
      <c r="BL3656" s="49"/>
      <c r="BM3656" s="49"/>
      <c r="BN3656" s="49"/>
      <c r="BO3656" s="49"/>
      <c r="BP3656" s="49"/>
      <c r="BQ3656" s="49"/>
      <c r="BR3656" s="49"/>
      <c r="BS3656" s="49"/>
      <c r="BT3656" s="49"/>
      <c r="BU3656" s="49"/>
      <c r="BV3656" s="49"/>
      <c r="BW3656" s="49"/>
      <c r="BX3656" s="49"/>
      <c r="BY3656" s="49"/>
      <c r="BZ3656" s="49"/>
      <c r="CA3656" s="49"/>
      <c r="CB3656" s="49"/>
      <c r="CC3656" s="49"/>
    </row>
    <row r="3657" spans="1:81" x14ac:dyDescent="0.3">
      <c r="A3657" s="57" t="s">
        <v>559</v>
      </c>
      <c r="B3657" s="48">
        <v>42344</v>
      </c>
      <c r="C3657" s="48"/>
      <c r="D3657" s="48"/>
      <c r="E3657" s="49" t="s">
        <v>558</v>
      </c>
      <c r="F3657" s="49"/>
      <c r="G3657" s="49">
        <v>450.93937499999998</v>
      </c>
      <c r="H3657" s="49">
        <v>0.1865</v>
      </c>
      <c r="I3657" s="49">
        <v>0.20306250000000001</v>
      </c>
      <c r="J3657" s="49">
        <v>0.23403125</v>
      </c>
      <c r="K3657" s="49">
        <v>0.22411875000000001</v>
      </c>
      <c r="L3657" s="49">
        <v>0.27488750000000001</v>
      </c>
      <c r="M3657" s="49">
        <v>0.34841875</v>
      </c>
      <c r="N3657" s="49">
        <v>0.22689375000000001</v>
      </c>
      <c r="O3657" s="49"/>
      <c r="P3657" s="49"/>
      <c r="Q3657" s="49"/>
      <c r="R3657" s="49"/>
      <c r="S3657" s="49"/>
      <c r="T3657" s="49"/>
      <c r="U3657" s="49"/>
      <c r="V3657" s="49"/>
      <c r="W3657" s="49"/>
      <c r="X3657" s="49"/>
      <c r="Y3657" s="49"/>
      <c r="Z3657" s="49"/>
      <c r="AA3657" s="49"/>
      <c r="AB3657" s="49"/>
      <c r="AC3657" s="49"/>
      <c r="AD3657" s="49"/>
      <c r="AE3657" s="49"/>
      <c r="AF3657" s="49"/>
      <c r="AG3657" s="49"/>
      <c r="AH3657" s="49"/>
      <c r="AI3657" s="49"/>
      <c r="AJ3657" s="49"/>
      <c r="AK3657" s="49"/>
      <c r="AL3657" s="49"/>
      <c r="AM3657" s="49"/>
      <c r="AN3657" s="49"/>
      <c r="AO3657" s="49"/>
      <c r="AP3657" s="49"/>
      <c r="AQ3657" s="49"/>
      <c r="AR3657" s="49"/>
      <c r="AS3657" s="49"/>
      <c r="AT3657" s="49"/>
      <c r="AX3657" s="49"/>
      <c r="AY3657" s="49"/>
      <c r="AZ3657" s="49"/>
      <c r="BA3657" s="49"/>
      <c r="BB3657" s="49"/>
      <c r="BC3657" s="49"/>
      <c r="BD3657" s="49"/>
      <c r="BE3657" s="49"/>
      <c r="BF3657" s="49"/>
      <c r="BG3657" s="49"/>
      <c r="BH3657" s="49"/>
      <c r="BI3657" s="49"/>
      <c r="BJ3657" s="49"/>
      <c r="BK3657" s="49"/>
      <c r="BL3657" s="49"/>
      <c r="BM3657" s="49"/>
      <c r="BN3657" s="49"/>
      <c r="BO3657" s="49"/>
      <c r="BP3657" s="49"/>
      <c r="BQ3657" s="49"/>
      <c r="BR3657" s="49"/>
      <c r="BS3657" s="49"/>
      <c r="BT3657" s="49"/>
      <c r="BU3657" s="49"/>
      <c r="BV3657" s="49"/>
      <c r="BW3657" s="49"/>
      <c r="BX3657" s="49"/>
      <c r="BY3657" s="49"/>
      <c r="BZ3657" s="49"/>
      <c r="CA3657" s="49"/>
      <c r="CB3657" s="49"/>
      <c r="CC3657" s="49"/>
    </row>
    <row r="3658" spans="1:81" x14ac:dyDescent="0.3">
      <c r="A3658" s="57" t="s">
        <v>559</v>
      </c>
      <c r="B3658" s="48">
        <v>42345</v>
      </c>
      <c r="C3658" s="48"/>
      <c r="D3658" s="48"/>
      <c r="E3658" s="49" t="s">
        <v>558</v>
      </c>
      <c r="F3658" s="49"/>
      <c r="G3658" s="49">
        <v>445.89937500000002</v>
      </c>
      <c r="H3658" s="49">
        <v>0.16702500000000001</v>
      </c>
      <c r="I3658" s="49">
        <v>0.19717499999999999</v>
      </c>
      <c r="J3658" s="49">
        <v>0.23105000000000001</v>
      </c>
      <c r="K3658" s="49">
        <v>0.22329375000000001</v>
      </c>
      <c r="L3658" s="49">
        <v>0.27463124999999999</v>
      </c>
      <c r="M3658" s="49">
        <v>0.34839999999999999</v>
      </c>
      <c r="N3658" s="49">
        <v>0.22685625000000001</v>
      </c>
      <c r="O3658" s="49"/>
      <c r="P3658" s="49"/>
      <c r="Q3658" s="49"/>
      <c r="R3658" s="49"/>
      <c r="S3658" s="49"/>
      <c r="T3658" s="49"/>
      <c r="U3658" s="49"/>
      <c r="V3658" s="49"/>
      <c r="W3658" s="49"/>
      <c r="X3658" s="49"/>
      <c r="Y3658" s="49"/>
      <c r="Z3658" s="49"/>
      <c r="AA3658" s="49"/>
      <c r="AB3658" s="49"/>
      <c r="AC3658" s="49"/>
      <c r="AD3658" s="49"/>
      <c r="AE3658" s="49">
        <v>0.78647558426738495</v>
      </c>
      <c r="AF3658" s="49">
        <v>0.85586997196876402</v>
      </c>
      <c r="AG3658" s="49"/>
      <c r="AH3658" s="49"/>
      <c r="AI3658" s="49"/>
      <c r="AJ3658" s="49"/>
      <c r="AK3658" s="49"/>
      <c r="AL3658" s="49"/>
      <c r="AM3658" s="49"/>
      <c r="AN3658" s="49"/>
      <c r="AO3658" s="49"/>
      <c r="AP3658" s="49"/>
      <c r="AQ3658" s="49"/>
      <c r="AR3658" s="49"/>
      <c r="AS3658" s="49"/>
      <c r="AT3658" s="49"/>
      <c r="AX3658" s="49"/>
      <c r="AY3658" s="49"/>
      <c r="AZ3658" s="49"/>
      <c r="BA3658" s="49"/>
      <c r="BB3658" s="49"/>
      <c r="BC3658" s="49"/>
      <c r="BD3658" s="49"/>
      <c r="BE3658" s="49"/>
      <c r="BF3658" s="49"/>
      <c r="BG3658" s="49"/>
      <c r="BH3658" s="49"/>
      <c r="BI3658" s="49"/>
      <c r="BJ3658" s="49"/>
      <c r="BK3658" s="49"/>
      <c r="BL3658" s="49"/>
      <c r="BM3658" s="49"/>
      <c r="BN3658" s="49"/>
      <c r="BO3658" s="49"/>
      <c r="BP3658" s="49"/>
      <c r="BQ3658" s="49"/>
      <c r="BR3658" s="49"/>
      <c r="BS3658" s="49"/>
      <c r="BT3658" s="49"/>
      <c r="BU3658" s="49"/>
      <c r="BV3658" s="49"/>
      <c r="BW3658" s="49"/>
      <c r="BX3658" s="49"/>
      <c r="BY3658" s="49"/>
      <c r="BZ3658" s="49"/>
      <c r="CA3658" s="49"/>
      <c r="CB3658" s="49"/>
      <c r="CC3658" s="49"/>
    </row>
    <row r="3659" spans="1:81" x14ac:dyDescent="0.3">
      <c r="A3659" s="57" t="s">
        <v>559</v>
      </c>
      <c r="B3659" s="48">
        <v>42346</v>
      </c>
      <c r="C3659" s="48"/>
      <c r="D3659" s="48"/>
      <c r="E3659" s="49" t="s">
        <v>558</v>
      </c>
      <c r="F3659" s="49"/>
      <c r="G3659" s="49">
        <v>439.7240625</v>
      </c>
      <c r="H3659" s="49">
        <v>0.14628749999999999</v>
      </c>
      <c r="I3659" s="49">
        <v>0.18923124999999999</v>
      </c>
      <c r="J3659" s="49">
        <v>0.22665625</v>
      </c>
      <c r="K3659" s="49">
        <v>0.22183749999999999</v>
      </c>
      <c r="L3659" s="49">
        <v>0.27433750000000001</v>
      </c>
      <c r="M3659" s="49">
        <v>0.34837499999999999</v>
      </c>
      <c r="N3659" s="49">
        <v>0.22678124999999999</v>
      </c>
      <c r="O3659" s="49"/>
      <c r="P3659" s="49"/>
      <c r="Q3659" s="49"/>
      <c r="R3659" s="49"/>
      <c r="S3659" s="49"/>
      <c r="T3659" s="49"/>
      <c r="U3659" s="49"/>
      <c r="V3659" s="49"/>
      <c r="W3659" s="49"/>
      <c r="X3659" s="49"/>
      <c r="Y3659" s="49"/>
      <c r="Z3659" s="49"/>
      <c r="AA3659" s="49"/>
      <c r="AB3659" s="49"/>
      <c r="AC3659" s="49"/>
      <c r="AD3659" s="49">
        <v>8.75</v>
      </c>
      <c r="AE3659" s="49"/>
      <c r="AF3659" s="49"/>
      <c r="AG3659" s="49"/>
      <c r="AH3659" s="49"/>
      <c r="AI3659" s="49"/>
      <c r="AJ3659" s="49">
        <v>2.8</v>
      </c>
      <c r="AK3659" s="49">
        <v>8.75</v>
      </c>
      <c r="AL3659" s="49"/>
      <c r="AM3659" s="49"/>
      <c r="AN3659" s="49"/>
      <c r="AO3659" s="49"/>
      <c r="AP3659" s="49"/>
      <c r="AQ3659" s="49"/>
      <c r="AR3659" s="49"/>
      <c r="AS3659" s="49"/>
      <c r="AT3659" s="49"/>
      <c r="AX3659" s="49"/>
      <c r="AY3659" s="49"/>
      <c r="AZ3659" s="49"/>
      <c r="BA3659" s="49"/>
      <c r="BB3659" s="49"/>
      <c r="BC3659" s="49"/>
      <c r="BD3659" s="49"/>
      <c r="BE3659" s="49"/>
      <c r="BF3659" s="49"/>
      <c r="BG3659" s="49"/>
      <c r="BH3659" s="49"/>
      <c r="BI3659" s="49"/>
      <c r="BJ3659" s="49"/>
      <c r="BK3659" s="49"/>
      <c r="BL3659" s="49"/>
      <c r="BM3659" s="49"/>
      <c r="BN3659" s="49"/>
      <c r="BO3659" s="49"/>
      <c r="BP3659" s="49"/>
      <c r="BQ3659" s="49"/>
      <c r="BR3659" s="49"/>
      <c r="BS3659" s="49"/>
      <c r="BT3659" s="49"/>
      <c r="BU3659" s="49"/>
      <c r="BV3659" s="49"/>
      <c r="BW3659" s="49"/>
      <c r="BX3659" s="49"/>
      <c r="BY3659" s="49"/>
      <c r="BZ3659" s="49"/>
      <c r="CA3659" s="49"/>
      <c r="CB3659" s="49"/>
      <c r="CC3659" s="49"/>
    </row>
    <row r="3660" spans="1:81" x14ac:dyDescent="0.3">
      <c r="A3660" s="57" t="s">
        <v>559</v>
      </c>
      <c r="B3660" s="48">
        <v>42347</v>
      </c>
      <c r="C3660" s="48"/>
      <c r="D3660" s="48"/>
      <c r="E3660" s="49" t="s">
        <v>558</v>
      </c>
      <c r="F3660" s="49"/>
      <c r="G3660" s="49">
        <v>434.76046874999997</v>
      </c>
      <c r="H3660" s="49">
        <v>0.13297187499999999</v>
      </c>
      <c r="I3660" s="49">
        <v>0.18236875</v>
      </c>
      <c r="J3660" s="49">
        <v>0.22232499999999999</v>
      </c>
      <c r="K3660" s="49">
        <v>0.2202625</v>
      </c>
      <c r="L3660" s="49">
        <v>0.27384999999999998</v>
      </c>
      <c r="M3660" s="49">
        <v>0.34839375</v>
      </c>
      <c r="N3660" s="49">
        <v>0.22670000000000001</v>
      </c>
      <c r="O3660" s="49"/>
      <c r="P3660" s="49"/>
      <c r="Q3660" s="49"/>
      <c r="R3660" s="49"/>
      <c r="S3660" s="49"/>
      <c r="T3660" s="49"/>
      <c r="U3660" s="49"/>
      <c r="V3660" s="49"/>
      <c r="W3660" s="49"/>
      <c r="X3660" s="49"/>
      <c r="Y3660" s="49"/>
      <c r="Z3660" s="49"/>
      <c r="AA3660" s="49"/>
      <c r="AB3660" s="49"/>
      <c r="AC3660" s="49"/>
      <c r="AD3660" s="49"/>
      <c r="AE3660" s="49"/>
      <c r="AF3660" s="49"/>
      <c r="AG3660" s="49"/>
      <c r="AH3660" s="49"/>
      <c r="AI3660" s="49"/>
      <c r="AJ3660" s="49"/>
      <c r="AK3660" s="49"/>
      <c r="AL3660" s="49"/>
      <c r="AM3660" s="49"/>
      <c r="AN3660" s="49"/>
      <c r="AO3660" s="49"/>
      <c r="AP3660" s="49"/>
      <c r="AQ3660" s="49"/>
      <c r="AR3660" s="49"/>
      <c r="AS3660" s="49"/>
      <c r="AT3660" s="49"/>
      <c r="AX3660" s="49"/>
      <c r="AY3660" s="49"/>
      <c r="AZ3660" s="49"/>
      <c r="BA3660" s="49"/>
      <c r="BB3660" s="49"/>
      <c r="BC3660" s="49"/>
      <c r="BD3660" s="49"/>
      <c r="BE3660" s="49"/>
      <c r="BF3660" s="49"/>
      <c r="BG3660" s="49"/>
      <c r="BH3660" s="49"/>
      <c r="BI3660" s="49"/>
      <c r="BJ3660" s="49"/>
      <c r="BK3660" s="49"/>
      <c r="BL3660" s="49"/>
      <c r="BM3660" s="49"/>
      <c r="BN3660" s="49"/>
      <c r="BO3660" s="49"/>
      <c r="BP3660" s="49"/>
      <c r="BQ3660" s="49"/>
      <c r="BR3660" s="49"/>
      <c r="BS3660" s="49"/>
      <c r="BT3660" s="49"/>
      <c r="BU3660" s="49"/>
      <c r="BV3660" s="49"/>
      <c r="BW3660" s="49"/>
      <c r="BX3660" s="49"/>
      <c r="BY3660" s="49"/>
      <c r="BZ3660" s="49"/>
      <c r="CA3660" s="49"/>
      <c r="CB3660" s="49"/>
      <c r="CC3660" s="49"/>
    </row>
    <row r="3661" spans="1:81" x14ac:dyDescent="0.3">
      <c r="A3661" s="57" t="s">
        <v>559</v>
      </c>
      <c r="B3661" s="48">
        <v>42348</v>
      </c>
      <c r="C3661" s="48"/>
      <c r="D3661" s="48"/>
      <c r="E3661" s="49" t="s">
        <v>558</v>
      </c>
      <c r="F3661" s="49"/>
      <c r="G3661" s="49">
        <v>461.33249999999998</v>
      </c>
      <c r="H3661" s="49">
        <v>0.25449375000000002</v>
      </c>
      <c r="I3661" s="49">
        <v>0.20760624999999999</v>
      </c>
      <c r="J3661" s="49">
        <v>0.24012500000000001</v>
      </c>
      <c r="K3661" s="49">
        <v>0.21807499999999999</v>
      </c>
      <c r="L3661" s="49">
        <v>0.27340625000000002</v>
      </c>
      <c r="M3661" s="49">
        <v>0.34834375000000001</v>
      </c>
      <c r="N3661" s="49">
        <v>0.226775</v>
      </c>
      <c r="O3661" s="49"/>
      <c r="P3661" s="49"/>
      <c r="Q3661" s="49"/>
      <c r="R3661" s="49"/>
      <c r="S3661" s="49"/>
      <c r="T3661" s="49"/>
      <c r="U3661" s="49"/>
      <c r="V3661" s="49"/>
      <c r="W3661" s="49"/>
      <c r="X3661" s="49"/>
      <c r="Y3661" s="49"/>
      <c r="Z3661" s="49"/>
      <c r="AA3661" s="49"/>
      <c r="AB3661" s="49"/>
      <c r="AC3661" s="49"/>
      <c r="AD3661" s="49"/>
      <c r="AE3661" s="49"/>
      <c r="AF3661" s="49"/>
      <c r="AG3661" s="49"/>
      <c r="AH3661" s="49"/>
      <c r="AI3661" s="49"/>
      <c r="AJ3661" s="49"/>
      <c r="AK3661" s="49"/>
      <c r="AL3661" s="49"/>
      <c r="AM3661" s="49"/>
      <c r="AN3661" s="49"/>
      <c r="AO3661" s="49"/>
      <c r="AP3661" s="49"/>
      <c r="AQ3661" s="49"/>
      <c r="AR3661" s="49"/>
      <c r="AS3661" s="49"/>
      <c r="AT3661" s="49"/>
      <c r="AX3661" s="49"/>
      <c r="AY3661" s="49"/>
      <c r="AZ3661" s="49"/>
      <c r="BA3661" s="49"/>
      <c r="BB3661" s="49"/>
      <c r="BC3661" s="49"/>
      <c r="BD3661" s="49"/>
      <c r="BE3661" s="49"/>
      <c r="BF3661" s="49"/>
      <c r="BG3661" s="49"/>
      <c r="BH3661" s="49"/>
      <c r="BI3661" s="49"/>
      <c r="BJ3661" s="49"/>
      <c r="BK3661" s="49"/>
      <c r="BL3661" s="49"/>
      <c r="BM3661" s="49"/>
      <c r="BN3661" s="49"/>
      <c r="BO3661" s="49"/>
      <c r="BP3661" s="49"/>
      <c r="BQ3661" s="49"/>
      <c r="BR3661" s="49"/>
      <c r="BS3661" s="49"/>
      <c r="BT3661" s="49"/>
      <c r="BU3661" s="49"/>
      <c r="BV3661" s="49"/>
      <c r="BW3661" s="49"/>
      <c r="BX3661" s="49"/>
      <c r="BY3661" s="49"/>
      <c r="BZ3661" s="49"/>
      <c r="CA3661" s="49"/>
      <c r="CB3661" s="49"/>
      <c r="CC3661" s="49"/>
    </row>
    <row r="3662" spans="1:81" x14ac:dyDescent="0.3">
      <c r="A3662" s="57" t="s">
        <v>559</v>
      </c>
      <c r="B3662" s="48">
        <v>42349</v>
      </c>
      <c r="C3662" s="48"/>
      <c r="D3662" s="48"/>
      <c r="E3662" s="49" t="s">
        <v>558</v>
      </c>
      <c r="F3662" s="49"/>
      <c r="G3662" s="49">
        <v>461.22843749999998</v>
      </c>
      <c r="H3662" s="49">
        <v>0.24781875</v>
      </c>
      <c r="I3662" s="49">
        <v>0.21633749999999999</v>
      </c>
      <c r="J3662" s="49">
        <v>0.2391375</v>
      </c>
      <c r="K3662" s="49">
        <v>0.21789375</v>
      </c>
      <c r="L3662" s="49">
        <v>0.27328750000000002</v>
      </c>
      <c r="M3662" s="49">
        <v>0.348325</v>
      </c>
      <c r="N3662" s="49">
        <v>0.22670625</v>
      </c>
      <c r="O3662" s="49"/>
      <c r="P3662" s="49"/>
      <c r="Q3662" s="49"/>
      <c r="R3662" s="49"/>
      <c r="S3662" s="49"/>
      <c r="T3662" s="49"/>
      <c r="U3662" s="49"/>
      <c r="V3662" s="49"/>
      <c r="W3662" s="49"/>
      <c r="X3662" s="49"/>
      <c r="Y3662" s="49"/>
      <c r="Z3662" s="49"/>
      <c r="AA3662" s="49"/>
      <c r="AB3662" s="49"/>
      <c r="AC3662" s="49"/>
      <c r="AD3662" s="49"/>
      <c r="AE3662" s="49">
        <v>0.950984031688759</v>
      </c>
      <c r="AF3662" s="49">
        <v>0.84956545106372405</v>
      </c>
      <c r="AG3662" s="49"/>
      <c r="AH3662" s="49"/>
      <c r="AI3662" s="49"/>
      <c r="AJ3662" s="49"/>
      <c r="AK3662" s="49"/>
      <c r="AL3662" s="49"/>
      <c r="AM3662" s="49"/>
      <c r="AN3662" s="49"/>
      <c r="AO3662" s="49"/>
      <c r="AP3662" s="49"/>
      <c r="AQ3662" s="49"/>
      <c r="AR3662" s="49"/>
      <c r="AS3662" s="49"/>
      <c r="AT3662" s="49"/>
      <c r="AX3662" s="49"/>
      <c r="AY3662" s="49"/>
      <c r="AZ3662" s="49"/>
      <c r="BA3662" s="49"/>
      <c r="BB3662" s="49"/>
      <c r="BC3662" s="49"/>
      <c r="BD3662" s="49"/>
      <c r="BE3662" s="49"/>
      <c r="BF3662" s="49"/>
      <c r="BG3662" s="49"/>
      <c r="BH3662" s="49"/>
      <c r="BI3662" s="49"/>
      <c r="BJ3662" s="49"/>
      <c r="BK3662" s="49"/>
      <c r="BL3662" s="49"/>
      <c r="BM3662" s="49"/>
      <c r="BN3662" s="49"/>
      <c r="BO3662" s="49"/>
      <c r="BP3662" s="49"/>
      <c r="BQ3662" s="49"/>
      <c r="BR3662" s="49"/>
      <c r="BS3662" s="49"/>
      <c r="BT3662" s="49"/>
      <c r="BU3662" s="49"/>
      <c r="BV3662" s="49"/>
      <c r="BW3662" s="49"/>
      <c r="BX3662" s="49"/>
      <c r="BY3662" s="49"/>
      <c r="BZ3662" s="49"/>
      <c r="CA3662" s="49"/>
      <c r="CB3662" s="49"/>
      <c r="CC3662" s="49"/>
    </row>
    <row r="3663" spans="1:81" x14ac:dyDescent="0.3">
      <c r="A3663" s="57" t="s">
        <v>559</v>
      </c>
      <c r="B3663" s="48">
        <v>42350</v>
      </c>
      <c r="C3663" s="48"/>
      <c r="D3663" s="48"/>
      <c r="E3663" s="49" t="s">
        <v>558</v>
      </c>
      <c r="F3663" s="49"/>
      <c r="G3663" s="49">
        <v>455.94656250000003</v>
      </c>
      <c r="H3663" s="49">
        <v>0.22650624999999999</v>
      </c>
      <c r="I3663" s="49">
        <v>0.2121625</v>
      </c>
      <c r="J3663" s="49">
        <v>0.23515625000000001</v>
      </c>
      <c r="K3663" s="49">
        <v>0.21738125</v>
      </c>
      <c r="L3663" s="49">
        <v>0.27302500000000002</v>
      </c>
      <c r="M3663" s="49">
        <v>0.34829375000000001</v>
      </c>
      <c r="N3663" s="49">
        <v>0.22663125000000001</v>
      </c>
      <c r="O3663" s="49"/>
      <c r="P3663" s="49"/>
      <c r="Q3663" s="49"/>
      <c r="R3663" s="49"/>
      <c r="S3663" s="49"/>
      <c r="T3663" s="49"/>
      <c r="U3663" s="49"/>
      <c r="V3663" s="49"/>
      <c r="W3663" s="49"/>
      <c r="X3663" s="49"/>
      <c r="Y3663" s="49"/>
      <c r="Z3663" s="49"/>
      <c r="AA3663" s="49"/>
      <c r="AB3663" s="49"/>
      <c r="AC3663" s="49"/>
      <c r="AD3663" s="49"/>
      <c r="AE3663" s="49"/>
      <c r="AF3663" s="49"/>
      <c r="AG3663" s="49"/>
      <c r="AH3663" s="49"/>
      <c r="AI3663" s="49"/>
      <c r="AJ3663" s="49"/>
      <c r="AK3663" s="49"/>
      <c r="AL3663" s="49"/>
      <c r="AM3663" s="49"/>
      <c r="AN3663" s="49"/>
      <c r="AO3663" s="49"/>
      <c r="AP3663" s="49"/>
      <c r="AQ3663" s="49"/>
      <c r="AR3663" s="49"/>
      <c r="AS3663" s="49"/>
      <c r="AT3663" s="49"/>
      <c r="AX3663" s="49"/>
      <c r="AY3663" s="49"/>
      <c r="AZ3663" s="49"/>
      <c r="BA3663" s="49"/>
      <c r="BB3663" s="49"/>
      <c r="BC3663" s="49"/>
      <c r="BD3663" s="49"/>
      <c r="BE3663" s="49"/>
      <c r="BF3663" s="49"/>
      <c r="BG3663" s="49"/>
      <c r="BH3663" s="49"/>
      <c r="BI3663" s="49"/>
      <c r="BJ3663" s="49"/>
      <c r="BK3663" s="49"/>
      <c r="BL3663" s="49"/>
      <c r="BM3663" s="49"/>
      <c r="BN3663" s="49"/>
      <c r="BO3663" s="49"/>
      <c r="BP3663" s="49"/>
      <c r="BQ3663" s="49"/>
      <c r="BR3663" s="49"/>
      <c r="BS3663" s="49"/>
      <c r="BT3663" s="49"/>
      <c r="BU3663" s="49"/>
      <c r="BV3663" s="49"/>
      <c r="BW3663" s="49"/>
      <c r="BX3663" s="49"/>
      <c r="BY3663" s="49"/>
      <c r="BZ3663" s="49"/>
      <c r="CA3663" s="49"/>
      <c r="CB3663" s="49"/>
      <c r="CC3663" s="49"/>
    </row>
    <row r="3664" spans="1:81" x14ac:dyDescent="0.3">
      <c r="A3664" s="57" t="s">
        <v>559</v>
      </c>
      <c r="B3664" s="48">
        <v>42351</v>
      </c>
      <c r="C3664" s="48"/>
      <c r="D3664" s="48"/>
      <c r="E3664" s="49" t="s">
        <v>558</v>
      </c>
      <c r="F3664" s="49"/>
      <c r="G3664" s="49">
        <v>452.01421875</v>
      </c>
      <c r="H3664" s="49">
        <v>0.20985937499999999</v>
      </c>
      <c r="I3664" s="49">
        <v>0.20890624999999999</v>
      </c>
      <c r="J3664" s="49">
        <v>0.23250000000000001</v>
      </c>
      <c r="K3664" s="49">
        <v>0.21703749999999999</v>
      </c>
      <c r="L3664" s="49">
        <v>0.27288750000000001</v>
      </c>
      <c r="M3664" s="49">
        <v>0.34826875000000002</v>
      </c>
      <c r="N3664" s="49">
        <v>0.22663749999999999</v>
      </c>
      <c r="O3664" s="49"/>
      <c r="P3664" s="49"/>
      <c r="Q3664" s="49"/>
      <c r="R3664" s="49"/>
      <c r="S3664" s="49"/>
      <c r="T3664" s="49"/>
      <c r="U3664" s="49"/>
      <c r="V3664" s="49"/>
      <c r="W3664" s="49"/>
      <c r="X3664" s="49"/>
      <c r="Y3664" s="49"/>
      <c r="Z3664" s="49"/>
      <c r="AA3664" s="49"/>
      <c r="AB3664" s="49"/>
      <c r="AC3664" s="49"/>
      <c r="AD3664" s="49"/>
      <c r="AE3664" s="49"/>
      <c r="AF3664" s="49"/>
      <c r="AG3664" s="49"/>
      <c r="AH3664" s="49"/>
      <c r="AI3664" s="49"/>
      <c r="AJ3664" s="49"/>
      <c r="AK3664" s="49"/>
      <c r="AL3664" s="49"/>
      <c r="AM3664" s="49"/>
      <c r="AN3664" s="49"/>
      <c r="AO3664" s="49"/>
      <c r="AP3664" s="49"/>
      <c r="AQ3664" s="49"/>
      <c r="AR3664" s="49"/>
      <c r="AS3664" s="49"/>
      <c r="AT3664" s="49"/>
      <c r="AX3664" s="49"/>
      <c r="AY3664" s="49"/>
      <c r="AZ3664" s="49"/>
      <c r="BA3664" s="49"/>
      <c r="BB3664" s="49"/>
      <c r="BC3664" s="49"/>
      <c r="BD3664" s="49"/>
      <c r="BE3664" s="49"/>
      <c r="BF3664" s="49"/>
      <c r="BG3664" s="49"/>
      <c r="BH3664" s="49"/>
      <c r="BI3664" s="49"/>
      <c r="BJ3664" s="49"/>
      <c r="BK3664" s="49"/>
      <c r="BL3664" s="49"/>
      <c r="BM3664" s="49"/>
      <c r="BN3664" s="49"/>
      <c r="BO3664" s="49"/>
      <c r="BP3664" s="49"/>
      <c r="BQ3664" s="49"/>
      <c r="BR3664" s="49"/>
      <c r="BS3664" s="49"/>
      <c r="BT3664" s="49"/>
      <c r="BU3664" s="49"/>
      <c r="BV3664" s="49"/>
      <c r="BW3664" s="49"/>
      <c r="BX3664" s="49"/>
      <c r="BY3664" s="49"/>
      <c r="BZ3664" s="49"/>
      <c r="CA3664" s="49"/>
      <c r="CB3664" s="49"/>
      <c r="CC3664" s="49"/>
    </row>
    <row r="3665" spans="1:81" x14ac:dyDescent="0.3">
      <c r="A3665" s="57" t="s">
        <v>559</v>
      </c>
      <c r="B3665" s="48">
        <v>42352</v>
      </c>
      <c r="C3665" s="48"/>
      <c r="D3665" s="48"/>
      <c r="E3665" s="49" t="s">
        <v>558</v>
      </c>
      <c r="F3665" s="49"/>
      <c r="G3665" s="49">
        <v>446.27812499999999</v>
      </c>
      <c r="H3665" s="49">
        <v>0.18717500000000001</v>
      </c>
      <c r="I3665" s="49">
        <v>0.20228750000000001</v>
      </c>
      <c r="J3665" s="49">
        <v>0.22917499999999999</v>
      </c>
      <c r="K3665" s="49">
        <v>0.21624375000000001</v>
      </c>
      <c r="L3665" s="49">
        <v>0.27259375000000002</v>
      </c>
      <c r="M3665" s="49">
        <v>0.34828124999999999</v>
      </c>
      <c r="N3665" s="49">
        <v>0.22656875000000001</v>
      </c>
      <c r="O3665" s="49"/>
      <c r="P3665" s="49"/>
      <c r="Q3665" s="49"/>
      <c r="R3665" s="49"/>
      <c r="S3665" s="49"/>
      <c r="T3665" s="49"/>
      <c r="U3665" s="49"/>
      <c r="V3665" s="49"/>
      <c r="W3665" s="49"/>
      <c r="X3665" s="49"/>
      <c r="Y3665" s="49"/>
      <c r="Z3665" s="49"/>
      <c r="AA3665" s="49"/>
      <c r="AB3665" s="49"/>
      <c r="AC3665" s="49"/>
      <c r="AD3665" s="49"/>
      <c r="AE3665" s="49">
        <v>0.84226381993127897</v>
      </c>
      <c r="AF3665" s="49">
        <v>0.82254632146409101</v>
      </c>
      <c r="AG3665" s="49"/>
      <c r="AH3665" s="49"/>
      <c r="AI3665" s="49"/>
      <c r="AJ3665" s="49"/>
      <c r="AK3665" s="49"/>
      <c r="AL3665" s="49"/>
      <c r="AM3665" s="49"/>
      <c r="AN3665" s="49"/>
      <c r="AO3665" s="49"/>
      <c r="AP3665" s="49"/>
      <c r="AQ3665" s="49"/>
      <c r="AR3665" s="49"/>
      <c r="AS3665" s="49"/>
      <c r="AT3665" s="49"/>
      <c r="AX3665" s="49"/>
      <c r="AY3665" s="49"/>
      <c r="AZ3665" s="49"/>
      <c r="BA3665" s="49"/>
      <c r="BB3665" s="49"/>
      <c r="BC3665" s="49"/>
      <c r="BD3665" s="49"/>
      <c r="BE3665" s="49"/>
      <c r="BF3665" s="49"/>
      <c r="BG3665" s="49"/>
      <c r="BH3665" s="49"/>
      <c r="BI3665" s="49"/>
      <c r="BJ3665" s="49"/>
      <c r="BK3665" s="49"/>
      <c r="BL3665" s="49"/>
      <c r="BM3665" s="49"/>
      <c r="BN3665" s="49"/>
      <c r="BO3665" s="49"/>
      <c r="BP3665" s="49"/>
      <c r="BQ3665" s="49"/>
      <c r="BR3665" s="49"/>
      <c r="BS3665" s="49"/>
      <c r="BT3665" s="49"/>
      <c r="BU3665" s="49"/>
      <c r="BV3665" s="49"/>
      <c r="BW3665" s="49"/>
      <c r="BX3665" s="49"/>
      <c r="BY3665" s="49"/>
      <c r="BZ3665" s="49"/>
      <c r="CA3665" s="49"/>
      <c r="CB3665" s="49"/>
      <c r="CC3665" s="49"/>
    </row>
    <row r="3666" spans="1:81" x14ac:dyDescent="0.3">
      <c r="A3666" s="57" t="s">
        <v>559</v>
      </c>
      <c r="B3666" s="48">
        <v>42353</v>
      </c>
      <c r="C3666" s="48"/>
      <c r="D3666" s="48"/>
      <c r="E3666" s="49" t="s">
        <v>558</v>
      </c>
      <c r="F3666" s="49"/>
      <c r="G3666" s="49">
        <v>441.67031250000002</v>
      </c>
      <c r="H3666" s="49">
        <v>0.16819999999999999</v>
      </c>
      <c r="I3666" s="49">
        <v>0.19714375000000001</v>
      </c>
      <c r="J3666" s="49">
        <v>0.22712499999999999</v>
      </c>
      <c r="K3666" s="49">
        <v>0.2154625</v>
      </c>
      <c r="L3666" s="49">
        <v>0.27223750000000002</v>
      </c>
      <c r="M3666" s="49">
        <v>0.34823749999999998</v>
      </c>
      <c r="N3666" s="49">
        <v>0.22650000000000001</v>
      </c>
      <c r="O3666" s="49"/>
      <c r="P3666" s="49"/>
      <c r="Q3666" s="49"/>
      <c r="R3666" s="49"/>
      <c r="S3666" s="49">
        <v>19.339033000000001</v>
      </c>
      <c r="T3666" s="49">
        <v>940.49350000000004</v>
      </c>
      <c r="U3666" s="49">
        <v>237.16499999999999</v>
      </c>
      <c r="V3666" s="49"/>
      <c r="W3666" s="49"/>
      <c r="X3666" s="49"/>
      <c r="Y3666" s="49"/>
      <c r="Z3666" s="49"/>
      <c r="AA3666" s="49"/>
      <c r="AB3666" s="49"/>
      <c r="AC3666" s="49"/>
      <c r="AD3666" s="49"/>
      <c r="AE3666" s="49"/>
      <c r="AF3666" s="49"/>
      <c r="AG3666" s="49"/>
      <c r="AH3666" s="49"/>
      <c r="AI3666" s="49">
        <v>5.6087499999999997</v>
      </c>
      <c r="AJ3666" s="49"/>
      <c r="AK3666" s="49"/>
      <c r="AL3666" s="49">
        <v>3.2625000000000002</v>
      </c>
      <c r="AM3666" s="49">
        <v>4.4265449269675503E-2</v>
      </c>
      <c r="AN3666" s="49">
        <v>7.7839243250000001</v>
      </c>
      <c r="AO3666" s="49">
        <v>175.84649999999999</v>
      </c>
      <c r="AP3666" s="49"/>
      <c r="AQ3666" s="49"/>
      <c r="AR3666" s="49"/>
      <c r="AS3666" s="49"/>
      <c r="AT3666" s="49"/>
      <c r="AX3666" s="49"/>
      <c r="AY3666" s="49"/>
      <c r="AZ3666" s="49"/>
      <c r="BA3666" s="49">
        <v>5.1810182999999999</v>
      </c>
      <c r="BB3666" s="49"/>
      <c r="BC3666" s="49">
        <v>237.16499999999999</v>
      </c>
      <c r="BD3666" s="49">
        <v>2.18456277275315E-2</v>
      </c>
      <c r="BE3666" s="49">
        <v>1.2213866824942601E-2</v>
      </c>
      <c r="BF3666" s="49">
        <v>6.3740903749999998</v>
      </c>
      <c r="BG3666" s="49"/>
      <c r="BH3666" s="49">
        <v>521.87324999999998</v>
      </c>
      <c r="BI3666" s="49"/>
      <c r="BJ3666" s="49"/>
      <c r="BK3666" s="49"/>
      <c r="BL3666" s="49"/>
      <c r="BM3666" s="49"/>
      <c r="BN3666" s="49"/>
      <c r="BO3666" s="49"/>
      <c r="BP3666" s="49"/>
      <c r="BQ3666" s="49"/>
      <c r="BR3666" s="49"/>
      <c r="BS3666" s="49"/>
      <c r="BT3666" s="49"/>
      <c r="BU3666" s="49"/>
      <c r="BV3666" s="49"/>
      <c r="BW3666" s="49"/>
      <c r="BX3666" s="49"/>
      <c r="BY3666" s="49"/>
      <c r="BZ3666" s="49"/>
      <c r="CA3666" s="49"/>
      <c r="CB3666" s="49"/>
      <c r="CC3666" s="49"/>
    </row>
    <row r="3667" spans="1:81" x14ac:dyDescent="0.3">
      <c r="A3667" s="57" t="s">
        <v>559</v>
      </c>
      <c r="B3667" s="48">
        <v>42354</v>
      </c>
      <c r="C3667" s="48"/>
      <c r="D3667" s="48"/>
      <c r="E3667" s="49" t="s">
        <v>558</v>
      </c>
      <c r="F3667" s="49"/>
      <c r="G3667" s="49">
        <v>439.39546875000002</v>
      </c>
      <c r="H3667" s="49">
        <v>0.15974687500000001</v>
      </c>
      <c r="I3667" s="49">
        <v>0.19446875</v>
      </c>
      <c r="J3667" s="49">
        <v>0.22586875000000001</v>
      </c>
      <c r="K3667" s="49">
        <v>0.215225</v>
      </c>
      <c r="L3667" s="49">
        <v>0.27195625000000001</v>
      </c>
      <c r="M3667" s="49">
        <v>0.34811874999999998</v>
      </c>
      <c r="N3667" s="49">
        <v>0.22637499999999999</v>
      </c>
      <c r="O3667" s="49"/>
      <c r="P3667" s="49"/>
      <c r="Q3667" s="49"/>
      <c r="R3667" s="49"/>
      <c r="S3667" s="49"/>
      <c r="T3667" s="49"/>
      <c r="U3667" s="49"/>
      <c r="V3667" s="49"/>
      <c r="W3667" s="49"/>
      <c r="X3667" s="49"/>
      <c r="Y3667" s="49"/>
      <c r="Z3667" s="49"/>
      <c r="AA3667" s="49"/>
      <c r="AB3667" s="49"/>
      <c r="AC3667" s="49"/>
      <c r="AD3667" s="49">
        <v>8.75</v>
      </c>
      <c r="AE3667" s="49"/>
      <c r="AF3667" s="49"/>
      <c r="AG3667" s="49"/>
      <c r="AH3667" s="49"/>
      <c r="AI3667" s="49"/>
      <c r="AJ3667" s="49">
        <v>3.25</v>
      </c>
      <c r="AK3667" s="49">
        <v>8.75</v>
      </c>
      <c r="AL3667" s="49"/>
      <c r="AM3667" s="49"/>
      <c r="AN3667" s="49"/>
      <c r="AO3667" s="49"/>
      <c r="AP3667" s="49"/>
      <c r="AQ3667" s="49"/>
      <c r="AR3667" s="49"/>
      <c r="AS3667" s="49"/>
      <c r="AT3667" s="49"/>
      <c r="AX3667" s="49"/>
      <c r="AY3667" s="49"/>
      <c r="AZ3667" s="49"/>
      <c r="BA3667" s="49"/>
      <c r="BB3667" s="49"/>
      <c r="BC3667" s="49"/>
      <c r="BD3667" s="49"/>
      <c r="BE3667" s="49"/>
      <c r="BF3667" s="49"/>
      <c r="BG3667" s="49"/>
      <c r="BH3667" s="49"/>
      <c r="BI3667" s="49"/>
      <c r="BJ3667" s="49"/>
      <c r="BK3667" s="49"/>
      <c r="BL3667" s="49"/>
      <c r="BM3667" s="49"/>
      <c r="BN3667" s="49"/>
      <c r="BO3667" s="49"/>
      <c r="BP3667" s="49"/>
      <c r="BQ3667" s="49"/>
      <c r="BR3667" s="49"/>
      <c r="BS3667" s="49"/>
      <c r="BT3667" s="49"/>
      <c r="BU3667" s="49"/>
      <c r="BV3667" s="49"/>
      <c r="BW3667" s="49"/>
      <c r="BX3667" s="49"/>
      <c r="BY3667" s="49"/>
      <c r="BZ3667" s="49"/>
      <c r="CA3667" s="49"/>
      <c r="CB3667" s="49"/>
      <c r="CC3667" s="49"/>
    </row>
    <row r="3668" spans="1:81" x14ac:dyDescent="0.3">
      <c r="A3668" s="57" t="s">
        <v>559</v>
      </c>
      <c r="B3668" s="48">
        <v>42355</v>
      </c>
      <c r="C3668" s="48"/>
      <c r="D3668" s="48"/>
      <c r="E3668" s="49" t="s">
        <v>558</v>
      </c>
      <c r="F3668" s="49"/>
      <c r="G3668" s="49">
        <v>491.66578125000001</v>
      </c>
      <c r="H3668" s="49">
        <v>0.30777812500000001</v>
      </c>
      <c r="I3668" s="49">
        <v>0.30196875000000001</v>
      </c>
      <c r="J3668" s="49">
        <v>0.2591</v>
      </c>
      <c r="K3668" s="49">
        <v>0.22873750000000001</v>
      </c>
      <c r="L3668" s="49">
        <v>0.27166875000000001</v>
      </c>
      <c r="M3668" s="49">
        <v>0.34805000000000003</v>
      </c>
      <c r="N3668" s="49">
        <v>0.22645625</v>
      </c>
      <c r="O3668" s="49"/>
      <c r="P3668" s="49"/>
      <c r="Q3668" s="49"/>
      <c r="R3668" s="49"/>
      <c r="S3668" s="49"/>
      <c r="T3668" s="49"/>
      <c r="U3668" s="49"/>
      <c r="V3668" s="49"/>
      <c r="W3668" s="49"/>
      <c r="X3668" s="49"/>
      <c r="Y3668" s="49"/>
      <c r="Z3668" s="49"/>
      <c r="AA3668" s="49"/>
      <c r="AB3668" s="49"/>
      <c r="AC3668" s="49"/>
      <c r="AD3668" s="49"/>
      <c r="AE3668" s="49"/>
      <c r="AF3668" s="49"/>
      <c r="AG3668" s="49"/>
      <c r="AH3668" s="49"/>
      <c r="AI3668" s="49"/>
      <c r="AJ3668" s="49"/>
      <c r="AK3668" s="49"/>
      <c r="AL3668" s="49"/>
      <c r="AM3668" s="49"/>
      <c r="AN3668" s="49"/>
      <c r="AO3668" s="49"/>
      <c r="AP3668" s="49"/>
      <c r="AQ3668" s="49"/>
      <c r="AR3668" s="49"/>
      <c r="AS3668" s="49"/>
      <c r="AT3668" s="49"/>
      <c r="AX3668" s="49"/>
      <c r="AY3668" s="49"/>
      <c r="AZ3668" s="49"/>
      <c r="BA3668" s="49"/>
      <c r="BB3668" s="49"/>
      <c r="BC3668" s="49"/>
      <c r="BD3668" s="49"/>
      <c r="BE3668" s="49"/>
      <c r="BF3668" s="49"/>
      <c r="BG3668" s="49"/>
      <c r="BH3668" s="49"/>
      <c r="BI3668" s="49"/>
      <c r="BJ3668" s="49"/>
      <c r="BK3668" s="49"/>
      <c r="BL3668" s="49"/>
      <c r="BM3668" s="49"/>
      <c r="BN3668" s="49"/>
      <c r="BO3668" s="49"/>
      <c r="BP3668" s="49"/>
      <c r="BQ3668" s="49"/>
      <c r="BR3668" s="49"/>
      <c r="BS3668" s="49"/>
      <c r="BT3668" s="49"/>
      <c r="BU3668" s="49"/>
      <c r="BV3668" s="49"/>
      <c r="BW3668" s="49"/>
      <c r="BX3668" s="49"/>
      <c r="BY3668" s="49"/>
      <c r="BZ3668" s="49"/>
      <c r="CA3668" s="49"/>
      <c r="CB3668" s="49"/>
      <c r="CC3668" s="49"/>
    </row>
    <row r="3669" spans="1:81" x14ac:dyDescent="0.3">
      <c r="A3669" s="57" t="s">
        <v>559</v>
      </c>
      <c r="B3669" s="48">
        <v>42356</v>
      </c>
      <c r="C3669" s="48"/>
      <c r="D3669" s="48"/>
      <c r="E3669" s="49" t="s">
        <v>558</v>
      </c>
      <c r="F3669" s="49"/>
      <c r="G3669" s="49">
        <v>485.37890625</v>
      </c>
      <c r="H3669" s="49">
        <v>0.28891562500000001</v>
      </c>
      <c r="I3669" s="49">
        <v>0.29523125</v>
      </c>
      <c r="J3669" s="49">
        <v>0.25808750000000003</v>
      </c>
      <c r="K3669" s="49">
        <v>0.22223124999999999</v>
      </c>
      <c r="L3669" s="49">
        <v>0.27130625000000003</v>
      </c>
      <c r="M3669" s="49">
        <v>0.34798125000000002</v>
      </c>
      <c r="N3669" s="49">
        <v>0.22625000000000001</v>
      </c>
      <c r="O3669" s="49"/>
      <c r="P3669" s="49"/>
      <c r="Q3669" s="49"/>
      <c r="R3669" s="49"/>
      <c r="S3669" s="49"/>
      <c r="T3669" s="49"/>
      <c r="U3669" s="49"/>
      <c r="V3669" s="49"/>
      <c r="W3669" s="49"/>
      <c r="X3669" s="49"/>
      <c r="Y3669" s="49"/>
      <c r="Z3669" s="49"/>
      <c r="AA3669" s="49"/>
      <c r="AB3669" s="49"/>
      <c r="AC3669" s="49"/>
      <c r="AD3669" s="49"/>
      <c r="AE3669" s="49"/>
      <c r="AF3669" s="49"/>
      <c r="AG3669" s="49"/>
      <c r="AH3669" s="49"/>
      <c r="AI3669" s="49"/>
      <c r="AJ3669" s="49"/>
      <c r="AK3669" s="49"/>
      <c r="AL3669" s="49"/>
      <c r="AM3669" s="49"/>
      <c r="AN3669" s="49"/>
      <c r="AO3669" s="49"/>
      <c r="AP3669" s="49"/>
      <c r="AQ3669" s="49"/>
      <c r="AR3669" s="49"/>
      <c r="AS3669" s="49"/>
      <c r="AT3669" s="49"/>
      <c r="AX3669" s="49"/>
      <c r="AY3669" s="49"/>
      <c r="AZ3669" s="49"/>
      <c r="BA3669" s="49"/>
      <c r="BB3669" s="49"/>
      <c r="BC3669" s="49"/>
      <c r="BD3669" s="49"/>
      <c r="BE3669" s="49"/>
      <c r="BF3669" s="49"/>
      <c r="BG3669" s="49"/>
      <c r="BH3669" s="49"/>
      <c r="BI3669" s="49"/>
      <c r="BJ3669" s="49"/>
      <c r="BK3669" s="49"/>
      <c r="BL3669" s="49"/>
      <c r="BM3669" s="49"/>
      <c r="BN3669" s="49"/>
      <c r="BO3669" s="49"/>
      <c r="BP3669" s="49"/>
      <c r="BQ3669" s="49"/>
      <c r="BR3669" s="49"/>
      <c r="BS3669" s="49"/>
      <c r="BT3669" s="49"/>
      <c r="BU3669" s="49"/>
      <c r="BV3669" s="49"/>
      <c r="BW3669" s="49"/>
      <c r="BX3669" s="49"/>
      <c r="BY3669" s="49"/>
      <c r="BZ3669" s="49"/>
      <c r="CA3669" s="49"/>
      <c r="CB3669" s="49"/>
      <c r="CC3669" s="49"/>
    </row>
    <row r="3670" spans="1:81" x14ac:dyDescent="0.3">
      <c r="A3670" s="57" t="s">
        <v>559</v>
      </c>
      <c r="B3670" s="48">
        <v>42357</v>
      </c>
      <c r="C3670" s="48"/>
      <c r="D3670" s="48"/>
      <c r="E3670" s="49" t="s">
        <v>558</v>
      </c>
      <c r="F3670" s="49"/>
      <c r="G3670" s="49">
        <v>481.42312500000003</v>
      </c>
      <c r="H3670" s="49">
        <v>0.27481250000000002</v>
      </c>
      <c r="I3670" s="49">
        <v>0.28788750000000002</v>
      </c>
      <c r="J3670" s="49">
        <v>0.25679999999999997</v>
      </c>
      <c r="K3670" s="49">
        <v>0.22125</v>
      </c>
      <c r="L3670" s="49">
        <v>0.27119375000000001</v>
      </c>
      <c r="M3670" s="49">
        <v>0.34794999999999998</v>
      </c>
      <c r="N3670" s="49">
        <v>0.22620000000000001</v>
      </c>
      <c r="O3670" s="49"/>
      <c r="P3670" s="49"/>
      <c r="Q3670" s="49"/>
      <c r="R3670" s="49"/>
      <c r="S3670" s="49"/>
      <c r="T3670" s="49"/>
      <c r="U3670" s="49"/>
      <c r="V3670" s="49"/>
      <c r="W3670" s="49"/>
      <c r="X3670" s="49"/>
      <c r="Y3670" s="49"/>
      <c r="Z3670" s="49"/>
      <c r="AA3670" s="49"/>
      <c r="AB3670" s="49"/>
      <c r="AC3670" s="49"/>
      <c r="AD3670" s="49"/>
      <c r="AE3670" s="49"/>
      <c r="AF3670" s="49"/>
      <c r="AG3670" s="49"/>
      <c r="AH3670" s="49"/>
      <c r="AI3670" s="49"/>
      <c r="AJ3670" s="49"/>
      <c r="AK3670" s="49"/>
      <c r="AL3670" s="49"/>
      <c r="AM3670" s="49"/>
      <c r="AN3670" s="49"/>
      <c r="AO3670" s="49"/>
      <c r="AP3670" s="49"/>
      <c r="AQ3670" s="49"/>
      <c r="AR3670" s="49"/>
      <c r="AS3670" s="49"/>
      <c r="AT3670" s="49"/>
      <c r="AX3670" s="49"/>
      <c r="AY3670" s="49"/>
      <c r="AZ3670" s="49"/>
      <c r="BA3670" s="49"/>
      <c r="BB3670" s="49"/>
      <c r="BC3670" s="49"/>
      <c r="BD3670" s="49"/>
      <c r="BE3670" s="49"/>
      <c r="BF3670" s="49"/>
      <c r="BG3670" s="49"/>
      <c r="BH3670" s="49"/>
      <c r="BI3670" s="49"/>
      <c r="BJ3670" s="49"/>
      <c r="BK3670" s="49"/>
      <c r="BL3670" s="49"/>
      <c r="BM3670" s="49"/>
      <c r="BN3670" s="49"/>
      <c r="BO3670" s="49"/>
      <c r="BP3670" s="49"/>
      <c r="BQ3670" s="49"/>
      <c r="BR3670" s="49"/>
      <c r="BS3670" s="49"/>
      <c r="BT3670" s="49"/>
      <c r="BU3670" s="49"/>
      <c r="BV3670" s="49"/>
      <c r="BW3670" s="49"/>
      <c r="BX3670" s="49"/>
      <c r="BY3670" s="49"/>
      <c r="BZ3670" s="49"/>
      <c r="CA3670" s="49"/>
      <c r="CB3670" s="49"/>
      <c r="CC3670" s="49"/>
    </row>
    <row r="3671" spans="1:81" x14ac:dyDescent="0.3">
      <c r="A3671" s="57" t="s">
        <v>559</v>
      </c>
      <c r="B3671" s="48">
        <v>42358</v>
      </c>
      <c r="C3671" s="48"/>
      <c r="D3671" s="48"/>
      <c r="E3671" s="49" t="s">
        <v>558</v>
      </c>
      <c r="F3671" s="49"/>
      <c r="G3671" s="49">
        <v>477.88312500000001</v>
      </c>
      <c r="H3671" s="49">
        <v>0.26226874999999999</v>
      </c>
      <c r="I3671" s="49">
        <v>0.28075624999999998</v>
      </c>
      <c r="J3671" s="49">
        <v>0.25523125000000002</v>
      </c>
      <c r="K3671" s="49">
        <v>0.22118750000000001</v>
      </c>
      <c r="L3671" s="49">
        <v>0.27092500000000003</v>
      </c>
      <c r="M3671" s="49">
        <v>0.34788124999999998</v>
      </c>
      <c r="N3671" s="49">
        <v>0.22620625</v>
      </c>
      <c r="O3671" s="49"/>
      <c r="P3671" s="49"/>
      <c r="Q3671" s="49"/>
      <c r="R3671" s="49"/>
      <c r="S3671" s="49"/>
      <c r="T3671" s="49"/>
      <c r="U3671" s="49"/>
      <c r="V3671" s="49"/>
      <c r="W3671" s="49"/>
      <c r="X3671" s="49"/>
      <c r="Y3671" s="49"/>
      <c r="Z3671" s="49"/>
      <c r="AA3671" s="49"/>
      <c r="AB3671" s="49"/>
      <c r="AC3671" s="49"/>
      <c r="AD3671" s="49"/>
      <c r="AE3671" s="49"/>
      <c r="AF3671" s="49"/>
      <c r="AG3671" s="49"/>
      <c r="AH3671" s="49"/>
      <c r="AI3671" s="49"/>
      <c r="AJ3671" s="49"/>
      <c r="AK3671" s="49"/>
      <c r="AL3671" s="49"/>
      <c r="AM3671" s="49"/>
      <c r="AN3671" s="49"/>
      <c r="AO3671" s="49"/>
      <c r="AP3671" s="49"/>
      <c r="AQ3671" s="49"/>
      <c r="AR3671" s="49"/>
      <c r="AS3671" s="49"/>
      <c r="AT3671" s="49"/>
      <c r="AX3671" s="49"/>
      <c r="AY3671" s="49"/>
      <c r="AZ3671" s="49"/>
      <c r="BA3671" s="49"/>
      <c r="BB3671" s="49"/>
      <c r="BC3671" s="49"/>
      <c r="BD3671" s="49"/>
      <c r="BE3671" s="49"/>
      <c r="BF3671" s="49"/>
      <c r="BG3671" s="49"/>
      <c r="BH3671" s="49"/>
      <c r="BI3671" s="49"/>
      <c r="BJ3671" s="49"/>
      <c r="BK3671" s="49"/>
      <c r="BL3671" s="49"/>
      <c r="BM3671" s="49"/>
      <c r="BN3671" s="49"/>
      <c r="BO3671" s="49"/>
      <c r="BP3671" s="49"/>
      <c r="BQ3671" s="49"/>
      <c r="BR3671" s="49"/>
      <c r="BS3671" s="49"/>
      <c r="BT3671" s="49"/>
      <c r="BU3671" s="49"/>
      <c r="BV3671" s="49"/>
      <c r="BW3671" s="49"/>
      <c r="BX3671" s="49"/>
      <c r="BY3671" s="49"/>
      <c r="BZ3671" s="49"/>
      <c r="CA3671" s="49"/>
      <c r="CB3671" s="49"/>
      <c r="CC3671" s="49"/>
    </row>
    <row r="3672" spans="1:81" x14ac:dyDescent="0.3">
      <c r="A3672" s="57" t="s">
        <v>559</v>
      </c>
      <c r="B3672" s="48">
        <v>42359</v>
      </c>
      <c r="C3672" s="48"/>
      <c r="D3672" s="48"/>
      <c r="E3672" s="49" t="s">
        <v>558</v>
      </c>
      <c r="F3672" s="49"/>
      <c r="G3672" s="49">
        <v>468.15562499999999</v>
      </c>
      <c r="H3672" s="49">
        <v>0.22596250000000001</v>
      </c>
      <c r="I3672" s="49">
        <v>0.26287500000000003</v>
      </c>
      <c r="J3672" s="49">
        <v>0.25096249999999998</v>
      </c>
      <c r="K3672" s="49">
        <v>0.22062499999999999</v>
      </c>
      <c r="L3672" s="49">
        <v>0.27053125</v>
      </c>
      <c r="M3672" s="49">
        <v>0.34791250000000001</v>
      </c>
      <c r="N3672" s="49">
        <v>0.22606875000000001</v>
      </c>
      <c r="O3672" s="49"/>
      <c r="P3672" s="49"/>
      <c r="Q3672" s="49"/>
      <c r="R3672" s="49"/>
      <c r="S3672" s="49"/>
      <c r="T3672" s="49"/>
      <c r="U3672" s="49"/>
      <c r="V3672" s="49"/>
      <c r="W3672" s="49"/>
      <c r="X3672" s="49"/>
      <c r="Y3672" s="49"/>
      <c r="Z3672" s="49"/>
      <c r="AA3672" s="49"/>
      <c r="AB3672" s="49"/>
      <c r="AC3672" s="49"/>
      <c r="AD3672" s="49"/>
      <c r="AE3672" s="49">
        <v>0.80759510203944496</v>
      </c>
      <c r="AF3672" s="49">
        <v>0.77898086501438701</v>
      </c>
      <c r="AG3672" s="49"/>
      <c r="AH3672" s="49"/>
      <c r="AI3672" s="49"/>
      <c r="AJ3672" s="49"/>
      <c r="AK3672" s="49"/>
      <c r="AL3672" s="49"/>
      <c r="AM3672" s="49"/>
      <c r="AN3672" s="49"/>
      <c r="AO3672" s="49"/>
      <c r="AP3672" s="49"/>
      <c r="AQ3672" s="49"/>
      <c r="AR3672" s="49"/>
      <c r="AS3672" s="49"/>
      <c r="AT3672" s="49"/>
      <c r="AX3672" s="49"/>
      <c r="AY3672" s="49"/>
      <c r="AZ3672" s="49"/>
      <c r="BA3672" s="49"/>
      <c r="BB3672" s="49"/>
      <c r="BC3672" s="49"/>
      <c r="BD3672" s="49"/>
      <c r="BE3672" s="49"/>
      <c r="BF3672" s="49"/>
      <c r="BG3672" s="49"/>
      <c r="BH3672" s="49"/>
      <c r="BI3672" s="49"/>
      <c r="BJ3672" s="49"/>
      <c r="BK3672" s="49"/>
      <c r="BL3672" s="49"/>
      <c r="BM3672" s="49"/>
      <c r="BN3672" s="49"/>
      <c r="BO3672" s="49"/>
      <c r="BP3672" s="49"/>
      <c r="BQ3672" s="49"/>
      <c r="BR3672" s="49"/>
      <c r="BS3672" s="49"/>
      <c r="BT3672" s="49"/>
      <c r="BU3672" s="49"/>
      <c r="BV3672" s="49"/>
      <c r="BW3672" s="49"/>
      <c r="BX3672" s="49"/>
      <c r="BY3672" s="49"/>
      <c r="BZ3672" s="49"/>
      <c r="CA3672" s="49"/>
      <c r="CB3672" s="49"/>
      <c r="CC3672" s="49"/>
    </row>
    <row r="3673" spans="1:81" x14ac:dyDescent="0.3">
      <c r="A3673" s="57" t="s">
        <v>559</v>
      </c>
      <c r="B3673" s="48">
        <v>42360</v>
      </c>
      <c r="C3673" s="48"/>
      <c r="D3673" s="48"/>
      <c r="E3673" s="49" t="s">
        <v>558</v>
      </c>
      <c r="F3673" s="49"/>
      <c r="G3673" s="49">
        <v>466.14046875000003</v>
      </c>
      <c r="H3673" s="49">
        <v>0.21698437500000001</v>
      </c>
      <c r="I3673" s="49">
        <v>0.25804375000000002</v>
      </c>
      <c r="J3673" s="49">
        <v>0.25048124999999999</v>
      </c>
      <c r="K3673" s="49">
        <v>0.22149374999999999</v>
      </c>
      <c r="L3673" s="49">
        <v>0.27048749999999999</v>
      </c>
      <c r="M3673" s="49">
        <v>0.34775624999999999</v>
      </c>
      <c r="N3673" s="49">
        <v>0.22606875000000001</v>
      </c>
      <c r="O3673" s="49"/>
      <c r="P3673" s="49"/>
      <c r="Q3673" s="49"/>
      <c r="R3673" s="49"/>
      <c r="S3673" s="49"/>
      <c r="T3673" s="49"/>
      <c r="U3673" s="49"/>
      <c r="V3673" s="49"/>
      <c r="W3673" s="49"/>
      <c r="X3673" s="49"/>
      <c r="Y3673" s="49"/>
      <c r="Z3673" s="49"/>
      <c r="AA3673" s="49"/>
      <c r="AB3673" s="49"/>
      <c r="AC3673" s="49"/>
      <c r="AD3673" s="49">
        <v>8.75</v>
      </c>
      <c r="AE3673" s="49"/>
      <c r="AF3673" s="49"/>
      <c r="AG3673" s="49"/>
      <c r="AH3673" s="49"/>
      <c r="AI3673" s="49"/>
      <c r="AJ3673" s="49">
        <v>3.25</v>
      </c>
      <c r="AK3673" s="49">
        <v>8.75</v>
      </c>
      <c r="AL3673" s="49"/>
      <c r="AM3673" s="49"/>
      <c r="AN3673" s="49"/>
      <c r="AO3673" s="49"/>
      <c r="AP3673" s="49"/>
      <c r="AQ3673" s="49"/>
      <c r="AR3673" s="49"/>
      <c r="AS3673" s="49"/>
      <c r="AT3673" s="49"/>
      <c r="AX3673" s="49"/>
      <c r="AY3673" s="49"/>
      <c r="AZ3673" s="49"/>
      <c r="BA3673" s="49"/>
      <c r="BB3673" s="49"/>
      <c r="BC3673" s="49"/>
      <c r="BD3673" s="49"/>
      <c r="BE3673" s="49"/>
      <c r="BF3673" s="49"/>
      <c r="BG3673" s="49"/>
      <c r="BH3673" s="49"/>
      <c r="BI3673" s="49"/>
      <c r="BJ3673" s="49"/>
      <c r="BK3673" s="49"/>
      <c r="BL3673" s="49"/>
      <c r="BM3673" s="49"/>
      <c r="BN3673" s="49"/>
      <c r="BO3673" s="49"/>
      <c r="BP3673" s="49"/>
      <c r="BQ3673" s="49"/>
      <c r="BR3673" s="49"/>
      <c r="BS3673" s="49"/>
      <c r="BT3673" s="49"/>
      <c r="BU3673" s="49"/>
      <c r="BV3673" s="49"/>
      <c r="BW3673" s="49"/>
      <c r="BX3673" s="49"/>
      <c r="BY3673" s="49"/>
      <c r="BZ3673" s="49"/>
      <c r="CA3673" s="49"/>
      <c r="CB3673" s="49"/>
      <c r="CC3673" s="49"/>
    </row>
    <row r="3674" spans="1:81" x14ac:dyDescent="0.3">
      <c r="A3674" s="57" t="s">
        <v>559</v>
      </c>
      <c r="B3674" s="48">
        <v>42361</v>
      </c>
      <c r="C3674" s="48"/>
      <c r="D3674" s="48"/>
      <c r="E3674" s="49" t="s">
        <v>558</v>
      </c>
      <c r="F3674" s="49"/>
      <c r="G3674" s="49">
        <v>461.06203125000002</v>
      </c>
      <c r="H3674" s="49">
        <v>0.19967812500000001</v>
      </c>
      <c r="I3674" s="49">
        <v>0.24830625000000001</v>
      </c>
      <c r="J3674" s="49">
        <v>0.24727499999999999</v>
      </c>
      <c r="K3674" s="49">
        <v>0.22163125</v>
      </c>
      <c r="L3674" s="49">
        <v>0.27025624999999998</v>
      </c>
      <c r="M3674" s="49">
        <v>0.34770000000000001</v>
      </c>
      <c r="N3674" s="49">
        <v>0.22601874999999999</v>
      </c>
      <c r="O3674" s="49"/>
      <c r="P3674" s="49"/>
      <c r="Q3674" s="49"/>
      <c r="R3674" s="49"/>
      <c r="S3674" s="49"/>
      <c r="T3674" s="49"/>
      <c r="U3674" s="49"/>
      <c r="V3674" s="49"/>
      <c r="W3674" s="49"/>
      <c r="X3674" s="49"/>
      <c r="Y3674" s="49"/>
      <c r="Z3674" s="49"/>
      <c r="AA3674" s="49"/>
      <c r="AB3674" s="49"/>
      <c r="AC3674" s="49"/>
      <c r="AD3674" s="49"/>
      <c r="AE3674" s="49"/>
      <c r="AF3674" s="49"/>
      <c r="AG3674" s="49"/>
      <c r="AH3674" s="49"/>
      <c r="AI3674" s="49"/>
      <c r="AJ3674" s="49"/>
      <c r="AK3674" s="49"/>
      <c r="AL3674" s="49"/>
      <c r="AM3674" s="49"/>
      <c r="AN3674" s="49"/>
      <c r="AO3674" s="49"/>
      <c r="AP3674" s="49"/>
      <c r="AQ3674" s="49"/>
      <c r="AR3674" s="49"/>
      <c r="AS3674" s="49"/>
      <c r="AT3674" s="49"/>
      <c r="AX3674" s="49"/>
      <c r="AY3674" s="49"/>
      <c r="AZ3674" s="49"/>
      <c r="BA3674" s="49"/>
      <c r="BB3674" s="49"/>
      <c r="BC3674" s="49"/>
      <c r="BD3674" s="49"/>
      <c r="BE3674" s="49"/>
      <c r="BF3674" s="49"/>
      <c r="BG3674" s="49"/>
      <c r="BH3674" s="49"/>
      <c r="BI3674" s="49"/>
      <c r="BJ3674" s="49"/>
      <c r="BK3674" s="49"/>
      <c r="BL3674" s="49"/>
      <c r="BM3674" s="49"/>
      <c r="BN3674" s="49"/>
      <c r="BO3674" s="49"/>
      <c r="BP3674" s="49"/>
      <c r="BQ3674" s="49"/>
      <c r="BR3674" s="49"/>
      <c r="BS3674" s="49"/>
      <c r="BT3674" s="49"/>
      <c r="BU3674" s="49"/>
      <c r="BV3674" s="49"/>
      <c r="BW3674" s="49"/>
      <c r="BX3674" s="49"/>
      <c r="BY3674" s="49"/>
      <c r="BZ3674" s="49"/>
      <c r="CA3674" s="49"/>
      <c r="CB3674" s="49"/>
      <c r="CC3674" s="49"/>
    </row>
    <row r="3675" spans="1:81" x14ac:dyDescent="0.3">
      <c r="A3675" s="57" t="s">
        <v>559</v>
      </c>
      <c r="B3675" s="48">
        <v>42362</v>
      </c>
      <c r="C3675" s="48"/>
      <c r="D3675" s="48"/>
      <c r="E3675" s="49" t="s">
        <v>558</v>
      </c>
      <c r="F3675" s="49"/>
      <c r="G3675" s="49">
        <v>500.31703125000001</v>
      </c>
      <c r="H3675" s="49">
        <v>0.31324687499999998</v>
      </c>
      <c r="I3675" s="49">
        <v>0.31516250000000001</v>
      </c>
      <c r="J3675" s="49">
        <v>0.28026250000000003</v>
      </c>
      <c r="K3675" s="49">
        <v>0.22974375</v>
      </c>
      <c r="L3675" s="49">
        <v>0.26995000000000002</v>
      </c>
      <c r="M3675" s="49">
        <v>0.34761249999999999</v>
      </c>
      <c r="N3675" s="49">
        <v>0.22595000000000001</v>
      </c>
      <c r="O3675" s="49"/>
      <c r="P3675" s="49"/>
      <c r="Q3675" s="49"/>
      <c r="R3675" s="49"/>
      <c r="S3675" s="49"/>
      <c r="T3675" s="49"/>
      <c r="U3675" s="49"/>
      <c r="V3675" s="49"/>
      <c r="W3675" s="49"/>
      <c r="X3675" s="49"/>
      <c r="Y3675" s="49"/>
      <c r="Z3675" s="49"/>
      <c r="AA3675" s="49"/>
      <c r="AB3675" s="49"/>
      <c r="AC3675" s="49"/>
      <c r="AD3675" s="49"/>
      <c r="AE3675" s="49"/>
      <c r="AF3675" s="49"/>
      <c r="AG3675" s="49"/>
      <c r="AH3675" s="49"/>
      <c r="AI3675" s="49"/>
      <c r="AJ3675" s="49"/>
      <c r="AK3675" s="49"/>
      <c r="AL3675" s="49"/>
      <c r="AM3675" s="49"/>
      <c r="AN3675" s="49"/>
      <c r="AO3675" s="49"/>
      <c r="AP3675" s="49"/>
      <c r="AQ3675" s="49"/>
      <c r="AR3675" s="49"/>
      <c r="AS3675" s="49"/>
      <c r="AT3675" s="49"/>
      <c r="AX3675" s="49"/>
      <c r="AY3675" s="49"/>
      <c r="AZ3675" s="49"/>
      <c r="BA3675" s="49"/>
      <c r="BB3675" s="49"/>
      <c r="BC3675" s="49"/>
      <c r="BD3675" s="49"/>
      <c r="BE3675" s="49"/>
      <c r="BF3675" s="49"/>
      <c r="BG3675" s="49"/>
      <c r="BH3675" s="49"/>
      <c r="BI3675" s="49"/>
      <c r="BJ3675" s="49"/>
      <c r="BK3675" s="49"/>
      <c r="BL3675" s="49"/>
      <c r="BM3675" s="49"/>
      <c r="BN3675" s="49"/>
      <c r="BO3675" s="49"/>
      <c r="BP3675" s="49"/>
      <c r="BQ3675" s="49"/>
      <c r="BR3675" s="49"/>
      <c r="BS3675" s="49"/>
      <c r="BT3675" s="49"/>
      <c r="BU3675" s="49"/>
      <c r="BV3675" s="49"/>
      <c r="BW3675" s="49"/>
      <c r="BX3675" s="49"/>
      <c r="BY3675" s="49"/>
      <c r="BZ3675" s="49"/>
      <c r="CA3675" s="49"/>
      <c r="CB3675" s="49"/>
      <c r="CC3675" s="49"/>
    </row>
    <row r="3676" spans="1:81" x14ac:dyDescent="0.3">
      <c r="A3676" s="57" t="s">
        <v>559</v>
      </c>
      <c r="B3676" s="48">
        <v>42363</v>
      </c>
      <c r="C3676" s="48"/>
      <c r="D3676" s="48"/>
      <c r="E3676" s="49" t="s">
        <v>558</v>
      </c>
      <c r="F3676" s="49"/>
      <c r="G3676" s="49">
        <v>492.38343750000001</v>
      </c>
      <c r="H3676" s="49">
        <v>0.28759374999999998</v>
      </c>
      <c r="I3676" s="49">
        <v>0.3047125</v>
      </c>
      <c r="J3676" s="49">
        <v>0.2752</v>
      </c>
      <c r="K3676" s="49">
        <v>0.2265875</v>
      </c>
      <c r="L3676" s="49">
        <v>0.26985625000000002</v>
      </c>
      <c r="M3676" s="49">
        <v>0.3475125</v>
      </c>
      <c r="N3676" s="49">
        <v>0.22596875</v>
      </c>
      <c r="O3676" s="49"/>
      <c r="P3676" s="49"/>
      <c r="Q3676" s="49"/>
      <c r="R3676" s="49"/>
      <c r="S3676" s="49"/>
      <c r="T3676" s="49"/>
      <c r="U3676" s="49"/>
      <c r="V3676" s="49"/>
      <c r="W3676" s="49"/>
      <c r="X3676" s="49"/>
      <c r="Y3676" s="49"/>
      <c r="Z3676" s="49"/>
      <c r="AA3676" s="49"/>
      <c r="AB3676" s="49"/>
      <c r="AC3676" s="49"/>
      <c r="AD3676" s="49"/>
      <c r="AE3676" s="49"/>
      <c r="AF3676" s="49"/>
      <c r="AG3676" s="49"/>
      <c r="AH3676" s="49"/>
      <c r="AI3676" s="49"/>
      <c r="AJ3676" s="49"/>
      <c r="AK3676" s="49"/>
      <c r="AL3676" s="49"/>
      <c r="AM3676" s="49"/>
      <c r="AN3676" s="49"/>
      <c r="AO3676" s="49"/>
      <c r="AP3676" s="49"/>
      <c r="AQ3676" s="49"/>
      <c r="AR3676" s="49"/>
      <c r="AS3676" s="49"/>
      <c r="AT3676" s="49"/>
      <c r="AX3676" s="49"/>
      <c r="AY3676" s="49"/>
      <c r="AZ3676" s="49"/>
      <c r="BA3676" s="49"/>
      <c r="BB3676" s="49"/>
      <c r="BC3676" s="49"/>
      <c r="BD3676" s="49"/>
      <c r="BE3676" s="49"/>
      <c r="BF3676" s="49"/>
      <c r="BG3676" s="49"/>
      <c r="BH3676" s="49"/>
      <c r="BI3676" s="49"/>
      <c r="BJ3676" s="49"/>
      <c r="BK3676" s="49"/>
      <c r="BL3676" s="49"/>
      <c r="BM3676" s="49"/>
      <c r="BN3676" s="49"/>
      <c r="BO3676" s="49"/>
      <c r="BP3676" s="49"/>
      <c r="BQ3676" s="49"/>
      <c r="BR3676" s="49"/>
      <c r="BS3676" s="49"/>
      <c r="BT3676" s="49"/>
      <c r="BU3676" s="49"/>
      <c r="BV3676" s="49"/>
      <c r="BW3676" s="49"/>
      <c r="BX3676" s="49"/>
      <c r="BY3676" s="49"/>
      <c r="BZ3676" s="49"/>
      <c r="CA3676" s="49"/>
      <c r="CB3676" s="49"/>
      <c r="CC3676" s="49"/>
    </row>
    <row r="3677" spans="1:81" x14ac:dyDescent="0.3">
      <c r="A3677" s="57" t="s">
        <v>559</v>
      </c>
      <c r="B3677" s="48">
        <v>42364</v>
      </c>
      <c r="C3677" s="48"/>
      <c r="D3677" s="48"/>
      <c r="E3677" s="49" t="s">
        <v>558</v>
      </c>
      <c r="F3677" s="49"/>
      <c r="G3677" s="49">
        <v>485.68921875000001</v>
      </c>
      <c r="H3677" s="49">
        <v>0.26444062499999998</v>
      </c>
      <c r="I3677" s="49">
        <v>0.29251250000000001</v>
      </c>
      <c r="J3677" s="49">
        <v>0.27111249999999998</v>
      </c>
      <c r="K3677" s="49">
        <v>0.2265375</v>
      </c>
      <c r="L3677" s="49">
        <v>0.26959375000000002</v>
      </c>
      <c r="M3677" s="49">
        <v>0.34753125000000001</v>
      </c>
      <c r="N3677" s="49">
        <v>0.22571250000000001</v>
      </c>
      <c r="O3677" s="49"/>
      <c r="P3677" s="49"/>
      <c r="Q3677" s="49"/>
      <c r="R3677" s="49"/>
      <c r="S3677" s="49"/>
      <c r="T3677" s="49"/>
      <c r="U3677" s="49"/>
      <c r="V3677" s="49"/>
      <c r="W3677" s="49"/>
      <c r="X3677" s="49"/>
      <c r="Y3677" s="49"/>
      <c r="Z3677" s="49"/>
      <c r="AA3677" s="49"/>
      <c r="AB3677" s="49"/>
      <c r="AC3677" s="49"/>
      <c r="AD3677" s="49"/>
      <c r="AE3677" s="49"/>
      <c r="AF3677" s="49"/>
      <c r="AG3677" s="49"/>
      <c r="AH3677" s="49"/>
      <c r="AI3677" s="49"/>
      <c r="AJ3677" s="49"/>
      <c r="AK3677" s="49"/>
      <c r="AL3677" s="49"/>
      <c r="AM3677" s="49"/>
      <c r="AN3677" s="49"/>
      <c r="AO3677" s="49"/>
      <c r="AP3677" s="49"/>
      <c r="AQ3677" s="49"/>
      <c r="AR3677" s="49"/>
      <c r="AS3677" s="49"/>
      <c r="AT3677" s="49"/>
      <c r="AX3677" s="49"/>
      <c r="AY3677" s="49"/>
      <c r="AZ3677" s="49"/>
      <c r="BA3677" s="49"/>
      <c r="BB3677" s="49"/>
      <c r="BC3677" s="49"/>
      <c r="BD3677" s="49"/>
      <c r="BE3677" s="49"/>
      <c r="BF3677" s="49"/>
      <c r="BG3677" s="49"/>
      <c r="BH3677" s="49"/>
      <c r="BI3677" s="49"/>
      <c r="BJ3677" s="49"/>
      <c r="BK3677" s="49"/>
      <c r="BL3677" s="49"/>
      <c r="BM3677" s="49"/>
      <c r="BN3677" s="49"/>
      <c r="BO3677" s="49"/>
      <c r="BP3677" s="49"/>
      <c r="BQ3677" s="49"/>
      <c r="BR3677" s="49"/>
      <c r="BS3677" s="49"/>
      <c r="BT3677" s="49"/>
      <c r="BU3677" s="49"/>
      <c r="BV3677" s="49"/>
      <c r="BW3677" s="49"/>
      <c r="BX3677" s="49"/>
      <c r="BY3677" s="49"/>
      <c r="BZ3677" s="49"/>
      <c r="CA3677" s="49"/>
      <c r="CB3677" s="49"/>
      <c r="CC3677" s="49"/>
    </row>
    <row r="3678" spans="1:81" x14ac:dyDescent="0.3">
      <c r="A3678" s="57" t="s">
        <v>559</v>
      </c>
      <c r="B3678" s="48">
        <v>42365</v>
      </c>
      <c r="C3678" s="48"/>
      <c r="D3678" s="48"/>
      <c r="E3678" s="49" t="s">
        <v>558</v>
      </c>
      <c r="F3678" s="49"/>
      <c r="G3678" s="49">
        <v>478.34812499999998</v>
      </c>
      <c r="H3678" s="49">
        <v>0.238675</v>
      </c>
      <c r="I3678" s="49">
        <v>0.27850000000000003</v>
      </c>
      <c r="J3678" s="49">
        <v>0.26660624999999999</v>
      </c>
      <c r="K3678" s="49">
        <v>0.22675624999999999</v>
      </c>
      <c r="L3678" s="49">
        <v>0.2694375</v>
      </c>
      <c r="M3678" s="49">
        <v>0.34739999999999999</v>
      </c>
      <c r="N3678" s="49">
        <v>0.22570625</v>
      </c>
      <c r="O3678" s="49"/>
      <c r="P3678" s="49"/>
      <c r="Q3678" s="49"/>
      <c r="R3678" s="49"/>
      <c r="S3678" s="49"/>
      <c r="T3678" s="49"/>
      <c r="U3678" s="49"/>
      <c r="V3678" s="49"/>
      <c r="W3678" s="49"/>
      <c r="X3678" s="49"/>
      <c r="Y3678" s="49"/>
      <c r="Z3678" s="49"/>
      <c r="AA3678" s="49"/>
      <c r="AB3678" s="49"/>
      <c r="AC3678" s="49"/>
      <c r="AD3678" s="49"/>
      <c r="AE3678" s="49"/>
      <c r="AF3678" s="49"/>
      <c r="AG3678" s="49"/>
      <c r="AH3678" s="49"/>
      <c r="AI3678" s="49"/>
      <c r="AJ3678" s="49"/>
      <c r="AK3678" s="49"/>
      <c r="AL3678" s="49"/>
      <c r="AM3678" s="49"/>
      <c r="AN3678" s="49"/>
      <c r="AO3678" s="49"/>
      <c r="AP3678" s="49"/>
      <c r="AQ3678" s="49"/>
      <c r="AR3678" s="49"/>
      <c r="AS3678" s="49"/>
      <c r="AT3678" s="49"/>
      <c r="AX3678" s="49"/>
      <c r="AY3678" s="49"/>
      <c r="AZ3678" s="49"/>
      <c r="BA3678" s="49"/>
      <c r="BB3678" s="49"/>
      <c r="BC3678" s="49"/>
      <c r="BD3678" s="49"/>
      <c r="BE3678" s="49"/>
      <c r="BF3678" s="49"/>
      <c r="BG3678" s="49"/>
      <c r="BH3678" s="49"/>
      <c r="BI3678" s="49"/>
      <c r="BJ3678" s="49"/>
      <c r="BK3678" s="49"/>
      <c r="BL3678" s="49"/>
      <c r="BM3678" s="49"/>
      <c r="BN3678" s="49"/>
      <c r="BO3678" s="49"/>
      <c r="BP3678" s="49"/>
      <c r="BQ3678" s="49"/>
      <c r="BR3678" s="49"/>
      <c r="BS3678" s="49"/>
      <c r="BT3678" s="49"/>
      <c r="BU3678" s="49"/>
      <c r="BV3678" s="49"/>
      <c r="BW3678" s="49"/>
      <c r="BX3678" s="49"/>
      <c r="BY3678" s="49"/>
      <c r="BZ3678" s="49"/>
      <c r="CA3678" s="49"/>
      <c r="CB3678" s="49"/>
      <c r="CC3678" s="49"/>
    </row>
    <row r="3679" spans="1:81" x14ac:dyDescent="0.3">
      <c r="A3679" s="57" t="s">
        <v>559</v>
      </c>
      <c r="B3679" s="48">
        <v>42366</v>
      </c>
      <c r="C3679" s="48"/>
      <c r="D3679" s="48"/>
      <c r="E3679" s="49" t="s">
        <v>558</v>
      </c>
      <c r="F3679" s="49"/>
      <c r="G3679" s="49">
        <v>470.74265624999998</v>
      </c>
      <c r="H3679" s="49">
        <v>0.21259687499999999</v>
      </c>
      <c r="I3679" s="49">
        <v>0.26403749999999998</v>
      </c>
      <c r="J3679" s="49">
        <v>0.26161250000000003</v>
      </c>
      <c r="K3679" s="49">
        <v>0.22690625</v>
      </c>
      <c r="L3679" s="49">
        <v>0.26931875</v>
      </c>
      <c r="M3679" s="49">
        <v>0.34734375000000001</v>
      </c>
      <c r="N3679" s="49">
        <v>0.22564375</v>
      </c>
      <c r="O3679" s="49"/>
      <c r="P3679" s="49"/>
      <c r="Q3679" s="49"/>
      <c r="R3679" s="49"/>
      <c r="S3679" s="49"/>
      <c r="T3679" s="49"/>
      <c r="U3679" s="49"/>
      <c r="V3679" s="49"/>
      <c r="W3679" s="49"/>
      <c r="X3679" s="49"/>
      <c r="Y3679" s="49"/>
      <c r="Z3679" s="49"/>
      <c r="AA3679" s="49"/>
      <c r="AB3679" s="49"/>
      <c r="AC3679" s="49"/>
      <c r="AD3679" s="49"/>
      <c r="AE3679" s="49"/>
      <c r="AF3679" s="49"/>
      <c r="AG3679" s="49"/>
      <c r="AH3679" s="49"/>
      <c r="AI3679" s="49"/>
      <c r="AJ3679" s="49"/>
      <c r="AK3679" s="49"/>
      <c r="AL3679" s="49"/>
      <c r="AM3679" s="49"/>
      <c r="AN3679" s="49"/>
      <c r="AO3679" s="49"/>
      <c r="AP3679" s="49"/>
      <c r="AQ3679" s="49"/>
      <c r="AR3679" s="49"/>
      <c r="AS3679" s="49"/>
      <c r="AT3679" s="49"/>
      <c r="AX3679" s="49"/>
      <c r="AY3679" s="49"/>
      <c r="AZ3679" s="49"/>
      <c r="BA3679" s="49"/>
      <c r="BB3679" s="49"/>
      <c r="BC3679" s="49"/>
      <c r="BD3679" s="49"/>
      <c r="BE3679" s="49"/>
      <c r="BF3679" s="49"/>
      <c r="BG3679" s="49"/>
      <c r="BH3679" s="49"/>
      <c r="BI3679" s="49"/>
      <c r="BJ3679" s="49"/>
      <c r="BK3679" s="49"/>
      <c r="BL3679" s="49"/>
      <c r="BM3679" s="49"/>
      <c r="BN3679" s="49"/>
      <c r="BO3679" s="49"/>
      <c r="BP3679" s="49"/>
      <c r="BQ3679" s="49"/>
      <c r="BR3679" s="49"/>
      <c r="BS3679" s="49"/>
      <c r="BT3679" s="49"/>
      <c r="BU3679" s="49"/>
      <c r="BV3679" s="49"/>
      <c r="BW3679" s="49"/>
      <c r="BX3679" s="49"/>
      <c r="BY3679" s="49"/>
      <c r="BZ3679" s="49"/>
      <c r="CA3679" s="49"/>
      <c r="CB3679" s="49"/>
      <c r="CC3679" s="49"/>
    </row>
    <row r="3680" spans="1:81" x14ac:dyDescent="0.3">
      <c r="A3680" s="57" t="s">
        <v>559</v>
      </c>
      <c r="B3680" s="48">
        <v>42367</v>
      </c>
      <c r="C3680" s="48"/>
      <c r="D3680" s="48"/>
      <c r="E3680" s="49" t="s">
        <v>558</v>
      </c>
      <c r="F3680" s="49"/>
      <c r="G3680" s="49">
        <v>463.1953125</v>
      </c>
      <c r="H3680" s="49">
        <v>0.18798124999999999</v>
      </c>
      <c r="I3680" s="49">
        <v>0.24986249999999999</v>
      </c>
      <c r="J3680" s="49">
        <v>0.25634374999999998</v>
      </c>
      <c r="K3680" s="49">
        <v>0.22673750000000001</v>
      </c>
      <c r="L3680" s="49">
        <v>0.26911875000000002</v>
      </c>
      <c r="M3680" s="49">
        <v>0.34726875000000001</v>
      </c>
      <c r="N3680" s="49">
        <v>0.22559375000000001</v>
      </c>
      <c r="O3680" s="49"/>
      <c r="P3680" s="49"/>
      <c r="Q3680" s="49"/>
      <c r="R3680" s="49"/>
      <c r="S3680" s="49"/>
      <c r="T3680" s="49"/>
      <c r="U3680" s="49"/>
      <c r="V3680" s="49"/>
      <c r="W3680" s="49"/>
      <c r="X3680" s="49"/>
      <c r="Y3680" s="49"/>
      <c r="Z3680" s="49"/>
      <c r="AA3680" s="49"/>
      <c r="AB3680" s="49"/>
      <c r="AC3680" s="49"/>
      <c r="AD3680" s="49"/>
      <c r="AE3680" s="49"/>
      <c r="AF3680" s="49"/>
      <c r="AG3680" s="49"/>
      <c r="AH3680" s="49"/>
      <c r="AI3680" s="49"/>
      <c r="AJ3680" s="49"/>
      <c r="AK3680" s="49"/>
      <c r="AL3680" s="49"/>
      <c r="AM3680" s="49"/>
      <c r="AN3680" s="49"/>
      <c r="AO3680" s="49"/>
      <c r="AP3680" s="49"/>
      <c r="AQ3680" s="49"/>
      <c r="AR3680" s="49"/>
      <c r="AS3680" s="49"/>
      <c r="AT3680" s="49"/>
      <c r="AX3680" s="49"/>
      <c r="AY3680" s="49"/>
      <c r="AZ3680" s="49"/>
      <c r="BA3680" s="49"/>
      <c r="BB3680" s="49"/>
      <c r="BC3680" s="49"/>
      <c r="BD3680" s="49"/>
      <c r="BE3680" s="49"/>
      <c r="BF3680" s="49"/>
      <c r="BG3680" s="49"/>
      <c r="BH3680" s="49"/>
      <c r="BI3680" s="49"/>
      <c r="BJ3680" s="49"/>
      <c r="BK3680" s="49"/>
      <c r="BL3680" s="49"/>
      <c r="BM3680" s="49"/>
      <c r="BN3680" s="49"/>
      <c r="BO3680" s="49"/>
      <c r="BP3680" s="49"/>
      <c r="BQ3680" s="49"/>
      <c r="BR3680" s="49"/>
      <c r="BS3680" s="49"/>
      <c r="BT3680" s="49"/>
      <c r="BU3680" s="49"/>
      <c r="BV3680" s="49"/>
      <c r="BW3680" s="49"/>
      <c r="BX3680" s="49"/>
      <c r="BY3680" s="49"/>
      <c r="BZ3680" s="49"/>
      <c r="CA3680" s="49"/>
      <c r="CB3680" s="49"/>
      <c r="CC3680" s="49"/>
    </row>
    <row r="3681" spans="1:81" x14ac:dyDescent="0.3">
      <c r="A3681" s="57" t="s">
        <v>559</v>
      </c>
      <c r="B3681" s="48">
        <v>42368</v>
      </c>
      <c r="C3681" s="48"/>
      <c r="D3681" s="48"/>
      <c r="E3681" s="49" t="s">
        <v>558</v>
      </c>
      <c r="F3681" s="49"/>
      <c r="G3681" s="49">
        <v>459.200625</v>
      </c>
      <c r="H3681" s="49">
        <v>0.17708125</v>
      </c>
      <c r="I3681" s="49">
        <v>0.24104375</v>
      </c>
      <c r="J3681" s="49">
        <v>0.25280625000000001</v>
      </c>
      <c r="K3681" s="49">
        <v>0.22691249999999999</v>
      </c>
      <c r="L3681" s="49">
        <v>0.26909375000000002</v>
      </c>
      <c r="M3681" s="49">
        <v>0.34728124999999999</v>
      </c>
      <c r="N3681" s="49">
        <v>0.2255125</v>
      </c>
      <c r="O3681" s="49"/>
      <c r="P3681" s="49"/>
      <c r="Q3681" s="49"/>
      <c r="R3681" s="49"/>
      <c r="S3681" s="49"/>
      <c r="T3681" s="49"/>
      <c r="U3681" s="49"/>
      <c r="V3681" s="49"/>
      <c r="W3681" s="49"/>
      <c r="X3681" s="49"/>
      <c r="Y3681" s="49"/>
      <c r="Z3681" s="49"/>
      <c r="AA3681" s="49"/>
      <c r="AB3681" s="49"/>
      <c r="AC3681" s="49"/>
      <c r="AD3681" s="49">
        <v>8.75</v>
      </c>
      <c r="AE3681" s="49">
        <v>0.91486160449588405</v>
      </c>
      <c r="AF3681" s="49">
        <v>0.78350209419039996</v>
      </c>
      <c r="AG3681" s="49"/>
      <c r="AH3681" s="49"/>
      <c r="AI3681" s="49"/>
      <c r="AJ3681" s="49">
        <v>3.8</v>
      </c>
      <c r="AK3681" s="49">
        <v>8.75</v>
      </c>
      <c r="AL3681" s="49"/>
      <c r="AM3681" s="49"/>
      <c r="AN3681" s="49"/>
      <c r="AO3681" s="49"/>
      <c r="AP3681" s="49"/>
      <c r="AQ3681" s="49"/>
      <c r="AR3681" s="49"/>
      <c r="AS3681" s="49"/>
      <c r="AT3681" s="49"/>
      <c r="AX3681" s="49"/>
      <c r="AY3681" s="49"/>
      <c r="AZ3681" s="49"/>
      <c r="BA3681" s="49"/>
      <c r="BB3681" s="49"/>
      <c r="BC3681" s="49"/>
      <c r="BD3681" s="49"/>
      <c r="BE3681" s="49"/>
      <c r="BF3681" s="49"/>
      <c r="BG3681" s="49"/>
      <c r="BH3681" s="49"/>
      <c r="BI3681" s="49"/>
      <c r="BJ3681" s="49"/>
      <c r="BK3681" s="49"/>
      <c r="BL3681" s="49"/>
      <c r="BM3681" s="49"/>
      <c r="BN3681" s="49"/>
      <c r="BO3681" s="49"/>
      <c r="BP3681" s="49"/>
      <c r="BQ3681" s="49"/>
      <c r="BR3681" s="49"/>
      <c r="BS3681" s="49"/>
      <c r="BT3681" s="49"/>
      <c r="BU3681" s="49"/>
      <c r="BV3681" s="49"/>
      <c r="BW3681" s="49"/>
      <c r="BX3681" s="49"/>
      <c r="BY3681" s="49"/>
      <c r="BZ3681" s="49"/>
      <c r="CA3681" s="49"/>
      <c r="CB3681" s="49"/>
      <c r="CC3681" s="49"/>
    </row>
    <row r="3682" spans="1:81" x14ac:dyDescent="0.3">
      <c r="A3682" s="57" t="s">
        <v>559</v>
      </c>
      <c r="B3682" s="48">
        <v>42369</v>
      </c>
      <c r="C3682" s="48"/>
      <c r="D3682" s="48"/>
      <c r="E3682" s="49" t="s">
        <v>558</v>
      </c>
      <c r="F3682" s="49"/>
      <c r="G3682" s="49">
        <v>486.85921875000003</v>
      </c>
      <c r="H3682" s="49">
        <v>0.284559375</v>
      </c>
      <c r="I3682" s="49">
        <v>0.28075624999999998</v>
      </c>
      <c r="J3682" s="49">
        <v>0.27056875000000002</v>
      </c>
      <c r="K3682" s="49">
        <v>0.228075</v>
      </c>
      <c r="L3682" s="49">
        <v>0.26883125000000002</v>
      </c>
      <c r="M3682" s="49">
        <v>0.347275</v>
      </c>
      <c r="N3682" s="49">
        <v>0.22545625</v>
      </c>
      <c r="O3682" s="49"/>
      <c r="P3682" s="49"/>
      <c r="Q3682" s="49"/>
      <c r="R3682" s="49"/>
      <c r="S3682" s="49"/>
      <c r="T3682" s="49"/>
      <c r="U3682" s="49"/>
      <c r="V3682" s="49"/>
      <c r="W3682" s="49"/>
      <c r="X3682" s="49"/>
      <c r="Y3682" s="49"/>
      <c r="Z3682" s="49"/>
      <c r="AA3682" s="49"/>
      <c r="AB3682" s="49"/>
      <c r="AC3682" s="49"/>
      <c r="AD3682" s="49"/>
      <c r="AE3682" s="49"/>
      <c r="AF3682" s="49"/>
      <c r="AG3682" s="49"/>
      <c r="AH3682" s="49"/>
      <c r="AI3682" s="49"/>
      <c r="AJ3682" s="49"/>
      <c r="AK3682" s="49"/>
      <c r="AL3682" s="49"/>
      <c r="AM3682" s="49"/>
      <c r="AN3682" s="49"/>
      <c r="AO3682" s="49"/>
      <c r="AP3682" s="49"/>
      <c r="AQ3682" s="49"/>
      <c r="AR3682" s="49"/>
      <c r="AS3682" s="49"/>
      <c r="AT3682" s="49"/>
      <c r="AX3682" s="49"/>
      <c r="AY3682" s="49"/>
      <c r="AZ3682" s="49"/>
      <c r="BA3682" s="49"/>
      <c r="BB3682" s="49"/>
      <c r="BC3682" s="49"/>
      <c r="BD3682" s="49"/>
      <c r="BE3682" s="49"/>
      <c r="BF3682" s="49"/>
      <c r="BG3682" s="49"/>
      <c r="BH3682" s="49"/>
      <c r="BI3682" s="49"/>
      <c r="BJ3682" s="49"/>
      <c r="BK3682" s="49"/>
      <c r="BL3682" s="49"/>
      <c r="BM3682" s="49"/>
      <c r="BN3682" s="49"/>
      <c r="BO3682" s="49"/>
      <c r="BP3682" s="49"/>
      <c r="BQ3682" s="49"/>
      <c r="BR3682" s="49"/>
      <c r="BS3682" s="49"/>
      <c r="BT3682" s="49"/>
      <c r="BU3682" s="49"/>
      <c r="BV3682" s="49"/>
      <c r="BW3682" s="49"/>
      <c r="BX3682" s="49"/>
      <c r="BY3682" s="49"/>
      <c r="BZ3682" s="49"/>
      <c r="CA3682" s="49"/>
      <c r="CB3682" s="49"/>
      <c r="CC3682" s="49"/>
    </row>
    <row r="3683" spans="1:81" x14ac:dyDescent="0.3">
      <c r="A3683" s="57" t="s">
        <v>559</v>
      </c>
      <c r="B3683" s="48">
        <v>42370</v>
      </c>
      <c r="C3683" s="48"/>
      <c r="D3683" s="48"/>
      <c r="E3683" s="49" t="s">
        <v>558</v>
      </c>
      <c r="F3683" s="49"/>
      <c r="G3683" s="49">
        <v>479.73140625000002</v>
      </c>
      <c r="H3683" s="49">
        <v>0.25734062499999999</v>
      </c>
      <c r="I3683" s="49">
        <v>0.27295625000000001</v>
      </c>
      <c r="J3683" s="49">
        <v>0.26574375</v>
      </c>
      <c r="K3683" s="49">
        <v>0.22709375000000001</v>
      </c>
      <c r="L3683" s="49">
        <v>0.268625</v>
      </c>
      <c r="M3683" s="49">
        <v>0.34710000000000002</v>
      </c>
      <c r="N3683" s="49">
        <v>0.22539375</v>
      </c>
      <c r="O3683" s="49"/>
      <c r="P3683" s="49"/>
      <c r="Q3683" s="49"/>
      <c r="R3683" s="49"/>
      <c r="S3683" s="49"/>
      <c r="T3683" s="49"/>
      <c r="U3683" s="49"/>
      <c r="V3683" s="49"/>
      <c r="W3683" s="49"/>
      <c r="X3683" s="49"/>
      <c r="Y3683" s="49"/>
      <c r="Z3683" s="49"/>
      <c r="AA3683" s="49"/>
      <c r="AB3683" s="49"/>
      <c r="AC3683" s="49"/>
      <c r="AD3683" s="49"/>
      <c r="AE3683" s="49"/>
      <c r="AF3683" s="49"/>
      <c r="AG3683" s="49"/>
      <c r="AH3683" s="49"/>
      <c r="AI3683" s="49"/>
      <c r="AJ3683" s="49"/>
      <c r="AK3683" s="49"/>
      <c r="AL3683" s="49"/>
      <c r="AM3683" s="49"/>
      <c r="AN3683" s="49"/>
      <c r="AO3683" s="49"/>
      <c r="AP3683" s="49"/>
      <c r="AQ3683" s="49"/>
      <c r="AR3683" s="49"/>
      <c r="AS3683" s="49"/>
      <c r="AT3683" s="49"/>
      <c r="AX3683" s="49"/>
      <c r="AY3683" s="49"/>
      <c r="AZ3683" s="49"/>
      <c r="BA3683" s="49"/>
      <c r="BB3683" s="49"/>
      <c r="BC3683" s="49"/>
      <c r="BD3683" s="49"/>
      <c r="BE3683" s="49"/>
      <c r="BF3683" s="49"/>
      <c r="BG3683" s="49"/>
      <c r="BH3683" s="49"/>
      <c r="BI3683" s="49"/>
      <c r="BJ3683" s="49"/>
      <c r="BK3683" s="49"/>
      <c r="BL3683" s="49"/>
      <c r="BM3683" s="49"/>
      <c r="BN3683" s="49"/>
      <c r="BO3683" s="49"/>
      <c r="BP3683" s="49"/>
      <c r="BQ3683" s="49"/>
      <c r="BR3683" s="49"/>
      <c r="BS3683" s="49"/>
      <c r="BT3683" s="49"/>
      <c r="BU3683" s="49"/>
      <c r="BV3683" s="49"/>
      <c r="BW3683" s="49"/>
      <c r="BX3683" s="49"/>
      <c r="BY3683" s="49"/>
      <c r="BZ3683" s="49"/>
      <c r="CA3683" s="49"/>
      <c r="CB3683" s="49"/>
      <c r="CC3683" s="49"/>
    </row>
    <row r="3684" spans="1:81" x14ac:dyDescent="0.3">
      <c r="A3684" s="57" t="s">
        <v>559</v>
      </c>
      <c r="B3684" s="48">
        <v>42371</v>
      </c>
      <c r="C3684" s="48"/>
      <c r="D3684" s="48"/>
      <c r="E3684" s="49" t="s">
        <v>558</v>
      </c>
      <c r="F3684" s="49"/>
      <c r="G3684" s="49">
        <v>477.96187500000002</v>
      </c>
      <c r="H3684" s="49">
        <v>0.25031874999999998</v>
      </c>
      <c r="I3684" s="49">
        <v>0.27078124999999997</v>
      </c>
      <c r="J3684" s="49">
        <v>0.26421250000000002</v>
      </c>
      <c r="K3684" s="49">
        <v>0.2275875</v>
      </c>
      <c r="L3684" s="49">
        <v>0.26848749999999999</v>
      </c>
      <c r="M3684" s="49">
        <v>0.34711249999999999</v>
      </c>
      <c r="N3684" s="49">
        <v>0.22525624999999999</v>
      </c>
      <c r="O3684" s="49"/>
      <c r="P3684" s="49"/>
      <c r="Q3684" s="49"/>
      <c r="R3684" s="49"/>
      <c r="S3684" s="49"/>
      <c r="T3684" s="49"/>
      <c r="U3684" s="49"/>
      <c r="V3684" s="49"/>
      <c r="W3684" s="49"/>
      <c r="X3684" s="49"/>
      <c r="Y3684" s="49"/>
      <c r="Z3684" s="49"/>
      <c r="AA3684" s="49"/>
      <c r="AB3684" s="49"/>
      <c r="AC3684" s="49"/>
      <c r="AD3684" s="49"/>
      <c r="AE3684" s="49"/>
      <c r="AF3684" s="49"/>
      <c r="AG3684" s="49"/>
      <c r="AH3684" s="49"/>
      <c r="AI3684" s="49"/>
      <c r="AJ3684" s="49"/>
      <c r="AK3684" s="49"/>
      <c r="AL3684" s="49"/>
      <c r="AM3684" s="49"/>
      <c r="AN3684" s="49"/>
      <c r="AO3684" s="49"/>
      <c r="AP3684" s="49"/>
      <c r="AQ3684" s="49"/>
      <c r="AR3684" s="49"/>
      <c r="AS3684" s="49"/>
      <c r="AT3684" s="49"/>
      <c r="AX3684" s="49"/>
      <c r="AY3684" s="49"/>
      <c r="AZ3684" s="49"/>
      <c r="BA3684" s="49"/>
      <c r="BB3684" s="49"/>
      <c r="BC3684" s="49"/>
      <c r="BD3684" s="49"/>
      <c r="BE3684" s="49"/>
      <c r="BF3684" s="49"/>
      <c r="BG3684" s="49"/>
      <c r="BH3684" s="49"/>
      <c r="BI3684" s="49"/>
      <c r="BJ3684" s="49"/>
      <c r="BK3684" s="49"/>
      <c r="BL3684" s="49"/>
      <c r="BM3684" s="49"/>
      <c r="BN3684" s="49"/>
      <c r="BO3684" s="49"/>
      <c r="BP3684" s="49"/>
      <c r="BQ3684" s="49"/>
      <c r="BR3684" s="49"/>
      <c r="BS3684" s="49"/>
      <c r="BT3684" s="49"/>
      <c r="BU3684" s="49"/>
      <c r="BV3684" s="49"/>
      <c r="BW3684" s="49"/>
      <c r="BX3684" s="49"/>
      <c r="BY3684" s="49"/>
      <c r="BZ3684" s="49"/>
      <c r="CA3684" s="49"/>
      <c r="CB3684" s="49"/>
      <c r="CC3684" s="49"/>
    </row>
    <row r="3685" spans="1:81" x14ac:dyDescent="0.3">
      <c r="A3685" s="57" t="s">
        <v>559</v>
      </c>
      <c r="B3685" s="48">
        <v>42372</v>
      </c>
      <c r="C3685" s="48"/>
      <c r="D3685" s="48"/>
      <c r="E3685" s="49" t="s">
        <v>558</v>
      </c>
      <c r="F3685" s="49"/>
      <c r="G3685" s="49">
        <v>476.36156249999999</v>
      </c>
      <c r="H3685" s="49">
        <v>0.24403749999999999</v>
      </c>
      <c r="I3685" s="49">
        <v>0.26870624999999998</v>
      </c>
      <c r="J3685" s="49">
        <v>0.26266250000000002</v>
      </c>
      <c r="K3685" s="49">
        <v>0.22798125</v>
      </c>
      <c r="L3685" s="49">
        <v>0.26851874999999997</v>
      </c>
      <c r="M3685" s="49">
        <v>0.34708125000000001</v>
      </c>
      <c r="N3685" s="49">
        <v>0.22525624999999999</v>
      </c>
      <c r="O3685" s="49"/>
      <c r="P3685" s="49"/>
      <c r="Q3685" s="49"/>
      <c r="R3685" s="49"/>
      <c r="S3685" s="49"/>
      <c r="T3685" s="49"/>
      <c r="U3685" s="49"/>
      <c r="V3685" s="49"/>
      <c r="W3685" s="49"/>
      <c r="X3685" s="49"/>
      <c r="Y3685" s="49"/>
      <c r="Z3685" s="49"/>
      <c r="AA3685" s="49"/>
      <c r="AB3685" s="49"/>
      <c r="AC3685" s="49"/>
      <c r="AD3685" s="49"/>
      <c r="AE3685" s="49"/>
      <c r="AF3685" s="49"/>
      <c r="AG3685" s="49"/>
      <c r="AH3685" s="49"/>
      <c r="AI3685" s="49"/>
      <c r="AJ3685" s="49"/>
      <c r="AK3685" s="49"/>
      <c r="AL3685" s="49"/>
      <c r="AM3685" s="49"/>
      <c r="AN3685" s="49"/>
      <c r="AO3685" s="49"/>
      <c r="AP3685" s="49"/>
      <c r="AQ3685" s="49"/>
      <c r="AR3685" s="49"/>
      <c r="AS3685" s="49"/>
      <c r="AT3685" s="49"/>
      <c r="AX3685" s="49"/>
      <c r="AY3685" s="49"/>
      <c r="AZ3685" s="49"/>
      <c r="BA3685" s="49"/>
      <c r="BB3685" s="49"/>
      <c r="BC3685" s="49"/>
      <c r="BD3685" s="49"/>
      <c r="BE3685" s="49"/>
      <c r="BF3685" s="49"/>
      <c r="BG3685" s="49"/>
      <c r="BH3685" s="49"/>
      <c r="BI3685" s="49"/>
      <c r="BJ3685" s="49"/>
      <c r="BK3685" s="49"/>
      <c r="BL3685" s="49"/>
      <c r="BM3685" s="49"/>
      <c r="BN3685" s="49"/>
      <c r="BO3685" s="49"/>
      <c r="BP3685" s="49"/>
      <c r="BQ3685" s="49"/>
      <c r="BR3685" s="49"/>
      <c r="BS3685" s="49"/>
      <c r="BT3685" s="49"/>
      <c r="BU3685" s="49"/>
      <c r="BV3685" s="49"/>
      <c r="BW3685" s="49"/>
      <c r="BX3685" s="49"/>
      <c r="BY3685" s="49"/>
      <c r="BZ3685" s="49"/>
      <c r="CA3685" s="49"/>
      <c r="CB3685" s="49"/>
      <c r="CC3685" s="49"/>
    </row>
    <row r="3686" spans="1:81" x14ac:dyDescent="0.3">
      <c r="A3686" s="57" t="s">
        <v>559</v>
      </c>
      <c r="B3686" s="48">
        <v>42373</v>
      </c>
      <c r="C3686" s="48"/>
      <c r="D3686" s="48"/>
      <c r="E3686" s="49" t="s">
        <v>558</v>
      </c>
      <c r="F3686" s="49"/>
      <c r="G3686" s="49">
        <v>471.24328125</v>
      </c>
      <c r="H3686" s="49">
        <v>0.22637812500000001</v>
      </c>
      <c r="I3686" s="49">
        <v>0.26113124999999998</v>
      </c>
      <c r="J3686" s="49">
        <v>0.25891874999999998</v>
      </c>
      <c r="K3686" s="49">
        <v>0.22763125000000001</v>
      </c>
      <c r="L3686" s="49">
        <v>0.26836874999999999</v>
      </c>
      <c r="M3686" s="49">
        <v>0.34700625000000002</v>
      </c>
      <c r="N3686" s="49">
        <v>0.22513125</v>
      </c>
      <c r="O3686" s="49"/>
      <c r="P3686" s="49"/>
      <c r="Q3686" s="49"/>
      <c r="R3686" s="49"/>
      <c r="S3686" s="49"/>
      <c r="T3686" s="49"/>
      <c r="U3686" s="49"/>
      <c r="V3686" s="49"/>
      <c r="W3686" s="49"/>
      <c r="X3686" s="49"/>
      <c r="Y3686" s="49"/>
      <c r="Z3686" s="49"/>
      <c r="AA3686" s="49"/>
      <c r="AB3686" s="49"/>
      <c r="AC3686" s="49"/>
      <c r="AD3686" s="49"/>
      <c r="AE3686" s="49"/>
      <c r="AF3686" s="49"/>
      <c r="AG3686" s="49"/>
      <c r="AH3686" s="49"/>
      <c r="AI3686" s="49"/>
      <c r="AJ3686" s="49"/>
      <c r="AK3686" s="49"/>
      <c r="AL3686" s="49"/>
      <c r="AM3686" s="49"/>
      <c r="AN3686" s="49"/>
      <c r="AO3686" s="49"/>
      <c r="AP3686" s="49"/>
      <c r="AQ3686" s="49"/>
      <c r="AR3686" s="49"/>
      <c r="AS3686" s="49"/>
      <c r="AT3686" s="49"/>
      <c r="AX3686" s="49"/>
      <c r="AY3686" s="49"/>
      <c r="AZ3686" s="49"/>
      <c r="BA3686" s="49"/>
      <c r="BB3686" s="49"/>
      <c r="BC3686" s="49"/>
      <c r="BD3686" s="49"/>
      <c r="BE3686" s="49"/>
      <c r="BF3686" s="49"/>
      <c r="BG3686" s="49"/>
      <c r="BH3686" s="49"/>
      <c r="BI3686" s="49"/>
      <c r="BJ3686" s="49"/>
      <c r="BK3686" s="49"/>
      <c r="BL3686" s="49"/>
      <c r="BM3686" s="49"/>
      <c r="BN3686" s="49"/>
      <c r="BO3686" s="49"/>
      <c r="BP3686" s="49"/>
      <c r="BQ3686" s="49"/>
      <c r="BR3686" s="49"/>
      <c r="BS3686" s="49"/>
      <c r="BT3686" s="49"/>
      <c r="BU3686" s="49"/>
      <c r="BV3686" s="49"/>
      <c r="BW3686" s="49"/>
      <c r="BX3686" s="49"/>
      <c r="BY3686" s="49"/>
      <c r="BZ3686" s="49"/>
      <c r="CA3686" s="49"/>
      <c r="CB3686" s="49"/>
      <c r="CC3686" s="49"/>
    </row>
    <row r="3687" spans="1:81" x14ac:dyDescent="0.3">
      <c r="A3687" s="57" t="s">
        <v>559</v>
      </c>
      <c r="B3687" s="48">
        <v>42374</v>
      </c>
      <c r="C3687" s="48"/>
      <c r="D3687" s="48"/>
      <c r="E3687" s="49" t="s">
        <v>558</v>
      </c>
      <c r="F3687" s="49"/>
      <c r="G3687" s="49">
        <v>465.17953125000003</v>
      </c>
      <c r="H3687" s="49">
        <v>0.20478437499999999</v>
      </c>
      <c r="I3687" s="49">
        <v>0.25163750000000001</v>
      </c>
      <c r="J3687" s="49">
        <v>0.25500624999999999</v>
      </c>
      <c r="K3687" s="49">
        <v>0.22723750000000001</v>
      </c>
      <c r="L3687" s="49">
        <v>0.26818750000000002</v>
      </c>
      <c r="M3687" s="49">
        <v>0.34697499999999998</v>
      </c>
      <c r="N3687" s="49">
        <v>0.22498124999999999</v>
      </c>
      <c r="O3687" s="49"/>
      <c r="P3687" s="49"/>
      <c r="Q3687" s="49"/>
      <c r="R3687" s="49"/>
      <c r="S3687" s="49"/>
      <c r="T3687" s="49"/>
      <c r="U3687" s="49"/>
      <c r="V3687" s="49"/>
      <c r="W3687" s="49"/>
      <c r="X3687" s="49"/>
      <c r="Y3687" s="49"/>
      <c r="Z3687" s="49"/>
      <c r="AA3687" s="49"/>
      <c r="AB3687" s="49"/>
      <c r="AC3687" s="49"/>
      <c r="AD3687" s="49"/>
      <c r="AE3687" s="49"/>
      <c r="AF3687" s="49">
        <v>0.71804195124701298</v>
      </c>
      <c r="AG3687" s="49"/>
      <c r="AH3687" s="49"/>
      <c r="AI3687" s="49"/>
      <c r="AJ3687" s="49"/>
      <c r="AK3687" s="49"/>
      <c r="AL3687" s="49"/>
      <c r="AM3687" s="49"/>
      <c r="AN3687" s="49"/>
      <c r="AO3687" s="49"/>
      <c r="AP3687" s="49"/>
      <c r="AQ3687" s="49"/>
      <c r="AR3687" s="49"/>
      <c r="AS3687" s="49"/>
      <c r="AT3687" s="49"/>
      <c r="AX3687" s="49"/>
      <c r="AY3687" s="49"/>
      <c r="AZ3687" s="49"/>
      <c r="BA3687" s="49"/>
      <c r="BB3687" s="49"/>
      <c r="BC3687" s="49"/>
      <c r="BD3687" s="49"/>
      <c r="BE3687" s="49"/>
      <c r="BF3687" s="49"/>
      <c r="BG3687" s="49"/>
      <c r="BH3687" s="49"/>
      <c r="BI3687" s="49"/>
      <c r="BJ3687" s="49"/>
      <c r="BK3687" s="49"/>
      <c r="BL3687" s="49"/>
      <c r="BM3687" s="49"/>
      <c r="BN3687" s="49"/>
      <c r="BO3687" s="49"/>
      <c r="BP3687" s="49"/>
      <c r="BQ3687" s="49"/>
      <c r="BR3687" s="49"/>
      <c r="BS3687" s="49"/>
      <c r="BT3687" s="49"/>
      <c r="BU3687" s="49"/>
      <c r="BV3687" s="49"/>
      <c r="BW3687" s="49"/>
      <c r="BX3687" s="49"/>
      <c r="BY3687" s="49"/>
      <c r="BZ3687" s="49"/>
      <c r="CA3687" s="49"/>
      <c r="CB3687" s="49"/>
      <c r="CC3687" s="49"/>
    </row>
    <row r="3688" spans="1:81" x14ac:dyDescent="0.3">
      <c r="A3688" s="57" t="s">
        <v>559</v>
      </c>
      <c r="B3688" s="48">
        <v>42375</v>
      </c>
      <c r="C3688" s="48"/>
      <c r="D3688" s="48"/>
      <c r="E3688" s="49" t="s">
        <v>558</v>
      </c>
      <c r="F3688" s="49"/>
      <c r="G3688" s="49">
        <v>459.08156250000002</v>
      </c>
      <c r="H3688" s="49">
        <v>0.18385000000000001</v>
      </c>
      <c r="I3688" s="49">
        <v>0.24121875000000001</v>
      </c>
      <c r="J3688" s="49">
        <v>0.25105624999999998</v>
      </c>
      <c r="K3688" s="49">
        <v>0.22683125000000001</v>
      </c>
      <c r="L3688" s="49">
        <v>0.26802500000000001</v>
      </c>
      <c r="M3688" s="49">
        <v>0.34682499999999999</v>
      </c>
      <c r="N3688" s="49">
        <v>0.22500000000000001</v>
      </c>
      <c r="O3688" s="49"/>
      <c r="P3688" s="49"/>
      <c r="Q3688" s="49"/>
      <c r="R3688" s="49"/>
      <c r="S3688" s="49">
        <v>26.381934125000001</v>
      </c>
      <c r="T3688" s="49">
        <v>1553.88075</v>
      </c>
      <c r="U3688" s="49">
        <v>831.245</v>
      </c>
      <c r="V3688" s="49"/>
      <c r="W3688" s="49">
        <v>15.946351099999999</v>
      </c>
      <c r="X3688" s="49">
        <v>2.1512007993275201E-2</v>
      </c>
      <c r="Y3688" s="49"/>
      <c r="Z3688" s="49">
        <v>13.058009350000001</v>
      </c>
      <c r="AA3688" s="49"/>
      <c r="AB3688" s="49"/>
      <c r="AC3688" s="49">
        <v>607.01025000000004</v>
      </c>
      <c r="AD3688" s="49">
        <v>8.75</v>
      </c>
      <c r="AE3688" s="49">
        <v>0.85983975217848696</v>
      </c>
      <c r="AF3688" s="49"/>
      <c r="AG3688" s="49"/>
      <c r="AH3688" s="49"/>
      <c r="AI3688" s="49">
        <v>5.9042500000000002</v>
      </c>
      <c r="AJ3688" s="49">
        <v>4.45</v>
      </c>
      <c r="AK3688" s="49">
        <v>8.75</v>
      </c>
      <c r="AL3688" s="49">
        <v>2.9075000000000002</v>
      </c>
      <c r="AM3688" s="49">
        <v>3.3427292194360199E-2</v>
      </c>
      <c r="AN3688" s="49">
        <v>5.5064862000000003</v>
      </c>
      <c r="AO3688" s="49">
        <v>164.73025000000001</v>
      </c>
      <c r="AP3688" s="49"/>
      <c r="AQ3688" s="49"/>
      <c r="AR3688" s="49"/>
      <c r="AS3688" s="49"/>
      <c r="AT3688" s="49"/>
      <c r="AX3688" s="49"/>
      <c r="AY3688" s="49"/>
      <c r="AZ3688" s="49"/>
      <c r="BA3688" s="49">
        <v>2.8883417499999999</v>
      </c>
      <c r="BB3688" s="49"/>
      <c r="BC3688" s="49">
        <v>224.23474999999999</v>
      </c>
      <c r="BD3688" s="49">
        <v>1.2880883761326E-2</v>
      </c>
      <c r="BE3688" s="49">
        <v>8.9295030129007899E-3</v>
      </c>
      <c r="BF3688" s="49">
        <v>4.9290968250000002</v>
      </c>
      <c r="BG3688" s="49"/>
      <c r="BH3688" s="49">
        <v>552.00125000000003</v>
      </c>
      <c r="BI3688" s="49"/>
      <c r="BJ3688" s="49"/>
      <c r="BK3688" s="49"/>
      <c r="BL3688" s="49"/>
      <c r="BM3688" s="49"/>
      <c r="BN3688" s="49"/>
      <c r="BO3688" s="49"/>
      <c r="BP3688" s="49"/>
      <c r="BQ3688" s="49"/>
      <c r="BR3688" s="49"/>
      <c r="BS3688" s="49"/>
      <c r="BT3688" s="49"/>
      <c r="BU3688" s="49"/>
      <c r="BV3688" s="49"/>
      <c r="BW3688" s="49"/>
      <c r="BX3688" s="49"/>
      <c r="BY3688" s="49"/>
      <c r="BZ3688" s="49"/>
      <c r="CA3688" s="49"/>
      <c r="CB3688" s="49"/>
      <c r="CC3688" s="49"/>
    </row>
    <row r="3689" spans="1:81" x14ac:dyDescent="0.3">
      <c r="A3689" s="57" t="s">
        <v>559</v>
      </c>
      <c r="B3689" s="48">
        <v>42376</v>
      </c>
      <c r="C3689" s="48"/>
      <c r="D3689" s="48"/>
      <c r="E3689" s="49" t="s">
        <v>558</v>
      </c>
      <c r="F3689" s="49"/>
      <c r="G3689" s="49">
        <v>486.54093749999998</v>
      </c>
      <c r="H3689" s="49">
        <v>0.30098750000000002</v>
      </c>
      <c r="I3689" s="49">
        <v>0.27053125</v>
      </c>
      <c r="J3689" s="49">
        <v>0.26577499999999998</v>
      </c>
      <c r="K3689" s="49">
        <v>0.23097500000000001</v>
      </c>
      <c r="L3689" s="49">
        <v>0.26765624999999998</v>
      </c>
      <c r="M3689" s="49">
        <v>0.34676875000000001</v>
      </c>
      <c r="N3689" s="49">
        <v>0.22486875000000001</v>
      </c>
      <c r="O3689" s="49"/>
      <c r="P3689" s="49"/>
      <c r="Q3689" s="49"/>
      <c r="R3689" s="49"/>
      <c r="S3689" s="49"/>
      <c r="T3689" s="49"/>
      <c r="U3689" s="49"/>
      <c r="V3689" s="49"/>
      <c r="W3689" s="49"/>
      <c r="X3689" s="49"/>
      <c r="Y3689" s="49"/>
      <c r="Z3689" s="49"/>
      <c r="AA3689" s="49"/>
      <c r="AB3689" s="49"/>
      <c r="AC3689" s="49"/>
      <c r="AD3689" s="49"/>
      <c r="AE3689" s="49"/>
      <c r="AF3689" s="49"/>
      <c r="AG3689" s="49"/>
      <c r="AH3689" s="49"/>
      <c r="AI3689" s="49"/>
      <c r="AJ3689" s="49"/>
      <c r="AK3689" s="49"/>
      <c r="AL3689" s="49"/>
      <c r="AM3689" s="49"/>
      <c r="AN3689" s="49"/>
      <c r="AO3689" s="49"/>
      <c r="AP3689" s="49"/>
      <c r="AQ3689" s="49"/>
      <c r="AR3689" s="49"/>
      <c r="AS3689" s="49"/>
      <c r="AT3689" s="49"/>
      <c r="AX3689" s="49"/>
      <c r="AY3689" s="49"/>
      <c r="AZ3689" s="49"/>
      <c r="BA3689" s="49"/>
      <c r="BB3689" s="49"/>
      <c r="BC3689" s="49"/>
      <c r="BD3689" s="49"/>
      <c r="BE3689" s="49"/>
      <c r="BF3689" s="49"/>
      <c r="BG3689" s="49"/>
      <c r="BH3689" s="49"/>
      <c r="BI3689" s="49"/>
      <c r="BJ3689" s="49"/>
      <c r="BK3689" s="49"/>
      <c r="BL3689" s="49"/>
      <c r="BM3689" s="49"/>
      <c r="BN3689" s="49"/>
      <c r="BO3689" s="49"/>
      <c r="BP3689" s="49"/>
      <c r="BQ3689" s="49"/>
      <c r="BR3689" s="49"/>
      <c r="BS3689" s="49"/>
      <c r="BT3689" s="49"/>
      <c r="BU3689" s="49"/>
      <c r="BV3689" s="49"/>
      <c r="BW3689" s="49"/>
      <c r="BX3689" s="49"/>
      <c r="BY3689" s="49"/>
      <c r="BZ3689" s="49"/>
      <c r="CA3689" s="49"/>
      <c r="CB3689" s="49"/>
      <c r="CC3689" s="49"/>
    </row>
    <row r="3690" spans="1:81" x14ac:dyDescent="0.3">
      <c r="A3690" s="57" t="s">
        <v>559</v>
      </c>
      <c r="B3690" s="48">
        <v>42377</v>
      </c>
      <c r="C3690" s="48"/>
      <c r="D3690" s="48"/>
      <c r="E3690" s="49" t="s">
        <v>558</v>
      </c>
      <c r="F3690" s="49"/>
      <c r="G3690" s="49">
        <v>482.42296875</v>
      </c>
      <c r="H3690" s="49">
        <v>0.27726562500000002</v>
      </c>
      <c r="I3690" s="49">
        <v>0.2744625</v>
      </c>
      <c r="J3690" s="49">
        <v>0.26490625000000001</v>
      </c>
      <c r="K3690" s="49">
        <v>0.22850000000000001</v>
      </c>
      <c r="L3690" s="49">
        <v>0.26747500000000002</v>
      </c>
      <c r="M3690" s="49">
        <v>0.34659374999999998</v>
      </c>
      <c r="N3690" s="49">
        <v>0.22473750000000001</v>
      </c>
      <c r="O3690" s="49"/>
      <c r="P3690" s="49"/>
      <c r="Q3690" s="49"/>
      <c r="R3690" s="49"/>
      <c r="S3690" s="49"/>
      <c r="T3690" s="49"/>
      <c r="U3690" s="49"/>
      <c r="V3690" s="49"/>
      <c r="W3690" s="49"/>
      <c r="X3690" s="49"/>
      <c r="Y3690" s="49"/>
      <c r="Z3690" s="49"/>
      <c r="AA3690" s="49"/>
      <c r="AB3690" s="49"/>
      <c r="AC3690" s="49"/>
      <c r="AD3690" s="49"/>
      <c r="AE3690" s="49"/>
      <c r="AF3690" s="49"/>
      <c r="AG3690" s="49"/>
      <c r="AH3690" s="49"/>
      <c r="AI3690" s="49"/>
      <c r="AJ3690" s="49"/>
      <c r="AK3690" s="49"/>
      <c r="AL3690" s="49"/>
      <c r="AM3690" s="49"/>
      <c r="AN3690" s="49"/>
      <c r="AO3690" s="49"/>
      <c r="AP3690" s="49"/>
      <c r="AQ3690" s="49"/>
      <c r="AR3690" s="49"/>
      <c r="AS3690" s="49"/>
      <c r="AT3690" s="49"/>
      <c r="AX3690" s="49"/>
      <c r="AY3690" s="49"/>
      <c r="AZ3690" s="49"/>
      <c r="BA3690" s="49"/>
      <c r="BB3690" s="49"/>
      <c r="BC3690" s="49"/>
      <c r="BD3690" s="49"/>
      <c r="BE3690" s="49"/>
      <c r="BF3690" s="49"/>
      <c r="BG3690" s="49"/>
      <c r="BH3690" s="49"/>
      <c r="BI3690" s="49"/>
      <c r="BJ3690" s="49"/>
      <c r="BK3690" s="49"/>
      <c r="BL3690" s="49"/>
      <c r="BM3690" s="49"/>
      <c r="BN3690" s="49"/>
      <c r="BO3690" s="49"/>
      <c r="BP3690" s="49"/>
      <c r="BQ3690" s="49"/>
      <c r="BR3690" s="49"/>
      <c r="BS3690" s="49"/>
      <c r="BT3690" s="49"/>
      <c r="BU3690" s="49"/>
      <c r="BV3690" s="49"/>
      <c r="BW3690" s="49"/>
      <c r="BX3690" s="49"/>
      <c r="BY3690" s="49"/>
      <c r="BZ3690" s="49"/>
      <c r="CA3690" s="49"/>
      <c r="CB3690" s="49"/>
      <c r="CC3690" s="49"/>
    </row>
    <row r="3691" spans="1:81" x14ac:dyDescent="0.3">
      <c r="A3691" s="57" t="s">
        <v>559</v>
      </c>
      <c r="B3691" s="48">
        <v>42378</v>
      </c>
      <c r="C3691" s="48"/>
      <c r="D3691" s="48"/>
      <c r="E3691" s="49" t="s">
        <v>558</v>
      </c>
      <c r="F3691" s="49"/>
      <c r="G3691" s="49">
        <v>477.02906250000001</v>
      </c>
      <c r="H3691" s="49">
        <v>0.25459375000000001</v>
      </c>
      <c r="I3691" s="49">
        <v>0.26851249999999999</v>
      </c>
      <c r="J3691" s="49">
        <v>0.26201875000000002</v>
      </c>
      <c r="K3691" s="49">
        <v>0.22798125</v>
      </c>
      <c r="L3691" s="49">
        <v>0.26733125000000002</v>
      </c>
      <c r="M3691" s="49">
        <v>0.3465375</v>
      </c>
      <c r="N3691" s="49">
        <v>0.22467500000000001</v>
      </c>
      <c r="O3691" s="49"/>
      <c r="P3691" s="49"/>
      <c r="Q3691" s="49"/>
      <c r="R3691" s="49"/>
      <c r="S3691" s="49"/>
      <c r="T3691" s="49"/>
      <c r="U3691" s="49"/>
      <c r="V3691" s="49"/>
      <c r="W3691" s="49"/>
      <c r="X3691" s="49"/>
      <c r="Y3691" s="49"/>
      <c r="Z3691" s="49"/>
      <c r="AA3691" s="49"/>
      <c r="AB3691" s="49"/>
      <c r="AC3691" s="49"/>
      <c r="AD3691" s="49"/>
      <c r="AE3691" s="49"/>
      <c r="AF3691" s="49"/>
      <c r="AG3691" s="49"/>
      <c r="AH3691" s="49"/>
      <c r="AI3691" s="49"/>
      <c r="AJ3691" s="49"/>
      <c r="AK3691" s="49"/>
      <c r="AL3691" s="49"/>
      <c r="AM3691" s="49"/>
      <c r="AN3691" s="49"/>
      <c r="AO3691" s="49"/>
      <c r="AP3691" s="49"/>
      <c r="AQ3691" s="49"/>
      <c r="AR3691" s="49"/>
      <c r="AS3691" s="49"/>
      <c r="AT3691" s="49"/>
      <c r="AX3691" s="49"/>
      <c r="AY3691" s="49"/>
      <c r="AZ3691" s="49"/>
      <c r="BA3691" s="49"/>
      <c r="BB3691" s="49"/>
      <c r="BC3691" s="49"/>
      <c r="BD3691" s="49"/>
      <c r="BE3691" s="49"/>
      <c r="BF3691" s="49"/>
      <c r="BG3691" s="49"/>
      <c r="BH3691" s="49"/>
      <c r="BI3691" s="49"/>
      <c r="BJ3691" s="49"/>
      <c r="BK3691" s="49"/>
      <c r="BL3691" s="49"/>
      <c r="BM3691" s="49"/>
      <c r="BN3691" s="49"/>
      <c r="BO3691" s="49"/>
      <c r="BP3691" s="49"/>
      <c r="BQ3691" s="49"/>
      <c r="BR3691" s="49"/>
      <c r="BS3691" s="49"/>
      <c r="BT3691" s="49"/>
      <c r="BU3691" s="49"/>
      <c r="BV3691" s="49"/>
      <c r="BW3691" s="49"/>
      <c r="BX3691" s="49"/>
      <c r="BY3691" s="49"/>
      <c r="BZ3691" s="49"/>
      <c r="CA3691" s="49"/>
      <c r="CB3691" s="49"/>
      <c r="CC3691" s="49"/>
    </row>
    <row r="3692" spans="1:81" x14ac:dyDescent="0.3">
      <c r="A3692" s="57" t="s">
        <v>559</v>
      </c>
      <c r="B3692" s="48">
        <v>42379</v>
      </c>
      <c r="C3692" s="48"/>
      <c r="D3692" s="48"/>
      <c r="E3692" s="49" t="s">
        <v>558</v>
      </c>
      <c r="F3692" s="49"/>
      <c r="G3692" s="49">
        <v>470.72859375000002</v>
      </c>
      <c r="H3692" s="49">
        <v>0.23059062499999999</v>
      </c>
      <c r="I3692" s="49">
        <v>0.25987500000000002</v>
      </c>
      <c r="J3692" s="49">
        <v>0.25820625000000003</v>
      </c>
      <c r="K3692" s="49">
        <v>0.22747500000000001</v>
      </c>
      <c r="L3692" s="49">
        <v>0.267175</v>
      </c>
      <c r="M3692" s="49">
        <v>0.34643125000000002</v>
      </c>
      <c r="N3692" s="49">
        <v>0.224575</v>
      </c>
      <c r="O3692" s="49"/>
      <c r="P3692" s="49"/>
      <c r="Q3692" s="49"/>
      <c r="R3692" s="49"/>
      <c r="S3692" s="49"/>
      <c r="T3692" s="49"/>
      <c r="U3692" s="49"/>
      <c r="V3692" s="49"/>
      <c r="W3692" s="49"/>
      <c r="X3692" s="49"/>
      <c r="Y3692" s="49"/>
      <c r="Z3692" s="49"/>
      <c r="AA3692" s="49"/>
      <c r="AB3692" s="49"/>
      <c r="AC3692" s="49"/>
      <c r="AD3692" s="49"/>
      <c r="AE3692" s="49"/>
      <c r="AF3692" s="49"/>
      <c r="AG3692" s="49"/>
      <c r="AH3692" s="49"/>
      <c r="AI3692" s="49"/>
      <c r="AJ3692" s="49"/>
      <c r="AK3692" s="49"/>
      <c r="AL3692" s="49"/>
      <c r="AM3692" s="49"/>
      <c r="AN3692" s="49"/>
      <c r="AO3692" s="49"/>
      <c r="AP3692" s="49"/>
      <c r="AQ3692" s="49"/>
      <c r="AR3692" s="49"/>
      <c r="AS3692" s="49"/>
      <c r="AT3692" s="49"/>
      <c r="AX3692" s="49"/>
      <c r="AY3692" s="49"/>
      <c r="AZ3692" s="49"/>
      <c r="BA3692" s="49"/>
      <c r="BB3692" s="49"/>
      <c r="BC3692" s="49"/>
      <c r="BD3692" s="49"/>
      <c r="BE3692" s="49"/>
      <c r="BF3692" s="49"/>
      <c r="BG3692" s="49"/>
      <c r="BH3692" s="49"/>
      <c r="BI3692" s="49"/>
      <c r="BJ3692" s="49"/>
      <c r="BK3692" s="49"/>
      <c r="BL3692" s="49"/>
      <c r="BM3692" s="49"/>
      <c r="BN3692" s="49"/>
      <c r="BO3692" s="49"/>
      <c r="BP3692" s="49"/>
      <c r="BQ3692" s="49"/>
      <c r="BR3692" s="49"/>
      <c r="BS3692" s="49"/>
      <c r="BT3692" s="49"/>
      <c r="BU3692" s="49"/>
      <c r="BV3692" s="49"/>
      <c r="BW3692" s="49"/>
      <c r="BX3692" s="49"/>
      <c r="BY3692" s="49"/>
      <c r="BZ3692" s="49"/>
      <c r="CA3692" s="49"/>
      <c r="CB3692" s="49"/>
      <c r="CC3692" s="49"/>
    </row>
    <row r="3693" spans="1:81" x14ac:dyDescent="0.3">
      <c r="A3693" s="57" t="s">
        <v>559</v>
      </c>
      <c r="B3693" s="48">
        <v>42380</v>
      </c>
      <c r="C3693" s="48"/>
      <c r="D3693" s="48"/>
      <c r="E3693" s="49" t="s">
        <v>558</v>
      </c>
      <c r="F3693" s="49"/>
      <c r="G3693" s="49">
        <v>464.5284375</v>
      </c>
      <c r="H3693" s="49">
        <v>0.2079125</v>
      </c>
      <c r="I3693" s="49">
        <v>0.25105624999999998</v>
      </c>
      <c r="J3693" s="49">
        <v>0.25430625000000001</v>
      </c>
      <c r="K3693" s="49">
        <v>0.22695000000000001</v>
      </c>
      <c r="L3693" s="49">
        <v>0.26691874999999998</v>
      </c>
      <c r="M3693" s="49">
        <v>0.34631875000000001</v>
      </c>
      <c r="N3693" s="49">
        <v>0.22445000000000001</v>
      </c>
      <c r="O3693" s="49"/>
      <c r="P3693" s="49"/>
      <c r="Q3693" s="49"/>
      <c r="R3693" s="49"/>
      <c r="S3693" s="49"/>
      <c r="T3693" s="49"/>
      <c r="U3693" s="49"/>
      <c r="V3693" s="49"/>
      <c r="W3693" s="49"/>
      <c r="X3693" s="49"/>
      <c r="Y3693" s="49"/>
      <c r="Z3693" s="49"/>
      <c r="AA3693" s="49"/>
      <c r="AB3693" s="49"/>
      <c r="AC3693" s="49"/>
      <c r="AD3693" s="49"/>
      <c r="AE3693" s="49">
        <v>0.893778746065642</v>
      </c>
      <c r="AF3693" s="49">
        <v>0.65982725476298798</v>
      </c>
      <c r="AG3693" s="49"/>
      <c r="AH3693" s="49"/>
      <c r="AI3693" s="49"/>
      <c r="AJ3693" s="49"/>
      <c r="AK3693" s="49"/>
      <c r="AL3693" s="49"/>
      <c r="AM3693" s="49"/>
      <c r="AN3693" s="49"/>
      <c r="AO3693" s="49"/>
      <c r="AP3693" s="49"/>
      <c r="AQ3693" s="49"/>
      <c r="AR3693" s="49"/>
      <c r="AS3693" s="49"/>
      <c r="AT3693" s="49"/>
      <c r="AX3693" s="49"/>
      <c r="AY3693" s="49"/>
      <c r="AZ3693" s="49"/>
      <c r="BA3693" s="49"/>
      <c r="BB3693" s="49"/>
      <c r="BC3693" s="49"/>
      <c r="BD3693" s="49"/>
      <c r="BE3693" s="49"/>
      <c r="BF3693" s="49"/>
      <c r="BG3693" s="49"/>
      <c r="BH3693" s="49"/>
      <c r="BI3693" s="49"/>
      <c r="BJ3693" s="49"/>
      <c r="BK3693" s="49"/>
      <c r="BL3693" s="49"/>
      <c r="BM3693" s="49"/>
      <c r="BN3693" s="49"/>
      <c r="BO3693" s="49"/>
      <c r="BP3693" s="49"/>
      <c r="BQ3693" s="49"/>
      <c r="BR3693" s="49"/>
      <c r="BS3693" s="49"/>
      <c r="BT3693" s="49"/>
      <c r="BU3693" s="49"/>
      <c r="BV3693" s="49"/>
      <c r="BW3693" s="49"/>
      <c r="BX3693" s="49"/>
      <c r="BY3693" s="49"/>
      <c r="BZ3693" s="49"/>
      <c r="CA3693" s="49"/>
      <c r="CB3693" s="49"/>
      <c r="CC3693" s="49"/>
    </row>
    <row r="3694" spans="1:81" x14ac:dyDescent="0.3">
      <c r="A3694" s="57" t="s">
        <v>559</v>
      </c>
      <c r="B3694" s="48">
        <v>42381</v>
      </c>
      <c r="C3694" s="48"/>
      <c r="D3694" s="48"/>
      <c r="E3694" s="49" t="s">
        <v>558</v>
      </c>
      <c r="F3694" s="49"/>
      <c r="G3694" s="49">
        <v>457.80796874999999</v>
      </c>
      <c r="H3694" s="49">
        <v>0.184628125</v>
      </c>
      <c r="I3694" s="49">
        <v>0.24027499999999999</v>
      </c>
      <c r="J3694" s="49">
        <v>0.250025</v>
      </c>
      <c r="K3694" s="49">
        <v>0.2263375</v>
      </c>
      <c r="L3694" s="49">
        <v>0.26665624999999998</v>
      </c>
      <c r="M3694" s="49">
        <v>0.34616875000000003</v>
      </c>
      <c r="N3694" s="49">
        <v>0.22438749999999999</v>
      </c>
      <c r="O3694" s="49"/>
      <c r="P3694" s="49"/>
      <c r="Q3694" s="49"/>
      <c r="R3694" s="49"/>
      <c r="S3694" s="49"/>
      <c r="T3694" s="49"/>
      <c r="U3694" s="49"/>
      <c r="V3694" s="49"/>
      <c r="W3694" s="49"/>
      <c r="X3694" s="49"/>
      <c r="Y3694" s="49"/>
      <c r="Z3694" s="49"/>
      <c r="AA3694" s="49"/>
      <c r="AB3694" s="49"/>
      <c r="AC3694" s="49"/>
      <c r="AD3694" s="49"/>
      <c r="AE3694" s="49"/>
      <c r="AF3694" s="49"/>
      <c r="AG3694" s="49"/>
      <c r="AH3694" s="49"/>
      <c r="AI3694" s="49"/>
      <c r="AJ3694" s="49"/>
      <c r="AK3694" s="49"/>
      <c r="AL3694" s="49"/>
      <c r="AM3694" s="49"/>
      <c r="AN3694" s="49"/>
      <c r="AO3694" s="49"/>
      <c r="AP3694" s="49"/>
      <c r="AQ3694" s="49"/>
      <c r="AR3694" s="49"/>
      <c r="AS3694" s="49"/>
      <c r="AT3694" s="49"/>
      <c r="AX3694" s="49"/>
      <c r="AY3694" s="49"/>
      <c r="AZ3694" s="49"/>
      <c r="BA3694" s="49"/>
      <c r="BB3694" s="49"/>
      <c r="BC3694" s="49"/>
      <c r="BD3694" s="49"/>
      <c r="BE3694" s="49"/>
      <c r="BF3694" s="49"/>
      <c r="BG3694" s="49"/>
      <c r="BH3694" s="49"/>
      <c r="BI3694" s="49"/>
      <c r="BJ3694" s="49"/>
      <c r="BK3694" s="49"/>
      <c r="BL3694" s="49"/>
      <c r="BM3694" s="49"/>
      <c r="BN3694" s="49"/>
      <c r="BO3694" s="49"/>
      <c r="BP3694" s="49"/>
      <c r="BQ3694" s="49"/>
      <c r="BR3694" s="49"/>
      <c r="BS3694" s="49"/>
      <c r="BT3694" s="49"/>
      <c r="BU3694" s="49"/>
      <c r="BV3694" s="49"/>
      <c r="BW3694" s="49"/>
      <c r="BX3694" s="49"/>
      <c r="BY3694" s="49"/>
      <c r="BZ3694" s="49"/>
      <c r="CA3694" s="49"/>
      <c r="CB3694" s="49"/>
      <c r="CC3694" s="49"/>
    </row>
    <row r="3695" spans="1:81" x14ac:dyDescent="0.3">
      <c r="A3695" s="57" t="s">
        <v>559</v>
      </c>
      <c r="B3695" s="48">
        <v>42382</v>
      </c>
      <c r="C3695" s="48"/>
      <c r="D3695" s="48"/>
      <c r="E3695" s="49" t="s">
        <v>558</v>
      </c>
      <c r="F3695" s="49"/>
      <c r="G3695" s="49">
        <v>454.00218749999999</v>
      </c>
      <c r="H3695" s="49">
        <v>0.17276875</v>
      </c>
      <c r="I3695" s="49">
        <v>0.2333375</v>
      </c>
      <c r="J3695" s="49">
        <v>0.24756875</v>
      </c>
      <c r="K3695" s="49">
        <v>0.22606875000000001</v>
      </c>
      <c r="L3695" s="49">
        <v>0.26640000000000003</v>
      </c>
      <c r="M3695" s="49">
        <v>0.34608749999999999</v>
      </c>
      <c r="N3695" s="49">
        <v>0.22416249999999999</v>
      </c>
      <c r="O3695" s="49"/>
      <c r="P3695" s="49"/>
      <c r="Q3695" s="49"/>
      <c r="R3695" s="49"/>
      <c r="S3695" s="49"/>
      <c r="T3695" s="49"/>
      <c r="U3695" s="49"/>
      <c r="V3695" s="49"/>
      <c r="W3695" s="49"/>
      <c r="X3695" s="49"/>
      <c r="Y3695" s="49"/>
      <c r="Z3695" s="49"/>
      <c r="AA3695" s="49"/>
      <c r="AB3695" s="49"/>
      <c r="AC3695" s="49"/>
      <c r="AD3695" s="49">
        <v>8.75</v>
      </c>
      <c r="AE3695" s="49"/>
      <c r="AF3695" s="49"/>
      <c r="AG3695" s="49"/>
      <c r="AH3695" s="49"/>
      <c r="AI3695" s="49"/>
      <c r="AJ3695" s="49">
        <v>5.65</v>
      </c>
      <c r="AK3695" s="49">
        <v>8.75</v>
      </c>
      <c r="AL3695" s="49"/>
      <c r="AM3695" s="49"/>
      <c r="AN3695" s="49"/>
      <c r="AO3695" s="49"/>
      <c r="AP3695" s="49"/>
      <c r="AQ3695" s="49"/>
      <c r="AR3695" s="49"/>
      <c r="AS3695" s="49"/>
      <c r="AT3695" s="49"/>
      <c r="AX3695" s="49"/>
      <c r="AY3695" s="49"/>
      <c r="AZ3695" s="49"/>
      <c r="BA3695" s="49"/>
      <c r="BB3695" s="49"/>
      <c r="BC3695" s="49"/>
      <c r="BD3695" s="49"/>
      <c r="BE3695" s="49"/>
      <c r="BF3695" s="49"/>
      <c r="BG3695" s="49"/>
      <c r="BH3695" s="49"/>
      <c r="BI3695" s="49"/>
      <c r="BJ3695" s="49"/>
      <c r="BK3695" s="49"/>
      <c r="BL3695" s="49"/>
      <c r="BM3695" s="49"/>
      <c r="BN3695" s="49"/>
      <c r="BO3695" s="49"/>
      <c r="BP3695" s="49"/>
      <c r="BQ3695" s="49"/>
      <c r="BR3695" s="49"/>
      <c r="BS3695" s="49"/>
      <c r="BT3695" s="49"/>
      <c r="BU3695" s="49"/>
      <c r="BV3695" s="49"/>
      <c r="BW3695" s="49"/>
      <c r="BX3695" s="49"/>
      <c r="BY3695" s="49"/>
      <c r="BZ3695" s="49"/>
      <c r="CA3695" s="49"/>
      <c r="CB3695" s="49"/>
      <c r="CC3695" s="49"/>
    </row>
    <row r="3696" spans="1:81" x14ac:dyDescent="0.3">
      <c r="A3696" s="57" t="s">
        <v>559</v>
      </c>
      <c r="B3696" s="48">
        <v>42383</v>
      </c>
      <c r="C3696" s="48"/>
      <c r="D3696" s="48"/>
      <c r="E3696" s="49" t="s">
        <v>558</v>
      </c>
      <c r="F3696" s="49"/>
      <c r="G3696" s="49">
        <v>481.66031249999997</v>
      </c>
      <c r="H3696" s="49">
        <v>0.28075624999999998</v>
      </c>
      <c r="I3696" s="49">
        <v>0.26478750000000001</v>
      </c>
      <c r="J3696" s="49">
        <v>0.26778125000000003</v>
      </c>
      <c r="K3696" s="49">
        <v>0.22894375</v>
      </c>
      <c r="L3696" s="49">
        <v>0.26608749999999998</v>
      </c>
      <c r="M3696" s="49">
        <v>0.34584375000000001</v>
      </c>
      <c r="N3696" s="49">
        <v>0.22410625000000001</v>
      </c>
      <c r="O3696" s="49"/>
      <c r="P3696" s="49"/>
      <c r="Q3696" s="49"/>
      <c r="R3696" s="49"/>
      <c r="S3696" s="49"/>
      <c r="T3696" s="49"/>
      <c r="U3696" s="49"/>
      <c r="V3696" s="49"/>
      <c r="W3696" s="49"/>
      <c r="X3696" s="49"/>
      <c r="Y3696" s="49"/>
      <c r="Z3696" s="49"/>
      <c r="AA3696" s="49"/>
      <c r="AB3696" s="49"/>
      <c r="AC3696" s="49"/>
      <c r="AD3696" s="49"/>
      <c r="AE3696" s="49">
        <v>0.93143635420469795</v>
      </c>
      <c r="AF3696" s="49">
        <v>0.62299766966072501</v>
      </c>
      <c r="AG3696" s="49"/>
      <c r="AH3696" s="49"/>
      <c r="AI3696" s="49"/>
      <c r="AJ3696" s="49"/>
      <c r="AK3696" s="49"/>
      <c r="AL3696" s="49"/>
      <c r="AM3696" s="49"/>
      <c r="AN3696" s="49"/>
      <c r="AO3696" s="49"/>
      <c r="AP3696" s="49"/>
      <c r="AQ3696" s="49"/>
      <c r="AR3696" s="49"/>
      <c r="AS3696" s="49"/>
      <c r="AT3696" s="49"/>
      <c r="AX3696" s="49"/>
      <c r="AY3696" s="49"/>
      <c r="AZ3696" s="49"/>
      <c r="BA3696" s="49"/>
      <c r="BB3696" s="49"/>
      <c r="BC3696" s="49"/>
      <c r="BD3696" s="49"/>
      <c r="BE3696" s="49"/>
      <c r="BF3696" s="49"/>
      <c r="BG3696" s="49"/>
      <c r="BH3696" s="49"/>
      <c r="BI3696" s="49"/>
      <c r="BJ3696" s="49"/>
      <c r="BK3696" s="49"/>
      <c r="BL3696" s="49"/>
      <c r="BM3696" s="49"/>
      <c r="BN3696" s="49"/>
      <c r="BO3696" s="49"/>
      <c r="BP3696" s="49"/>
      <c r="BQ3696" s="49"/>
      <c r="BR3696" s="49"/>
      <c r="BS3696" s="49"/>
      <c r="BT3696" s="49"/>
      <c r="BU3696" s="49"/>
      <c r="BV3696" s="49"/>
      <c r="BW3696" s="49"/>
      <c r="BX3696" s="49"/>
      <c r="BY3696" s="49"/>
      <c r="BZ3696" s="49"/>
      <c r="CA3696" s="49"/>
      <c r="CB3696" s="49"/>
      <c r="CC3696" s="49"/>
    </row>
    <row r="3697" spans="1:81" x14ac:dyDescent="0.3">
      <c r="A3697" s="57" t="s">
        <v>559</v>
      </c>
      <c r="B3697" s="48">
        <v>42384</v>
      </c>
      <c r="C3697" s="48"/>
      <c r="D3697" s="48"/>
      <c r="E3697" s="49" t="s">
        <v>558</v>
      </c>
      <c r="F3697" s="49"/>
      <c r="G3697" s="49">
        <v>475.5675</v>
      </c>
      <c r="H3697" s="49">
        <v>0.25745625</v>
      </c>
      <c r="I3697" s="49">
        <v>0.26255624999999999</v>
      </c>
      <c r="J3697" s="49">
        <v>0.26229374999999999</v>
      </c>
      <c r="K3697" s="49">
        <v>0.22718749999999999</v>
      </c>
      <c r="L3697" s="49">
        <v>0.26589374999999998</v>
      </c>
      <c r="M3697" s="49">
        <v>0.34584375000000001</v>
      </c>
      <c r="N3697" s="49">
        <v>0.224</v>
      </c>
      <c r="O3697" s="49"/>
      <c r="P3697" s="49"/>
      <c r="Q3697" s="49"/>
      <c r="R3697" s="49"/>
      <c r="S3697" s="49"/>
      <c r="T3697" s="49"/>
      <c r="U3697" s="49"/>
      <c r="V3697" s="49"/>
      <c r="W3697" s="49"/>
      <c r="X3697" s="49"/>
      <c r="Y3697" s="49"/>
      <c r="Z3697" s="49"/>
      <c r="AA3697" s="49"/>
      <c r="AB3697" s="49"/>
      <c r="AC3697" s="49"/>
      <c r="AD3697" s="49"/>
      <c r="AE3697" s="49"/>
      <c r="AF3697" s="49"/>
      <c r="AG3697" s="49"/>
      <c r="AH3697" s="49"/>
      <c r="AI3697" s="49"/>
      <c r="AJ3697" s="49"/>
      <c r="AK3697" s="49"/>
      <c r="AL3697" s="49"/>
      <c r="AM3697" s="49"/>
      <c r="AN3697" s="49"/>
      <c r="AO3697" s="49"/>
      <c r="AP3697" s="49"/>
      <c r="AQ3697" s="49"/>
      <c r="AR3697" s="49"/>
      <c r="AS3697" s="49"/>
      <c r="AT3697" s="49"/>
      <c r="AX3697" s="49"/>
      <c r="AY3697" s="49"/>
      <c r="AZ3697" s="49"/>
      <c r="BA3697" s="49"/>
      <c r="BB3697" s="49"/>
      <c r="BC3697" s="49"/>
      <c r="BD3697" s="49"/>
      <c r="BE3697" s="49"/>
      <c r="BF3697" s="49"/>
      <c r="BG3697" s="49"/>
      <c r="BH3697" s="49"/>
      <c r="BI3697" s="49"/>
      <c r="BJ3697" s="49"/>
      <c r="BK3697" s="49"/>
      <c r="BL3697" s="49"/>
      <c r="BM3697" s="49"/>
      <c r="BN3697" s="49"/>
      <c r="BO3697" s="49"/>
      <c r="BP3697" s="49"/>
      <c r="BQ3697" s="49"/>
      <c r="BR3697" s="49"/>
      <c r="BS3697" s="49"/>
      <c r="BT3697" s="49"/>
      <c r="BU3697" s="49"/>
      <c r="BV3697" s="49"/>
      <c r="BW3697" s="49"/>
      <c r="BX3697" s="49"/>
      <c r="BY3697" s="49"/>
      <c r="BZ3697" s="49"/>
      <c r="CA3697" s="49"/>
      <c r="CB3697" s="49"/>
      <c r="CC3697" s="49"/>
    </row>
    <row r="3698" spans="1:81" x14ac:dyDescent="0.3">
      <c r="A3698" s="57" t="s">
        <v>559</v>
      </c>
      <c r="B3698" s="48">
        <v>42385</v>
      </c>
      <c r="C3698" s="48"/>
      <c r="D3698" s="48"/>
      <c r="E3698" s="49" t="s">
        <v>558</v>
      </c>
      <c r="F3698" s="49"/>
      <c r="G3698" s="49">
        <v>473.01046874999997</v>
      </c>
      <c r="H3698" s="49">
        <v>0.24837812500000001</v>
      </c>
      <c r="I3698" s="49">
        <v>0.26067499999999999</v>
      </c>
      <c r="J3698" s="49">
        <v>0.25981874999999999</v>
      </c>
      <c r="K3698" s="49">
        <v>0.22701250000000001</v>
      </c>
      <c r="L3698" s="49">
        <v>0.26569999999999999</v>
      </c>
      <c r="M3698" s="49">
        <v>0.34573124999999999</v>
      </c>
      <c r="N3698" s="49">
        <v>0.22391249999999999</v>
      </c>
      <c r="O3698" s="49"/>
      <c r="P3698" s="49"/>
      <c r="Q3698" s="49"/>
      <c r="R3698" s="49"/>
      <c r="S3698" s="49"/>
      <c r="T3698" s="49"/>
      <c r="U3698" s="49"/>
      <c r="V3698" s="49"/>
      <c r="W3698" s="49"/>
      <c r="X3698" s="49"/>
      <c r="Y3698" s="49"/>
      <c r="Z3698" s="49"/>
      <c r="AA3698" s="49"/>
      <c r="AB3698" s="49"/>
      <c r="AC3698" s="49"/>
      <c r="AD3698" s="49"/>
      <c r="AE3698" s="49"/>
      <c r="AF3698" s="49"/>
      <c r="AG3698" s="49"/>
      <c r="AH3698" s="49"/>
      <c r="AI3698" s="49"/>
      <c r="AJ3698" s="49"/>
      <c r="AK3698" s="49"/>
      <c r="AL3698" s="49"/>
      <c r="AM3698" s="49"/>
      <c r="AN3698" s="49"/>
      <c r="AO3698" s="49"/>
      <c r="AP3698" s="49"/>
      <c r="AQ3698" s="49"/>
      <c r="AR3698" s="49"/>
      <c r="AS3698" s="49"/>
      <c r="AT3698" s="49"/>
      <c r="AX3698" s="49"/>
      <c r="AY3698" s="49"/>
      <c r="AZ3698" s="49"/>
      <c r="BA3698" s="49"/>
      <c r="BB3698" s="49"/>
      <c r="BC3698" s="49"/>
      <c r="BD3698" s="49"/>
      <c r="BE3698" s="49"/>
      <c r="BF3698" s="49"/>
      <c r="BG3698" s="49"/>
      <c r="BH3698" s="49"/>
      <c r="BI3698" s="49"/>
      <c r="BJ3698" s="49"/>
      <c r="BK3698" s="49"/>
      <c r="BL3698" s="49"/>
      <c r="BM3698" s="49"/>
      <c r="BN3698" s="49"/>
      <c r="BO3698" s="49"/>
      <c r="BP3698" s="49"/>
      <c r="BQ3698" s="49"/>
      <c r="BR3698" s="49"/>
      <c r="BS3698" s="49"/>
      <c r="BT3698" s="49"/>
      <c r="BU3698" s="49"/>
      <c r="BV3698" s="49"/>
      <c r="BW3698" s="49"/>
      <c r="BX3698" s="49"/>
      <c r="BY3698" s="49"/>
      <c r="BZ3698" s="49"/>
      <c r="CA3698" s="49"/>
      <c r="CB3698" s="49"/>
      <c r="CC3698" s="49"/>
    </row>
    <row r="3699" spans="1:81" x14ac:dyDescent="0.3">
      <c r="A3699" s="57" t="s">
        <v>559</v>
      </c>
      <c r="B3699" s="48">
        <v>42386</v>
      </c>
      <c r="C3699" s="48"/>
      <c r="D3699" s="48"/>
      <c r="E3699" s="49" t="s">
        <v>558</v>
      </c>
      <c r="F3699" s="49"/>
      <c r="G3699" s="49">
        <v>471.49546874999999</v>
      </c>
      <c r="H3699" s="49">
        <v>0.242840625</v>
      </c>
      <c r="I3699" s="49">
        <v>0.25947500000000001</v>
      </c>
      <c r="J3699" s="49">
        <v>0.25825625000000002</v>
      </c>
      <c r="K3699" s="49">
        <v>0.22721875</v>
      </c>
      <c r="L3699" s="49">
        <v>0.26565624999999998</v>
      </c>
      <c r="M3699" s="49">
        <v>0.34561249999999999</v>
      </c>
      <c r="N3699" s="49">
        <v>0.22375</v>
      </c>
      <c r="O3699" s="49"/>
      <c r="P3699" s="49"/>
      <c r="Q3699" s="49"/>
      <c r="R3699" s="49"/>
      <c r="S3699" s="49"/>
      <c r="T3699" s="49"/>
      <c r="U3699" s="49"/>
      <c r="V3699" s="49"/>
      <c r="W3699" s="49"/>
      <c r="X3699" s="49"/>
      <c r="Y3699" s="49"/>
      <c r="Z3699" s="49"/>
      <c r="AA3699" s="49"/>
      <c r="AB3699" s="49"/>
      <c r="AC3699" s="49"/>
      <c r="AD3699" s="49"/>
      <c r="AE3699" s="49"/>
      <c r="AF3699" s="49"/>
      <c r="AG3699" s="49"/>
      <c r="AH3699" s="49"/>
      <c r="AI3699" s="49"/>
      <c r="AJ3699" s="49"/>
      <c r="AK3699" s="49"/>
      <c r="AL3699" s="49"/>
      <c r="AM3699" s="49"/>
      <c r="AN3699" s="49"/>
      <c r="AO3699" s="49"/>
      <c r="AP3699" s="49"/>
      <c r="AQ3699" s="49"/>
      <c r="AR3699" s="49"/>
      <c r="AS3699" s="49"/>
      <c r="AT3699" s="49"/>
      <c r="AX3699" s="49"/>
      <c r="AY3699" s="49"/>
      <c r="AZ3699" s="49"/>
      <c r="BA3699" s="49"/>
      <c r="BB3699" s="49"/>
      <c r="BC3699" s="49"/>
      <c r="BD3699" s="49"/>
      <c r="BE3699" s="49"/>
      <c r="BF3699" s="49"/>
      <c r="BG3699" s="49"/>
      <c r="BH3699" s="49"/>
      <c r="BI3699" s="49"/>
      <c r="BJ3699" s="49"/>
      <c r="BK3699" s="49"/>
      <c r="BL3699" s="49"/>
      <c r="BM3699" s="49"/>
      <c r="BN3699" s="49"/>
      <c r="BO3699" s="49"/>
      <c r="BP3699" s="49"/>
      <c r="BQ3699" s="49"/>
      <c r="BR3699" s="49"/>
      <c r="BS3699" s="49"/>
      <c r="BT3699" s="49"/>
      <c r="BU3699" s="49"/>
      <c r="BV3699" s="49"/>
      <c r="BW3699" s="49"/>
      <c r="BX3699" s="49"/>
      <c r="BY3699" s="49"/>
      <c r="BZ3699" s="49"/>
      <c r="CA3699" s="49"/>
      <c r="CB3699" s="49"/>
      <c r="CC3699" s="49"/>
    </row>
    <row r="3700" spans="1:81" x14ac:dyDescent="0.3">
      <c r="A3700" s="57" t="s">
        <v>559</v>
      </c>
      <c r="B3700" s="48">
        <v>42387</v>
      </c>
      <c r="C3700" s="48"/>
      <c r="D3700" s="48"/>
      <c r="E3700" s="49" t="s">
        <v>558</v>
      </c>
      <c r="F3700" s="49"/>
      <c r="G3700" s="49">
        <v>470.46656250000001</v>
      </c>
      <c r="H3700" s="49">
        <v>0.23876249999999999</v>
      </c>
      <c r="I3700" s="49">
        <v>0.25851875000000002</v>
      </c>
      <c r="J3700" s="49">
        <v>0.25732500000000003</v>
      </c>
      <c r="K3700" s="49">
        <v>0.22766249999999999</v>
      </c>
      <c r="L3700" s="49">
        <v>0.26542500000000002</v>
      </c>
      <c r="M3700" s="49">
        <v>0.34554374999999998</v>
      </c>
      <c r="N3700" s="49">
        <v>0.22362499999999999</v>
      </c>
      <c r="O3700" s="49"/>
      <c r="P3700" s="49"/>
      <c r="Q3700" s="49"/>
      <c r="R3700" s="49"/>
      <c r="S3700" s="49"/>
      <c r="T3700" s="49"/>
      <c r="U3700" s="49"/>
      <c r="V3700" s="49"/>
      <c r="W3700" s="49"/>
      <c r="X3700" s="49"/>
      <c r="Y3700" s="49"/>
      <c r="Z3700" s="49"/>
      <c r="AA3700" s="49"/>
      <c r="AB3700" s="49"/>
      <c r="AC3700" s="49"/>
      <c r="AD3700" s="49"/>
      <c r="AE3700" s="49"/>
      <c r="AF3700" s="49"/>
      <c r="AG3700" s="49"/>
      <c r="AH3700" s="49"/>
      <c r="AI3700" s="49"/>
      <c r="AJ3700" s="49"/>
      <c r="AK3700" s="49"/>
      <c r="AL3700" s="49"/>
      <c r="AM3700" s="49"/>
      <c r="AN3700" s="49"/>
      <c r="AO3700" s="49"/>
      <c r="AP3700" s="49"/>
      <c r="AQ3700" s="49"/>
      <c r="AR3700" s="49"/>
      <c r="AS3700" s="49"/>
      <c r="AT3700" s="49"/>
      <c r="AX3700" s="49"/>
      <c r="AY3700" s="49"/>
      <c r="AZ3700" s="49"/>
      <c r="BA3700" s="49"/>
      <c r="BB3700" s="49"/>
      <c r="BC3700" s="49"/>
      <c r="BD3700" s="49"/>
      <c r="BE3700" s="49"/>
      <c r="BF3700" s="49"/>
      <c r="BG3700" s="49"/>
      <c r="BH3700" s="49"/>
      <c r="BI3700" s="49"/>
      <c r="BJ3700" s="49"/>
      <c r="BK3700" s="49"/>
      <c r="BL3700" s="49"/>
      <c r="BM3700" s="49"/>
      <c r="BN3700" s="49"/>
      <c r="BO3700" s="49"/>
      <c r="BP3700" s="49"/>
      <c r="BQ3700" s="49"/>
      <c r="BR3700" s="49"/>
      <c r="BS3700" s="49"/>
      <c r="BT3700" s="49"/>
      <c r="BU3700" s="49"/>
      <c r="BV3700" s="49"/>
      <c r="BW3700" s="49"/>
      <c r="BX3700" s="49"/>
      <c r="BY3700" s="49"/>
      <c r="BZ3700" s="49"/>
      <c r="CA3700" s="49"/>
      <c r="CB3700" s="49"/>
      <c r="CC3700" s="49"/>
    </row>
    <row r="3701" spans="1:81" x14ac:dyDescent="0.3">
      <c r="A3701" s="57" t="s">
        <v>559</v>
      </c>
      <c r="B3701" s="48">
        <v>42388</v>
      </c>
      <c r="C3701" s="48"/>
      <c r="D3701" s="48"/>
      <c r="E3701" s="49" t="s">
        <v>558</v>
      </c>
      <c r="F3701" s="49"/>
      <c r="G3701" s="49">
        <v>468.64640624999998</v>
      </c>
      <c r="H3701" s="49">
        <v>0.23134062499999999</v>
      </c>
      <c r="I3701" s="49">
        <v>0.25648124999999999</v>
      </c>
      <c r="J3701" s="49">
        <v>0.25620625000000002</v>
      </c>
      <c r="K3701" s="49">
        <v>0.22777500000000001</v>
      </c>
      <c r="L3701" s="49">
        <v>0.26534999999999997</v>
      </c>
      <c r="M3701" s="49">
        <v>0.34536875</v>
      </c>
      <c r="N3701" s="49">
        <v>0.22354375000000001</v>
      </c>
      <c r="O3701" s="49"/>
      <c r="P3701" s="49"/>
      <c r="Q3701" s="49"/>
      <c r="R3701" s="49"/>
      <c r="S3701" s="49"/>
      <c r="T3701" s="49"/>
      <c r="U3701" s="49"/>
      <c r="V3701" s="49"/>
      <c r="W3701" s="49"/>
      <c r="X3701" s="49"/>
      <c r="Y3701" s="49"/>
      <c r="Z3701" s="49"/>
      <c r="AA3701" s="49"/>
      <c r="AB3701" s="49"/>
      <c r="AC3701" s="49"/>
      <c r="AD3701" s="49">
        <v>8.75</v>
      </c>
      <c r="AE3701" s="49">
        <v>0.87744732409902104</v>
      </c>
      <c r="AF3701" s="49">
        <v>0.51499016150632504</v>
      </c>
      <c r="AG3701" s="49"/>
      <c r="AH3701" s="49"/>
      <c r="AI3701" s="49"/>
      <c r="AJ3701" s="49">
        <v>6.75</v>
      </c>
      <c r="AK3701" s="49">
        <v>8.75</v>
      </c>
      <c r="AL3701" s="49"/>
      <c r="AM3701" s="49"/>
      <c r="AN3701" s="49"/>
      <c r="AO3701" s="49"/>
      <c r="AP3701" s="49"/>
      <c r="AQ3701" s="49"/>
      <c r="AR3701" s="49"/>
      <c r="AS3701" s="49"/>
      <c r="AT3701" s="49"/>
      <c r="AX3701" s="49"/>
      <c r="AY3701" s="49"/>
      <c r="AZ3701" s="49"/>
      <c r="BA3701" s="49"/>
      <c r="BB3701" s="49"/>
      <c r="BC3701" s="49"/>
      <c r="BD3701" s="49"/>
      <c r="BE3701" s="49"/>
      <c r="BF3701" s="49"/>
      <c r="BG3701" s="49"/>
      <c r="BH3701" s="49"/>
      <c r="BI3701" s="49"/>
      <c r="BJ3701" s="49"/>
      <c r="BK3701" s="49"/>
      <c r="BL3701" s="49"/>
      <c r="BM3701" s="49"/>
      <c r="BN3701" s="49"/>
      <c r="BO3701" s="49"/>
      <c r="BP3701" s="49"/>
      <c r="BQ3701" s="49"/>
      <c r="BR3701" s="49"/>
      <c r="BS3701" s="49"/>
      <c r="BT3701" s="49"/>
      <c r="BU3701" s="49"/>
      <c r="BV3701" s="49"/>
      <c r="BW3701" s="49"/>
      <c r="BX3701" s="49"/>
      <c r="BY3701" s="49"/>
      <c r="BZ3701" s="49"/>
      <c r="CA3701" s="49"/>
      <c r="CB3701" s="49"/>
      <c r="CC3701" s="49"/>
    </row>
    <row r="3702" spans="1:81" x14ac:dyDescent="0.3">
      <c r="A3702" s="57" t="s">
        <v>559</v>
      </c>
      <c r="B3702" s="48">
        <v>42389</v>
      </c>
      <c r="C3702" s="48"/>
      <c r="D3702" s="48"/>
      <c r="E3702" s="49" t="s">
        <v>558</v>
      </c>
      <c r="F3702" s="49"/>
      <c r="G3702" s="49">
        <v>463.19625000000002</v>
      </c>
      <c r="H3702" s="49">
        <v>0.20955625</v>
      </c>
      <c r="I3702" s="49">
        <v>0.24985625</v>
      </c>
      <c r="J3702" s="49">
        <v>0.25356875000000001</v>
      </c>
      <c r="K3702" s="49">
        <v>0.22720000000000001</v>
      </c>
      <c r="L3702" s="49">
        <v>0.26495625</v>
      </c>
      <c r="M3702" s="49">
        <v>0.34523124999999999</v>
      </c>
      <c r="N3702" s="49">
        <v>0.223325</v>
      </c>
      <c r="O3702" s="49"/>
      <c r="P3702" s="49"/>
      <c r="Q3702" s="49"/>
      <c r="R3702" s="49"/>
      <c r="S3702" s="49"/>
      <c r="T3702" s="49"/>
      <c r="U3702" s="49"/>
      <c r="V3702" s="49"/>
      <c r="W3702" s="49"/>
      <c r="X3702" s="49"/>
      <c r="Y3702" s="49"/>
      <c r="Z3702" s="49"/>
      <c r="AA3702" s="49"/>
      <c r="AB3702" s="49"/>
      <c r="AC3702" s="49"/>
      <c r="AD3702" s="49"/>
      <c r="AE3702" s="49"/>
      <c r="AF3702" s="49"/>
      <c r="AG3702" s="49"/>
      <c r="AH3702" s="49"/>
      <c r="AI3702" s="49"/>
      <c r="AJ3702" s="49"/>
      <c r="AK3702" s="49"/>
      <c r="AL3702" s="49"/>
      <c r="AM3702" s="49"/>
      <c r="AN3702" s="49"/>
      <c r="AO3702" s="49"/>
      <c r="AP3702" s="49"/>
      <c r="AQ3702" s="49"/>
      <c r="AR3702" s="49"/>
      <c r="AS3702" s="49"/>
      <c r="AT3702" s="49"/>
      <c r="AX3702" s="49"/>
      <c r="AY3702" s="49"/>
      <c r="AZ3702" s="49"/>
      <c r="BA3702" s="49"/>
      <c r="BB3702" s="49"/>
      <c r="BC3702" s="49"/>
      <c r="BD3702" s="49"/>
      <c r="BE3702" s="49"/>
      <c r="BF3702" s="49"/>
      <c r="BG3702" s="49"/>
      <c r="BH3702" s="49"/>
      <c r="BI3702" s="49"/>
      <c r="BJ3702" s="49"/>
      <c r="BK3702" s="49"/>
      <c r="BL3702" s="49"/>
      <c r="BM3702" s="49"/>
      <c r="BN3702" s="49"/>
      <c r="BO3702" s="49"/>
      <c r="BP3702" s="49"/>
      <c r="BQ3702" s="49"/>
      <c r="BR3702" s="49"/>
      <c r="BS3702" s="49"/>
      <c r="BT3702" s="49"/>
      <c r="BU3702" s="49"/>
      <c r="BV3702" s="49"/>
      <c r="BW3702" s="49"/>
      <c r="BX3702" s="49"/>
      <c r="BY3702" s="49"/>
      <c r="BZ3702" s="49"/>
      <c r="CA3702" s="49"/>
      <c r="CB3702" s="49"/>
      <c r="CC3702" s="49"/>
    </row>
    <row r="3703" spans="1:81" x14ac:dyDescent="0.3">
      <c r="A3703" s="57" t="s">
        <v>559</v>
      </c>
      <c r="B3703" s="48">
        <v>42390</v>
      </c>
      <c r="C3703" s="48"/>
      <c r="D3703" s="48"/>
      <c r="E3703" s="49" t="s">
        <v>558</v>
      </c>
      <c r="F3703" s="49"/>
      <c r="G3703" s="49">
        <v>481.61390625000001</v>
      </c>
      <c r="H3703" s="49">
        <v>0.289990625</v>
      </c>
      <c r="I3703" s="49">
        <v>0.26961875000000002</v>
      </c>
      <c r="J3703" s="49">
        <v>0.26470624999999998</v>
      </c>
      <c r="K3703" s="49">
        <v>0.22785625000000001</v>
      </c>
      <c r="L3703" s="49">
        <v>0.26468124999999998</v>
      </c>
      <c r="M3703" s="49">
        <v>0.34508749999999999</v>
      </c>
      <c r="N3703" s="49">
        <v>0.22324374999999999</v>
      </c>
      <c r="O3703" s="49"/>
      <c r="P3703" s="49"/>
      <c r="Q3703" s="49"/>
      <c r="R3703" s="49"/>
      <c r="S3703" s="49"/>
      <c r="T3703" s="49"/>
      <c r="U3703" s="49"/>
      <c r="V3703" s="49"/>
      <c r="W3703" s="49"/>
      <c r="X3703" s="49"/>
      <c r="Y3703" s="49"/>
      <c r="Z3703" s="49"/>
      <c r="AA3703" s="49"/>
      <c r="AB3703" s="49"/>
      <c r="AC3703" s="49"/>
      <c r="AD3703" s="49"/>
      <c r="AE3703" s="49"/>
      <c r="AF3703" s="49"/>
      <c r="AG3703" s="49"/>
      <c r="AH3703" s="49"/>
      <c r="AI3703" s="49"/>
      <c r="AJ3703" s="49"/>
      <c r="AK3703" s="49"/>
      <c r="AL3703" s="49"/>
      <c r="AM3703" s="49"/>
      <c r="AN3703" s="49"/>
      <c r="AO3703" s="49"/>
      <c r="AP3703" s="49"/>
      <c r="AQ3703" s="49"/>
      <c r="AR3703" s="49"/>
      <c r="AS3703" s="49"/>
      <c r="AT3703" s="49"/>
      <c r="AX3703" s="49"/>
      <c r="AY3703" s="49"/>
      <c r="AZ3703" s="49"/>
      <c r="BA3703" s="49"/>
      <c r="BB3703" s="49"/>
      <c r="BC3703" s="49"/>
      <c r="BD3703" s="49"/>
      <c r="BE3703" s="49"/>
      <c r="BF3703" s="49"/>
      <c r="BG3703" s="49"/>
      <c r="BH3703" s="49"/>
      <c r="BI3703" s="49"/>
      <c r="BJ3703" s="49"/>
      <c r="BK3703" s="49"/>
      <c r="BL3703" s="49"/>
      <c r="BM3703" s="49"/>
      <c r="BN3703" s="49"/>
      <c r="BO3703" s="49"/>
      <c r="BP3703" s="49"/>
      <c r="BQ3703" s="49"/>
      <c r="BR3703" s="49"/>
      <c r="BS3703" s="49"/>
      <c r="BT3703" s="49"/>
      <c r="BU3703" s="49"/>
      <c r="BV3703" s="49"/>
      <c r="BW3703" s="49"/>
      <c r="BX3703" s="49"/>
      <c r="BY3703" s="49"/>
      <c r="BZ3703" s="49"/>
      <c r="CA3703" s="49"/>
      <c r="CB3703" s="49"/>
      <c r="CC3703" s="49"/>
    </row>
    <row r="3704" spans="1:81" x14ac:dyDescent="0.3">
      <c r="A3704" s="57" t="s">
        <v>559</v>
      </c>
      <c r="B3704" s="48">
        <v>42391</v>
      </c>
      <c r="C3704" s="48"/>
      <c r="D3704" s="48"/>
      <c r="E3704" s="49" t="s">
        <v>558</v>
      </c>
      <c r="F3704" s="49"/>
      <c r="G3704" s="49">
        <v>474.15328125000002</v>
      </c>
      <c r="H3704" s="49">
        <v>0.25514062500000001</v>
      </c>
      <c r="I3704" s="49">
        <v>0.26374375</v>
      </c>
      <c r="J3704" s="49">
        <v>0.26106249999999998</v>
      </c>
      <c r="K3704" s="49">
        <v>0.22740625</v>
      </c>
      <c r="L3704" s="49">
        <v>0.26460624999999999</v>
      </c>
      <c r="M3704" s="49">
        <v>0.34496250000000001</v>
      </c>
      <c r="N3704" s="49">
        <v>0.22303124999999999</v>
      </c>
      <c r="O3704" s="49"/>
      <c r="P3704" s="49"/>
      <c r="Q3704" s="49"/>
      <c r="R3704" s="49"/>
      <c r="S3704" s="49"/>
      <c r="T3704" s="49"/>
      <c r="U3704" s="49"/>
      <c r="V3704" s="49"/>
      <c r="W3704" s="49"/>
      <c r="X3704" s="49"/>
      <c r="Y3704" s="49"/>
      <c r="Z3704" s="49"/>
      <c r="AA3704" s="49"/>
      <c r="AB3704" s="49"/>
      <c r="AC3704" s="49"/>
      <c r="AD3704" s="49"/>
      <c r="AE3704" s="49">
        <v>0.82202938859344299</v>
      </c>
      <c r="AF3704" s="49">
        <v>0.40761924291358198</v>
      </c>
      <c r="AG3704" s="49"/>
      <c r="AH3704" s="49"/>
      <c r="AI3704" s="49"/>
      <c r="AJ3704" s="49"/>
      <c r="AK3704" s="49"/>
      <c r="AL3704" s="49"/>
      <c r="AM3704" s="49"/>
      <c r="AN3704" s="49"/>
      <c r="AO3704" s="49"/>
      <c r="AP3704" s="49"/>
      <c r="AQ3704" s="49"/>
      <c r="AR3704" s="49"/>
      <c r="AS3704" s="49"/>
      <c r="AT3704" s="49"/>
      <c r="AX3704" s="49"/>
      <c r="AY3704" s="49"/>
      <c r="AZ3704" s="49"/>
      <c r="BA3704" s="49"/>
      <c r="BB3704" s="49"/>
      <c r="BC3704" s="49"/>
      <c r="BD3704" s="49"/>
      <c r="BE3704" s="49"/>
      <c r="BF3704" s="49"/>
      <c r="BG3704" s="49"/>
      <c r="BH3704" s="49"/>
      <c r="BI3704" s="49"/>
      <c r="BJ3704" s="49"/>
      <c r="BK3704" s="49"/>
      <c r="BL3704" s="49"/>
      <c r="BM3704" s="49"/>
      <c r="BN3704" s="49"/>
      <c r="BO3704" s="49"/>
      <c r="BP3704" s="49"/>
      <c r="BQ3704" s="49"/>
      <c r="BR3704" s="49"/>
      <c r="BS3704" s="49"/>
      <c r="BT3704" s="49"/>
      <c r="BU3704" s="49"/>
      <c r="BV3704" s="49"/>
      <c r="BW3704" s="49"/>
      <c r="BX3704" s="49"/>
      <c r="BY3704" s="49"/>
      <c r="BZ3704" s="49"/>
      <c r="CA3704" s="49"/>
      <c r="CB3704" s="49"/>
      <c r="CC3704" s="49"/>
    </row>
    <row r="3705" spans="1:81" x14ac:dyDescent="0.3">
      <c r="A3705" s="57" t="s">
        <v>559</v>
      </c>
      <c r="B3705" s="48">
        <v>42392</v>
      </c>
      <c r="C3705" s="48"/>
      <c r="D3705" s="48"/>
      <c r="E3705" s="49" t="s">
        <v>558</v>
      </c>
      <c r="F3705" s="49"/>
      <c r="G3705" s="49">
        <v>468.34359375000003</v>
      </c>
      <c r="H3705" s="49">
        <v>0.22997812500000001</v>
      </c>
      <c r="I3705" s="49">
        <v>0.25714999999999999</v>
      </c>
      <c r="J3705" s="49">
        <v>0.25806875000000001</v>
      </c>
      <c r="K3705" s="49">
        <v>0.22728124999999999</v>
      </c>
      <c r="L3705" s="49">
        <v>0.26440000000000002</v>
      </c>
      <c r="M3705" s="49">
        <v>0.34486875</v>
      </c>
      <c r="N3705" s="49">
        <v>0.22296250000000001</v>
      </c>
      <c r="O3705" s="49"/>
      <c r="P3705" s="49"/>
      <c r="Q3705" s="49"/>
      <c r="R3705" s="49"/>
      <c r="S3705" s="49"/>
      <c r="T3705" s="49"/>
      <c r="U3705" s="49"/>
      <c r="V3705" s="49"/>
      <c r="W3705" s="49"/>
      <c r="X3705" s="49"/>
      <c r="Y3705" s="49"/>
      <c r="Z3705" s="49"/>
      <c r="AA3705" s="49"/>
      <c r="AB3705" s="49"/>
      <c r="AC3705" s="49"/>
      <c r="AD3705" s="49"/>
      <c r="AE3705" s="49"/>
      <c r="AF3705" s="49"/>
      <c r="AG3705" s="49"/>
      <c r="AH3705" s="49"/>
      <c r="AI3705" s="49"/>
      <c r="AJ3705" s="49"/>
      <c r="AK3705" s="49"/>
      <c r="AL3705" s="49"/>
      <c r="AM3705" s="49"/>
      <c r="AN3705" s="49"/>
      <c r="AO3705" s="49"/>
      <c r="AP3705" s="49"/>
      <c r="AQ3705" s="49"/>
      <c r="AR3705" s="49"/>
      <c r="AS3705" s="49"/>
      <c r="AT3705" s="49"/>
      <c r="AX3705" s="49"/>
      <c r="AY3705" s="49"/>
      <c r="AZ3705" s="49"/>
      <c r="BA3705" s="49"/>
      <c r="BB3705" s="49"/>
      <c r="BC3705" s="49"/>
      <c r="BD3705" s="49"/>
      <c r="BE3705" s="49"/>
      <c r="BF3705" s="49"/>
      <c r="BG3705" s="49"/>
      <c r="BH3705" s="49"/>
      <c r="BI3705" s="49"/>
      <c r="BJ3705" s="49"/>
      <c r="BK3705" s="49"/>
      <c r="BL3705" s="49"/>
      <c r="BM3705" s="49"/>
      <c r="BN3705" s="49"/>
      <c r="BO3705" s="49"/>
      <c r="BP3705" s="49"/>
      <c r="BQ3705" s="49"/>
      <c r="BR3705" s="49"/>
      <c r="BS3705" s="49"/>
      <c r="BT3705" s="49"/>
      <c r="BU3705" s="49"/>
      <c r="BV3705" s="49"/>
      <c r="BW3705" s="49"/>
      <c r="BX3705" s="49"/>
      <c r="BY3705" s="49"/>
      <c r="BZ3705" s="49"/>
      <c r="CA3705" s="49"/>
      <c r="CB3705" s="49"/>
      <c r="CC3705" s="49"/>
    </row>
    <row r="3706" spans="1:81" x14ac:dyDescent="0.3">
      <c r="A3706" s="57" t="s">
        <v>559</v>
      </c>
      <c r="B3706" s="48">
        <v>42393</v>
      </c>
      <c r="C3706" s="48"/>
      <c r="D3706" s="48"/>
      <c r="E3706" s="49" t="s">
        <v>558</v>
      </c>
      <c r="F3706" s="49"/>
      <c r="G3706" s="49">
        <v>465.43781250000001</v>
      </c>
      <c r="H3706" s="49">
        <v>0.21881249999999999</v>
      </c>
      <c r="I3706" s="49">
        <v>0.25300624999999999</v>
      </c>
      <c r="J3706" s="49">
        <v>0.25596875000000002</v>
      </c>
      <c r="K3706" s="49">
        <v>0.22760625000000001</v>
      </c>
      <c r="L3706" s="49">
        <v>0.26429374999999999</v>
      </c>
      <c r="M3706" s="49">
        <v>0.34486875</v>
      </c>
      <c r="N3706" s="49">
        <v>0.2228125</v>
      </c>
      <c r="O3706" s="49"/>
      <c r="P3706" s="49"/>
      <c r="Q3706" s="49"/>
      <c r="R3706" s="49"/>
      <c r="S3706" s="49"/>
      <c r="T3706" s="49"/>
      <c r="U3706" s="49"/>
      <c r="V3706" s="49"/>
      <c r="W3706" s="49"/>
      <c r="X3706" s="49"/>
      <c r="Y3706" s="49"/>
      <c r="Z3706" s="49"/>
      <c r="AA3706" s="49"/>
      <c r="AB3706" s="49"/>
      <c r="AC3706" s="49"/>
      <c r="AD3706" s="49"/>
      <c r="AE3706" s="49"/>
      <c r="AF3706" s="49"/>
      <c r="AG3706" s="49"/>
      <c r="AH3706" s="49"/>
      <c r="AI3706" s="49"/>
      <c r="AJ3706" s="49"/>
      <c r="AK3706" s="49"/>
      <c r="AL3706" s="49"/>
      <c r="AM3706" s="49"/>
      <c r="AN3706" s="49"/>
      <c r="AO3706" s="49"/>
      <c r="AP3706" s="49"/>
      <c r="AQ3706" s="49"/>
      <c r="AR3706" s="49"/>
      <c r="AS3706" s="49"/>
      <c r="AT3706" s="49"/>
      <c r="AX3706" s="49"/>
      <c r="AY3706" s="49"/>
      <c r="AZ3706" s="49"/>
      <c r="BA3706" s="49"/>
      <c r="BB3706" s="49"/>
      <c r="BC3706" s="49"/>
      <c r="BD3706" s="49"/>
      <c r="BE3706" s="49"/>
      <c r="BF3706" s="49"/>
      <c r="BG3706" s="49"/>
      <c r="BH3706" s="49"/>
      <c r="BI3706" s="49"/>
      <c r="BJ3706" s="49"/>
      <c r="BK3706" s="49"/>
      <c r="BL3706" s="49"/>
      <c r="BM3706" s="49"/>
      <c r="BN3706" s="49"/>
      <c r="BO3706" s="49"/>
      <c r="BP3706" s="49"/>
      <c r="BQ3706" s="49"/>
      <c r="BR3706" s="49"/>
      <c r="BS3706" s="49"/>
      <c r="BT3706" s="49"/>
      <c r="BU3706" s="49"/>
      <c r="BV3706" s="49"/>
      <c r="BW3706" s="49"/>
      <c r="BX3706" s="49"/>
      <c r="BY3706" s="49"/>
      <c r="BZ3706" s="49"/>
      <c r="CA3706" s="49"/>
      <c r="CB3706" s="49"/>
      <c r="CC3706" s="49"/>
    </row>
    <row r="3707" spans="1:81" x14ac:dyDescent="0.3">
      <c r="A3707" s="57" t="s">
        <v>559</v>
      </c>
      <c r="B3707" s="48">
        <v>42394</v>
      </c>
      <c r="C3707" s="48"/>
      <c r="D3707" s="48"/>
      <c r="E3707" s="49" t="s">
        <v>558</v>
      </c>
      <c r="F3707" s="49"/>
      <c r="G3707" s="49">
        <v>462.35718750000001</v>
      </c>
      <c r="H3707" s="49">
        <v>0.20680625</v>
      </c>
      <c r="I3707" s="49">
        <v>0.24857499999999999</v>
      </c>
      <c r="J3707" s="49">
        <v>0.25392500000000001</v>
      </c>
      <c r="K3707" s="49">
        <v>0.22775000000000001</v>
      </c>
      <c r="L3707" s="49">
        <v>0.26428750000000001</v>
      </c>
      <c r="M3707" s="49">
        <v>0.34480624999999998</v>
      </c>
      <c r="N3707" s="49">
        <v>0.22273124999999999</v>
      </c>
      <c r="O3707" s="49"/>
      <c r="P3707" s="49"/>
      <c r="Q3707" s="49"/>
      <c r="R3707" s="49"/>
      <c r="S3707" s="49"/>
      <c r="T3707" s="49"/>
      <c r="U3707" s="49"/>
      <c r="V3707" s="49"/>
      <c r="W3707" s="49"/>
      <c r="X3707" s="49"/>
      <c r="Y3707" s="49"/>
      <c r="Z3707" s="49"/>
      <c r="AA3707" s="49"/>
      <c r="AB3707" s="49"/>
      <c r="AC3707" s="49"/>
      <c r="AD3707" s="49"/>
      <c r="AE3707" s="49">
        <v>0.847701397390206</v>
      </c>
      <c r="AF3707" s="49">
        <v>0.313389855145496</v>
      </c>
      <c r="AG3707" s="49"/>
      <c r="AH3707" s="49"/>
      <c r="AI3707" s="49"/>
      <c r="AJ3707" s="49"/>
      <c r="AK3707" s="49"/>
      <c r="AL3707" s="49"/>
      <c r="AM3707" s="49"/>
      <c r="AN3707" s="49"/>
      <c r="AO3707" s="49"/>
      <c r="AP3707" s="49"/>
      <c r="AQ3707" s="49"/>
      <c r="AR3707" s="49"/>
      <c r="AS3707" s="49"/>
      <c r="AT3707" s="49"/>
      <c r="AX3707" s="49"/>
      <c r="AY3707" s="49"/>
      <c r="AZ3707" s="49"/>
      <c r="BA3707" s="49"/>
      <c r="BB3707" s="49"/>
      <c r="BC3707" s="49"/>
      <c r="BD3707" s="49"/>
      <c r="BE3707" s="49"/>
      <c r="BF3707" s="49"/>
      <c r="BG3707" s="49"/>
      <c r="BH3707" s="49"/>
      <c r="BI3707" s="49"/>
      <c r="BJ3707" s="49"/>
      <c r="BK3707" s="49"/>
      <c r="BL3707" s="49"/>
      <c r="BM3707" s="49"/>
      <c r="BN3707" s="49"/>
      <c r="BO3707" s="49"/>
      <c r="BP3707" s="49"/>
      <c r="BQ3707" s="49"/>
      <c r="BR3707" s="49"/>
      <c r="BS3707" s="49"/>
      <c r="BT3707" s="49"/>
      <c r="BU3707" s="49"/>
      <c r="BV3707" s="49"/>
      <c r="BW3707" s="49"/>
      <c r="BX3707" s="49"/>
      <c r="BY3707" s="49"/>
      <c r="BZ3707" s="49"/>
      <c r="CA3707" s="49"/>
      <c r="CB3707" s="49"/>
      <c r="CC3707" s="49"/>
    </row>
    <row r="3708" spans="1:81" x14ac:dyDescent="0.3">
      <c r="A3708" s="57" t="s">
        <v>559</v>
      </c>
      <c r="B3708" s="48">
        <v>42395</v>
      </c>
      <c r="C3708" s="48"/>
      <c r="D3708" s="48"/>
      <c r="E3708" s="49" t="s">
        <v>558</v>
      </c>
      <c r="F3708" s="49"/>
      <c r="G3708" s="49">
        <v>461.25046874999998</v>
      </c>
      <c r="H3708" s="49">
        <v>0.20274687499999999</v>
      </c>
      <c r="I3708" s="49">
        <v>0.24625625000000001</v>
      </c>
      <c r="J3708" s="49">
        <v>0.25293749999999998</v>
      </c>
      <c r="K3708" s="49">
        <v>0.2282875</v>
      </c>
      <c r="L3708" s="49">
        <v>0.26437500000000003</v>
      </c>
      <c r="M3708" s="49">
        <v>0.34482499999999999</v>
      </c>
      <c r="N3708" s="49">
        <v>0.222575</v>
      </c>
      <c r="O3708" s="49"/>
      <c r="P3708" s="49"/>
      <c r="Q3708" s="49"/>
      <c r="R3708" s="49"/>
      <c r="S3708" s="49"/>
      <c r="T3708" s="49"/>
      <c r="U3708" s="49"/>
      <c r="V3708" s="49"/>
      <c r="W3708" s="49"/>
      <c r="X3708" s="49"/>
      <c r="Y3708" s="49"/>
      <c r="Z3708" s="49"/>
      <c r="AA3708" s="49"/>
      <c r="AB3708" s="49"/>
      <c r="AC3708" s="49"/>
      <c r="AD3708" s="49"/>
      <c r="AE3708" s="49"/>
      <c r="AF3708" s="49"/>
      <c r="AG3708" s="49"/>
      <c r="AH3708" s="49"/>
      <c r="AI3708" s="49"/>
      <c r="AJ3708" s="49"/>
      <c r="AK3708" s="49"/>
      <c r="AL3708" s="49"/>
      <c r="AM3708" s="49"/>
      <c r="AN3708" s="49"/>
      <c r="AO3708" s="49"/>
      <c r="AP3708" s="49"/>
      <c r="AQ3708" s="49"/>
      <c r="AR3708" s="49"/>
      <c r="AS3708" s="49"/>
      <c r="AT3708" s="49"/>
      <c r="AX3708" s="49"/>
      <c r="AY3708" s="49"/>
      <c r="AZ3708" s="49"/>
      <c r="BA3708" s="49"/>
      <c r="BB3708" s="49"/>
      <c r="BC3708" s="49"/>
      <c r="BD3708" s="49"/>
      <c r="BE3708" s="49"/>
      <c r="BF3708" s="49"/>
      <c r="BG3708" s="49"/>
      <c r="BH3708" s="49"/>
      <c r="BI3708" s="49"/>
      <c r="BJ3708" s="49"/>
      <c r="BK3708" s="49"/>
      <c r="BL3708" s="49"/>
      <c r="BM3708" s="49"/>
      <c r="BN3708" s="49"/>
      <c r="BO3708" s="49"/>
      <c r="BP3708" s="49"/>
      <c r="BQ3708" s="49"/>
      <c r="BR3708" s="49"/>
      <c r="BS3708" s="49"/>
      <c r="BT3708" s="49"/>
      <c r="BU3708" s="49"/>
      <c r="BV3708" s="49"/>
      <c r="BW3708" s="49"/>
      <c r="BX3708" s="49"/>
      <c r="BY3708" s="49"/>
      <c r="BZ3708" s="49"/>
      <c r="CA3708" s="49"/>
      <c r="CB3708" s="49"/>
      <c r="CC3708" s="49"/>
    </row>
    <row r="3709" spans="1:81" x14ac:dyDescent="0.3">
      <c r="A3709" s="57" t="s">
        <v>559</v>
      </c>
      <c r="B3709" s="48">
        <v>42396</v>
      </c>
      <c r="C3709" s="48"/>
      <c r="D3709" s="48"/>
      <c r="E3709" s="49" t="s">
        <v>558</v>
      </c>
      <c r="F3709" s="49"/>
      <c r="G3709" s="49">
        <v>460.22531249999997</v>
      </c>
      <c r="H3709" s="49">
        <v>0.19979374999999999</v>
      </c>
      <c r="I3709" s="49">
        <v>0.24428749999999999</v>
      </c>
      <c r="J3709" s="49">
        <v>0.25188125</v>
      </c>
      <c r="K3709" s="49">
        <v>0.22848125</v>
      </c>
      <c r="L3709" s="49">
        <v>0.26447500000000002</v>
      </c>
      <c r="M3709" s="49">
        <v>0.344725</v>
      </c>
      <c r="N3709" s="49">
        <v>0.22248124999999999</v>
      </c>
      <c r="O3709" s="49"/>
      <c r="P3709" s="49"/>
      <c r="Q3709" s="49"/>
      <c r="R3709" s="49">
        <v>2.95</v>
      </c>
      <c r="S3709" s="49"/>
      <c r="T3709" s="49"/>
      <c r="U3709" s="49"/>
      <c r="V3709" s="49"/>
      <c r="W3709" s="49"/>
      <c r="X3709" s="49"/>
      <c r="Y3709" s="49"/>
      <c r="Z3709" s="49"/>
      <c r="AA3709" s="49"/>
      <c r="AB3709" s="49"/>
      <c r="AC3709" s="49"/>
      <c r="AD3709" s="49">
        <v>8.75</v>
      </c>
      <c r="AE3709" s="49"/>
      <c r="AF3709" s="49"/>
      <c r="AG3709" s="49"/>
      <c r="AH3709" s="49"/>
      <c r="AI3709" s="49"/>
      <c r="AJ3709" s="49">
        <v>8.15</v>
      </c>
      <c r="AK3709" s="49">
        <v>8.75</v>
      </c>
      <c r="AL3709" s="49"/>
      <c r="AM3709" s="49"/>
      <c r="AN3709" s="49"/>
      <c r="AO3709" s="49"/>
      <c r="AP3709" s="49"/>
      <c r="AQ3709" s="49"/>
      <c r="AR3709" s="49"/>
      <c r="AS3709" s="49"/>
      <c r="AT3709" s="49"/>
      <c r="AX3709" s="49"/>
      <c r="AY3709" s="49"/>
      <c r="AZ3709" s="49"/>
      <c r="BA3709" s="49"/>
      <c r="BB3709" s="49"/>
      <c r="BC3709" s="49"/>
      <c r="BD3709" s="49"/>
      <c r="BE3709" s="49"/>
      <c r="BF3709" s="49"/>
      <c r="BG3709" s="49"/>
      <c r="BH3709" s="49"/>
      <c r="BI3709" s="49"/>
      <c r="BJ3709" s="49"/>
      <c r="BK3709" s="49"/>
      <c r="BL3709" s="49"/>
      <c r="BM3709" s="49"/>
      <c r="BN3709" s="49"/>
      <c r="BO3709" s="49"/>
      <c r="BP3709" s="49"/>
      <c r="BQ3709" s="49"/>
      <c r="BR3709" s="49"/>
      <c r="BS3709" s="49"/>
      <c r="BT3709" s="49"/>
      <c r="BU3709" s="49"/>
      <c r="BV3709" s="49"/>
      <c r="BW3709" s="49"/>
      <c r="BX3709" s="49"/>
      <c r="BY3709" s="49"/>
      <c r="BZ3709" s="49"/>
      <c r="CA3709" s="49"/>
      <c r="CB3709" s="49"/>
      <c r="CC3709" s="49"/>
    </row>
    <row r="3710" spans="1:81" x14ac:dyDescent="0.3">
      <c r="A3710" s="57" t="s">
        <v>559</v>
      </c>
      <c r="B3710" s="48">
        <v>42397</v>
      </c>
      <c r="C3710" s="48"/>
      <c r="D3710" s="48"/>
      <c r="E3710" s="49" t="s">
        <v>558</v>
      </c>
      <c r="F3710" s="49"/>
      <c r="G3710" s="49">
        <v>458.33765625000001</v>
      </c>
      <c r="H3710" s="49">
        <v>0.19436562499999999</v>
      </c>
      <c r="I3710" s="49">
        <v>0.24161874999999999</v>
      </c>
      <c r="J3710" s="49">
        <v>0.25035625</v>
      </c>
      <c r="K3710" s="49">
        <v>0.22817499999999999</v>
      </c>
      <c r="L3710" s="49">
        <v>0.26426250000000001</v>
      </c>
      <c r="M3710" s="49">
        <v>0.34468124999999999</v>
      </c>
      <c r="N3710" s="49">
        <v>0.22232499999999999</v>
      </c>
      <c r="O3710" s="49"/>
      <c r="P3710" s="49"/>
      <c r="Q3710" s="49"/>
      <c r="R3710" s="49"/>
      <c r="S3710" s="49"/>
      <c r="T3710" s="49"/>
      <c r="U3710" s="49"/>
      <c r="V3710" s="49"/>
      <c r="W3710" s="49"/>
      <c r="X3710" s="49"/>
      <c r="Y3710" s="49"/>
      <c r="Z3710" s="49"/>
      <c r="AA3710" s="49"/>
      <c r="AB3710" s="49"/>
      <c r="AC3710" s="49"/>
      <c r="AD3710" s="49"/>
      <c r="AE3710" s="49"/>
      <c r="AF3710" s="49"/>
      <c r="AG3710" s="49"/>
      <c r="AH3710" s="49"/>
      <c r="AI3710" s="49"/>
      <c r="AJ3710" s="49"/>
      <c r="AK3710" s="49"/>
      <c r="AL3710" s="49"/>
      <c r="AM3710" s="49"/>
      <c r="AN3710" s="49"/>
      <c r="AO3710" s="49"/>
      <c r="AP3710" s="49"/>
      <c r="AQ3710" s="49"/>
      <c r="AR3710" s="49"/>
      <c r="AS3710" s="49"/>
      <c r="AT3710" s="49"/>
      <c r="AX3710" s="49"/>
      <c r="AY3710" s="49"/>
      <c r="AZ3710" s="49"/>
      <c r="BA3710" s="49"/>
      <c r="BB3710" s="49"/>
      <c r="BC3710" s="49"/>
      <c r="BD3710" s="49"/>
      <c r="BE3710" s="49"/>
      <c r="BF3710" s="49"/>
      <c r="BG3710" s="49"/>
      <c r="BH3710" s="49"/>
      <c r="BI3710" s="49"/>
      <c r="BJ3710" s="49"/>
      <c r="BK3710" s="49"/>
      <c r="BL3710" s="49"/>
      <c r="BM3710" s="49"/>
      <c r="BN3710" s="49"/>
      <c r="BO3710" s="49"/>
      <c r="BP3710" s="49"/>
      <c r="BQ3710" s="49"/>
      <c r="BR3710" s="49"/>
      <c r="BS3710" s="49"/>
      <c r="BT3710" s="49"/>
      <c r="BU3710" s="49"/>
      <c r="BV3710" s="49"/>
      <c r="BW3710" s="49"/>
      <c r="BX3710" s="49"/>
      <c r="BY3710" s="49"/>
      <c r="BZ3710" s="49"/>
      <c r="CA3710" s="49"/>
      <c r="CB3710" s="49"/>
      <c r="CC3710" s="49"/>
    </row>
    <row r="3711" spans="1:81" x14ac:dyDescent="0.3">
      <c r="A3711" s="57" t="s">
        <v>559</v>
      </c>
      <c r="B3711" s="48">
        <v>42398</v>
      </c>
      <c r="C3711" s="48"/>
      <c r="D3711" s="48"/>
      <c r="E3711" s="49" t="s">
        <v>558</v>
      </c>
      <c r="F3711" s="49"/>
      <c r="G3711" s="49">
        <v>455.87109375</v>
      </c>
      <c r="H3711" s="49">
        <v>0.18660312500000001</v>
      </c>
      <c r="I3711" s="49">
        <v>0.23827499999999999</v>
      </c>
      <c r="J3711" s="49">
        <v>0.2487</v>
      </c>
      <c r="K3711" s="49">
        <v>0.2276125</v>
      </c>
      <c r="L3711" s="49">
        <v>0.26398125</v>
      </c>
      <c r="M3711" s="49">
        <v>0.34461249999999999</v>
      </c>
      <c r="N3711" s="49">
        <v>0.22222500000000001</v>
      </c>
      <c r="O3711" s="49"/>
      <c r="P3711" s="49"/>
      <c r="Q3711" s="49"/>
      <c r="R3711" s="49"/>
      <c r="S3711" s="49"/>
      <c r="T3711" s="49"/>
      <c r="U3711" s="49"/>
      <c r="V3711" s="49"/>
      <c r="W3711" s="49"/>
      <c r="X3711" s="49"/>
      <c r="Y3711" s="49"/>
      <c r="Z3711" s="49"/>
      <c r="AA3711" s="49"/>
      <c r="AB3711" s="49"/>
      <c r="AC3711" s="49"/>
      <c r="AD3711" s="49"/>
      <c r="AE3711" s="49"/>
      <c r="AF3711" s="49">
        <v>0.23844614275067599</v>
      </c>
      <c r="AG3711" s="49"/>
      <c r="AH3711" s="49"/>
      <c r="AI3711" s="49"/>
      <c r="AJ3711" s="49"/>
      <c r="AK3711" s="49"/>
      <c r="AL3711" s="49"/>
      <c r="AM3711" s="49"/>
      <c r="AN3711" s="49"/>
      <c r="AO3711" s="49"/>
      <c r="AP3711" s="49"/>
      <c r="AQ3711" s="49"/>
      <c r="AR3711" s="49"/>
      <c r="AS3711" s="49"/>
      <c r="AT3711" s="49"/>
      <c r="AX3711" s="49"/>
      <c r="AY3711" s="49"/>
      <c r="AZ3711" s="49"/>
      <c r="BA3711" s="49"/>
      <c r="BB3711" s="49"/>
      <c r="BC3711" s="49"/>
      <c r="BD3711" s="49"/>
      <c r="BE3711" s="49"/>
      <c r="BF3711" s="49"/>
      <c r="BG3711" s="49"/>
      <c r="BH3711" s="49"/>
      <c r="BI3711" s="49"/>
      <c r="BJ3711" s="49"/>
      <c r="BK3711" s="49"/>
      <c r="BL3711" s="49"/>
      <c r="BM3711" s="49"/>
      <c r="BN3711" s="49"/>
      <c r="BO3711" s="49"/>
      <c r="BP3711" s="49"/>
      <c r="BQ3711" s="49"/>
      <c r="BR3711" s="49"/>
      <c r="BS3711" s="49"/>
      <c r="BT3711" s="49"/>
      <c r="BU3711" s="49"/>
      <c r="BV3711" s="49"/>
      <c r="BW3711" s="49"/>
      <c r="BX3711" s="49"/>
      <c r="BY3711" s="49"/>
      <c r="BZ3711" s="49"/>
      <c r="CA3711" s="49"/>
      <c r="CB3711" s="49"/>
      <c r="CC3711" s="49"/>
    </row>
    <row r="3712" spans="1:81" x14ac:dyDescent="0.3">
      <c r="A3712" s="57" t="s">
        <v>559</v>
      </c>
      <c r="B3712" s="48">
        <v>42399</v>
      </c>
      <c r="C3712" s="48"/>
      <c r="D3712" s="48"/>
      <c r="E3712" s="49" t="s">
        <v>558</v>
      </c>
      <c r="F3712" s="49"/>
      <c r="G3712" s="49">
        <v>453.77015625000001</v>
      </c>
      <c r="H3712" s="49">
        <v>0.18027812500000001</v>
      </c>
      <c r="I3712" s="49">
        <v>0.23490625000000001</v>
      </c>
      <c r="J3712" s="49">
        <v>0.24728125000000001</v>
      </c>
      <c r="K3712" s="49">
        <v>0.22728124999999999</v>
      </c>
      <c r="L3712" s="49">
        <v>0.26376875</v>
      </c>
      <c r="M3712" s="49">
        <v>0.34457500000000002</v>
      </c>
      <c r="N3712" s="49">
        <v>0.22206875000000001</v>
      </c>
      <c r="O3712" s="49"/>
      <c r="P3712" s="49"/>
      <c r="Q3712" s="49"/>
      <c r="R3712" s="49"/>
      <c r="S3712" s="49"/>
      <c r="T3712" s="49"/>
      <c r="U3712" s="49"/>
      <c r="V3712" s="49"/>
      <c r="W3712" s="49"/>
      <c r="X3712" s="49"/>
      <c r="Y3712" s="49"/>
      <c r="Z3712" s="49"/>
      <c r="AA3712" s="49"/>
      <c r="AB3712" s="49"/>
      <c r="AC3712" s="49"/>
      <c r="AD3712" s="49"/>
      <c r="AE3712" s="49"/>
      <c r="AF3712" s="49"/>
      <c r="AG3712" s="49"/>
      <c r="AH3712" s="49"/>
      <c r="AI3712" s="49"/>
      <c r="AJ3712" s="49"/>
      <c r="AK3712" s="49"/>
      <c r="AL3712" s="49"/>
      <c r="AM3712" s="49"/>
      <c r="AN3712" s="49"/>
      <c r="AO3712" s="49"/>
      <c r="AP3712" s="49"/>
      <c r="AQ3712" s="49"/>
      <c r="AR3712" s="49"/>
      <c r="AS3712" s="49"/>
      <c r="AT3712" s="49"/>
      <c r="AX3712" s="49"/>
      <c r="AY3712" s="49"/>
      <c r="AZ3712" s="49"/>
      <c r="BA3712" s="49"/>
      <c r="BB3712" s="49"/>
      <c r="BC3712" s="49"/>
      <c r="BD3712" s="49"/>
      <c r="BE3712" s="49"/>
      <c r="BF3712" s="49"/>
      <c r="BG3712" s="49"/>
      <c r="BH3712" s="49"/>
      <c r="BI3712" s="49"/>
      <c r="BJ3712" s="49"/>
      <c r="BK3712" s="49"/>
      <c r="BL3712" s="49"/>
      <c r="BM3712" s="49"/>
      <c r="BN3712" s="49"/>
      <c r="BO3712" s="49"/>
      <c r="BP3712" s="49"/>
      <c r="BQ3712" s="49"/>
      <c r="BR3712" s="49"/>
      <c r="BS3712" s="49"/>
      <c r="BT3712" s="49"/>
      <c r="BU3712" s="49"/>
      <c r="BV3712" s="49"/>
      <c r="BW3712" s="49"/>
      <c r="BX3712" s="49"/>
      <c r="BY3712" s="49"/>
      <c r="BZ3712" s="49"/>
      <c r="CA3712" s="49"/>
      <c r="CB3712" s="49"/>
      <c r="CC3712" s="49"/>
    </row>
    <row r="3713" spans="1:81" x14ac:dyDescent="0.3">
      <c r="A3713" s="57" t="s">
        <v>559</v>
      </c>
      <c r="B3713" s="48">
        <v>42400</v>
      </c>
      <c r="C3713" s="48"/>
      <c r="D3713" s="48"/>
      <c r="E3713" s="49" t="s">
        <v>558</v>
      </c>
      <c r="F3713" s="49"/>
      <c r="G3713" s="49">
        <v>451.36546874999999</v>
      </c>
      <c r="H3713" s="49">
        <v>0.17375312500000001</v>
      </c>
      <c r="I3713" s="49">
        <v>0.23135</v>
      </c>
      <c r="J3713" s="49">
        <v>0.24556875</v>
      </c>
      <c r="K3713" s="49">
        <v>0.22668749999999999</v>
      </c>
      <c r="L3713" s="49">
        <v>0.26351249999999998</v>
      </c>
      <c r="M3713" s="49">
        <v>0.34438750000000001</v>
      </c>
      <c r="N3713" s="49">
        <v>0.22184375000000001</v>
      </c>
      <c r="O3713" s="49"/>
      <c r="P3713" s="49"/>
      <c r="Q3713" s="49"/>
      <c r="R3713" s="49"/>
      <c r="S3713" s="49"/>
      <c r="T3713" s="49"/>
      <c r="U3713" s="49"/>
      <c r="V3713" s="49"/>
      <c r="W3713" s="49"/>
      <c r="X3713" s="49"/>
      <c r="Y3713" s="49"/>
      <c r="Z3713" s="49"/>
      <c r="AA3713" s="49"/>
      <c r="AB3713" s="49"/>
      <c r="AC3713" s="49"/>
      <c r="AD3713" s="49"/>
      <c r="AE3713" s="49"/>
      <c r="AF3713" s="49"/>
      <c r="AG3713" s="49"/>
      <c r="AH3713" s="49"/>
      <c r="AI3713" s="49"/>
      <c r="AJ3713" s="49"/>
      <c r="AK3713" s="49"/>
      <c r="AL3713" s="49"/>
      <c r="AM3713" s="49"/>
      <c r="AN3713" s="49"/>
      <c r="AO3713" s="49"/>
      <c r="AP3713" s="49"/>
      <c r="AQ3713" s="49"/>
      <c r="AR3713" s="49"/>
      <c r="AS3713" s="49"/>
      <c r="AT3713" s="49"/>
      <c r="AX3713" s="49"/>
      <c r="AY3713" s="49"/>
      <c r="AZ3713" s="49"/>
      <c r="BA3713" s="49"/>
      <c r="BB3713" s="49"/>
      <c r="BC3713" s="49"/>
      <c r="BD3713" s="49"/>
      <c r="BE3713" s="49"/>
      <c r="BF3713" s="49"/>
      <c r="BG3713" s="49"/>
      <c r="BH3713" s="49"/>
      <c r="BI3713" s="49"/>
      <c r="BJ3713" s="49"/>
      <c r="BK3713" s="49"/>
      <c r="BL3713" s="49"/>
      <c r="BM3713" s="49"/>
      <c r="BN3713" s="49"/>
      <c r="BO3713" s="49"/>
      <c r="BP3713" s="49"/>
      <c r="BQ3713" s="49"/>
      <c r="BR3713" s="49"/>
      <c r="BS3713" s="49"/>
      <c r="BT3713" s="49"/>
      <c r="BU3713" s="49"/>
      <c r="BV3713" s="49"/>
      <c r="BW3713" s="49"/>
      <c r="BX3713" s="49"/>
      <c r="BY3713" s="49"/>
      <c r="BZ3713" s="49"/>
      <c r="CA3713" s="49"/>
      <c r="CB3713" s="49"/>
      <c r="CC3713" s="49"/>
    </row>
    <row r="3714" spans="1:81" x14ac:dyDescent="0.3">
      <c r="A3714" s="57" t="s">
        <v>559</v>
      </c>
      <c r="B3714" s="48">
        <v>42401</v>
      </c>
      <c r="C3714" s="48"/>
      <c r="D3714" s="48"/>
      <c r="E3714" s="49" t="s">
        <v>558</v>
      </c>
      <c r="F3714" s="49"/>
      <c r="G3714" s="49">
        <v>449.23265624999999</v>
      </c>
      <c r="H3714" s="49">
        <v>0.167659375</v>
      </c>
      <c r="I3714" s="49">
        <v>0.2278625</v>
      </c>
      <c r="J3714" s="49">
        <v>0.24407499999999999</v>
      </c>
      <c r="K3714" s="49">
        <v>0.22630624999999999</v>
      </c>
      <c r="L3714" s="49">
        <v>0.26322499999999999</v>
      </c>
      <c r="M3714" s="49">
        <v>0.34434999999999999</v>
      </c>
      <c r="N3714" s="49">
        <v>0.22172500000000001</v>
      </c>
      <c r="O3714" s="49"/>
      <c r="P3714" s="49"/>
      <c r="Q3714" s="49"/>
      <c r="R3714" s="49"/>
      <c r="S3714" s="49"/>
      <c r="T3714" s="49"/>
      <c r="U3714" s="49"/>
      <c r="V3714" s="49"/>
      <c r="W3714" s="49"/>
      <c r="X3714" s="49"/>
      <c r="Y3714" s="49"/>
      <c r="Z3714" s="49"/>
      <c r="AA3714" s="49"/>
      <c r="AB3714" s="49"/>
      <c r="AC3714" s="49"/>
      <c r="AD3714" s="49"/>
      <c r="AE3714" s="49">
        <v>0.76735409398982402</v>
      </c>
      <c r="AF3714" s="49">
        <v>0.131598438980296</v>
      </c>
      <c r="AG3714" s="49"/>
      <c r="AH3714" s="49"/>
      <c r="AI3714" s="49"/>
      <c r="AJ3714" s="49"/>
      <c r="AK3714" s="49"/>
      <c r="AL3714" s="49"/>
      <c r="AM3714" s="49"/>
      <c r="AN3714" s="49"/>
      <c r="AO3714" s="49"/>
      <c r="AP3714" s="49"/>
      <c r="AQ3714" s="49"/>
      <c r="AR3714" s="49"/>
      <c r="AS3714" s="49"/>
      <c r="AT3714" s="49"/>
      <c r="AX3714" s="49"/>
      <c r="AY3714" s="49"/>
      <c r="AZ3714" s="49"/>
      <c r="BA3714" s="49"/>
      <c r="BB3714" s="49"/>
      <c r="BC3714" s="49"/>
      <c r="BD3714" s="49"/>
      <c r="BE3714" s="49"/>
      <c r="BF3714" s="49"/>
      <c r="BG3714" s="49"/>
      <c r="BH3714" s="49"/>
      <c r="BI3714" s="49"/>
      <c r="BJ3714" s="49"/>
      <c r="BK3714" s="49"/>
      <c r="BL3714" s="49"/>
      <c r="BM3714" s="49"/>
      <c r="BN3714" s="49"/>
      <c r="BO3714" s="49"/>
      <c r="BP3714" s="49"/>
      <c r="BQ3714" s="49"/>
      <c r="BR3714" s="49"/>
      <c r="BS3714" s="49"/>
      <c r="BT3714" s="49"/>
      <c r="BU3714" s="49"/>
      <c r="BV3714" s="49"/>
      <c r="BW3714" s="49"/>
      <c r="BX3714" s="49"/>
      <c r="BY3714" s="49"/>
      <c r="BZ3714" s="49"/>
      <c r="CA3714" s="49"/>
      <c r="CB3714" s="49"/>
      <c r="CC3714" s="49"/>
    </row>
    <row r="3715" spans="1:81" x14ac:dyDescent="0.3">
      <c r="A3715" s="57" t="s">
        <v>559</v>
      </c>
      <c r="B3715" s="48">
        <v>42402</v>
      </c>
      <c r="C3715" s="48"/>
      <c r="D3715" s="48"/>
      <c r="E3715" s="49" t="s">
        <v>558</v>
      </c>
      <c r="F3715" s="49"/>
      <c r="G3715" s="49">
        <v>447.06328124999999</v>
      </c>
      <c r="H3715" s="49">
        <v>0.16143437499999999</v>
      </c>
      <c r="I3715" s="49">
        <v>0.22447500000000001</v>
      </c>
      <c r="J3715" s="49">
        <v>0.24286250000000001</v>
      </c>
      <c r="K3715" s="49">
        <v>0.2258</v>
      </c>
      <c r="L3715" s="49">
        <v>0.26295000000000002</v>
      </c>
      <c r="M3715" s="49">
        <v>0.34415000000000001</v>
      </c>
      <c r="N3715" s="49">
        <v>0.22149374999999999</v>
      </c>
      <c r="O3715" s="49"/>
      <c r="P3715" s="49"/>
      <c r="Q3715" s="49"/>
      <c r="R3715" s="49"/>
      <c r="S3715" s="49"/>
      <c r="T3715" s="49"/>
      <c r="U3715" s="49"/>
      <c r="V3715" s="49"/>
      <c r="W3715" s="49"/>
      <c r="X3715" s="49"/>
      <c r="Y3715" s="49"/>
      <c r="Z3715" s="49"/>
      <c r="AA3715" s="49"/>
      <c r="AB3715" s="49"/>
      <c r="AC3715" s="49"/>
      <c r="AD3715" s="49"/>
      <c r="AE3715" s="49"/>
      <c r="AF3715" s="49"/>
      <c r="AG3715" s="49"/>
      <c r="AH3715" s="49"/>
      <c r="AI3715" s="49"/>
      <c r="AJ3715" s="49"/>
      <c r="AK3715" s="49"/>
      <c r="AL3715" s="49"/>
      <c r="AM3715" s="49"/>
      <c r="AN3715" s="49"/>
      <c r="AO3715" s="49"/>
      <c r="AP3715" s="49"/>
      <c r="AQ3715" s="49"/>
      <c r="AR3715" s="49"/>
      <c r="AS3715" s="49"/>
      <c r="AT3715" s="49"/>
      <c r="AX3715" s="49"/>
      <c r="AY3715" s="49"/>
      <c r="AZ3715" s="49"/>
      <c r="BA3715" s="49"/>
      <c r="BB3715" s="49"/>
      <c r="BC3715" s="49"/>
      <c r="BD3715" s="49"/>
      <c r="BE3715" s="49"/>
      <c r="BF3715" s="49"/>
      <c r="BG3715" s="49"/>
      <c r="BH3715" s="49"/>
      <c r="BI3715" s="49"/>
      <c r="BJ3715" s="49"/>
      <c r="BK3715" s="49"/>
      <c r="BL3715" s="49"/>
      <c r="BM3715" s="49"/>
      <c r="BN3715" s="49"/>
      <c r="BO3715" s="49"/>
      <c r="BP3715" s="49"/>
      <c r="BQ3715" s="49"/>
      <c r="BR3715" s="49"/>
      <c r="BS3715" s="49"/>
      <c r="BT3715" s="49"/>
      <c r="BU3715" s="49"/>
      <c r="BV3715" s="49"/>
      <c r="BW3715" s="49"/>
      <c r="BX3715" s="49"/>
      <c r="BY3715" s="49"/>
      <c r="BZ3715" s="49"/>
      <c r="CA3715" s="49"/>
      <c r="CB3715" s="49"/>
      <c r="CC3715" s="49"/>
    </row>
    <row r="3716" spans="1:81" x14ac:dyDescent="0.3">
      <c r="A3716" s="57" t="s">
        <v>559</v>
      </c>
      <c r="B3716" s="48">
        <v>42403</v>
      </c>
      <c r="C3716" s="48"/>
      <c r="D3716" s="48"/>
      <c r="E3716" s="49" t="s">
        <v>558</v>
      </c>
      <c r="F3716" s="49"/>
      <c r="G3716" s="49">
        <v>445.69078124999999</v>
      </c>
      <c r="H3716" s="49">
        <v>0.15707812500000001</v>
      </c>
      <c r="I3716" s="49">
        <v>0.22138125</v>
      </c>
      <c r="J3716" s="49">
        <v>0.24227499999999999</v>
      </c>
      <c r="K3716" s="49">
        <v>0.22570625</v>
      </c>
      <c r="L3716" s="49">
        <v>0.26295625</v>
      </c>
      <c r="M3716" s="49">
        <v>0.34403125000000001</v>
      </c>
      <c r="N3716" s="49">
        <v>0.22143750000000001</v>
      </c>
      <c r="O3716" s="49"/>
      <c r="P3716" s="49"/>
      <c r="Q3716" s="49"/>
      <c r="R3716" s="49"/>
      <c r="S3716" s="49"/>
      <c r="T3716" s="49"/>
      <c r="U3716" s="49"/>
      <c r="V3716" s="49"/>
      <c r="W3716" s="49"/>
      <c r="X3716" s="49"/>
      <c r="Y3716" s="49"/>
      <c r="Z3716" s="49"/>
      <c r="AA3716" s="49"/>
      <c r="AB3716" s="49"/>
      <c r="AC3716" s="49"/>
      <c r="AD3716" s="49">
        <v>8.75</v>
      </c>
      <c r="AE3716" s="49"/>
      <c r="AF3716" s="49"/>
      <c r="AG3716" s="49"/>
      <c r="AH3716" s="49"/>
      <c r="AI3716" s="49"/>
      <c r="AJ3716" s="49">
        <v>8.65</v>
      </c>
      <c r="AK3716" s="49">
        <v>8.75</v>
      </c>
      <c r="AL3716" s="49"/>
      <c r="AM3716" s="49"/>
      <c r="AN3716" s="49"/>
      <c r="AO3716" s="49"/>
      <c r="AP3716" s="49"/>
      <c r="AQ3716" s="49"/>
      <c r="AR3716" s="49"/>
      <c r="AS3716" s="49"/>
      <c r="AT3716" s="49"/>
      <c r="AX3716" s="49"/>
      <c r="AY3716" s="49"/>
      <c r="AZ3716" s="49"/>
      <c r="BA3716" s="49"/>
      <c r="BB3716" s="49"/>
      <c r="BC3716" s="49"/>
      <c r="BD3716" s="49"/>
      <c r="BE3716" s="49"/>
      <c r="BF3716" s="49"/>
      <c r="BG3716" s="49"/>
      <c r="BH3716" s="49"/>
      <c r="BI3716" s="49"/>
      <c r="BJ3716" s="49"/>
      <c r="BK3716" s="49"/>
      <c r="BL3716" s="49"/>
      <c r="BM3716" s="49"/>
      <c r="BN3716" s="49"/>
      <c r="BO3716" s="49"/>
      <c r="BP3716" s="49"/>
      <c r="BQ3716" s="49"/>
      <c r="BR3716" s="49"/>
      <c r="BS3716" s="49"/>
      <c r="BT3716" s="49"/>
      <c r="BU3716" s="49"/>
      <c r="BV3716" s="49"/>
      <c r="BW3716" s="49"/>
      <c r="BX3716" s="49"/>
      <c r="BY3716" s="49"/>
      <c r="BZ3716" s="49"/>
      <c r="CA3716" s="49"/>
      <c r="CB3716" s="49"/>
      <c r="CC3716" s="49"/>
    </row>
    <row r="3717" spans="1:81" x14ac:dyDescent="0.3">
      <c r="A3717" s="57" t="s">
        <v>559</v>
      </c>
      <c r="B3717" s="48">
        <v>42404</v>
      </c>
      <c r="C3717" s="48"/>
      <c r="D3717" s="48"/>
      <c r="E3717" s="49" t="s">
        <v>558</v>
      </c>
      <c r="F3717" s="49"/>
      <c r="G3717" s="49">
        <v>443.31984375000002</v>
      </c>
      <c r="H3717" s="49">
        <v>0.151165625</v>
      </c>
      <c r="I3717" s="49">
        <v>0.21737500000000001</v>
      </c>
      <c r="J3717" s="49">
        <v>0.24053749999999999</v>
      </c>
      <c r="K3717" s="49">
        <v>0.22514375</v>
      </c>
      <c r="L3717" s="49">
        <v>0.26271875</v>
      </c>
      <c r="M3717" s="49">
        <v>0.34392499999999998</v>
      </c>
      <c r="N3717" s="49">
        <v>0.22113749999999999</v>
      </c>
      <c r="O3717" s="49"/>
      <c r="P3717" s="49"/>
      <c r="Q3717" s="49"/>
      <c r="R3717" s="49"/>
      <c r="S3717" s="49"/>
      <c r="T3717" s="49"/>
      <c r="U3717" s="49"/>
      <c r="V3717" s="49"/>
      <c r="W3717" s="49"/>
      <c r="X3717" s="49"/>
      <c r="Y3717" s="49"/>
      <c r="Z3717" s="49"/>
      <c r="AA3717" s="49"/>
      <c r="AB3717" s="49"/>
      <c r="AC3717" s="49"/>
      <c r="AD3717" s="49"/>
      <c r="AE3717" s="49"/>
      <c r="AF3717" s="49"/>
      <c r="AG3717" s="49"/>
      <c r="AH3717" s="49"/>
      <c r="AI3717" s="49"/>
      <c r="AJ3717" s="49"/>
      <c r="AK3717" s="49"/>
      <c r="AL3717" s="49"/>
      <c r="AM3717" s="49"/>
      <c r="AN3717" s="49"/>
      <c r="AO3717" s="49"/>
      <c r="AP3717" s="49"/>
      <c r="AQ3717" s="49"/>
      <c r="AR3717" s="49"/>
      <c r="AS3717" s="49"/>
      <c r="AT3717" s="49"/>
      <c r="AX3717" s="49"/>
      <c r="AY3717" s="49"/>
      <c r="AZ3717" s="49"/>
      <c r="BA3717" s="49"/>
      <c r="BB3717" s="49"/>
      <c r="BC3717" s="49"/>
      <c r="BD3717" s="49"/>
      <c r="BE3717" s="49"/>
      <c r="BF3717" s="49"/>
      <c r="BG3717" s="49"/>
      <c r="BH3717" s="49"/>
      <c r="BI3717" s="49"/>
      <c r="BJ3717" s="49"/>
      <c r="BK3717" s="49"/>
      <c r="BL3717" s="49"/>
      <c r="BM3717" s="49"/>
      <c r="BN3717" s="49"/>
      <c r="BO3717" s="49"/>
      <c r="BP3717" s="49"/>
      <c r="BQ3717" s="49"/>
      <c r="BR3717" s="49"/>
      <c r="BS3717" s="49"/>
      <c r="BT3717" s="49"/>
      <c r="BU3717" s="49"/>
      <c r="BV3717" s="49"/>
      <c r="BW3717" s="49"/>
      <c r="BX3717" s="49"/>
      <c r="BY3717" s="49"/>
      <c r="BZ3717" s="49"/>
      <c r="CA3717" s="49"/>
      <c r="CB3717" s="49"/>
      <c r="CC3717" s="49"/>
    </row>
    <row r="3718" spans="1:81" x14ac:dyDescent="0.3">
      <c r="A3718" s="57" t="s">
        <v>559</v>
      </c>
      <c r="B3718" s="48">
        <v>42405</v>
      </c>
      <c r="C3718" s="48"/>
      <c r="D3718" s="48"/>
      <c r="E3718" s="49" t="s">
        <v>558</v>
      </c>
      <c r="F3718" s="49"/>
      <c r="G3718" s="49">
        <v>442.35515624999999</v>
      </c>
      <c r="H3718" s="49">
        <v>0.14817187500000001</v>
      </c>
      <c r="I3718" s="49">
        <v>0.2147625</v>
      </c>
      <c r="J3718" s="49">
        <v>0.2402</v>
      </c>
      <c r="K3718" s="49">
        <v>0.22525624999999999</v>
      </c>
      <c r="L3718" s="49">
        <v>0.26268124999999998</v>
      </c>
      <c r="M3718" s="49">
        <v>0.34385624999999997</v>
      </c>
      <c r="N3718" s="49">
        <v>0.22105625000000001</v>
      </c>
      <c r="O3718" s="49"/>
      <c r="P3718" s="49"/>
      <c r="Q3718" s="49"/>
      <c r="R3718" s="49"/>
      <c r="S3718" s="49"/>
      <c r="T3718" s="49"/>
      <c r="U3718" s="49"/>
      <c r="V3718" s="49"/>
      <c r="W3718" s="49"/>
      <c r="X3718" s="49"/>
      <c r="Y3718" s="49"/>
      <c r="Z3718" s="49"/>
      <c r="AA3718" s="49"/>
      <c r="AB3718" s="49"/>
      <c r="AC3718" s="49"/>
      <c r="AD3718" s="49"/>
      <c r="AE3718" s="49"/>
      <c r="AF3718" s="49"/>
      <c r="AG3718" s="49"/>
      <c r="AH3718" s="49"/>
      <c r="AI3718" s="49"/>
      <c r="AJ3718" s="49"/>
      <c r="AK3718" s="49"/>
      <c r="AL3718" s="49"/>
      <c r="AM3718" s="49"/>
      <c r="AN3718" s="49"/>
      <c r="AO3718" s="49"/>
      <c r="AP3718" s="49"/>
      <c r="AQ3718" s="49"/>
      <c r="AR3718" s="49"/>
      <c r="AS3718" s="49"/>
      <c r="AT3718" s="49"/>
      <c r="AX3718" s="49"/>
      <c r="AY3718" s="49"/>
      <c r="AZ3718" s="49"/>
      <c r="BA3718" s="49"/>
      <c r="BB3718" s="49"/>
      <c r="BC3718" s="49"/>
      <c r="BD3718" s="49"/>
      <c r="BE3718" s="49"/>
      <c r="BF3718" s="49"/>
      <c r="BG3718" s="49"/>
      <c r="BH3718" s="49"/>
      <c r="BI3718" s="49"/>
      <c r="BJ3718" s="49"/>
      <c r="BK3718" s="49"/>
      <c r="BL3718" s="49"/>
      <c r="BM3718" s="49"/>
      <c r="BN3718" s="49"/>
      <c r="BO3718" s="49"/>
      <c r="BP3718" s="49"/>
      <c r="BQ3718" s="49"/>
      <c r="BR3718" s="49"/>
      <c r="BS3718" s="49"/>
      <c r="BT3718" s="49"/>
      <c r="BU3718" s="49"/>
      <c r="BV3718" s="49"/>
      <c r="BW3718" s="49"/>
      <c r="BX3718" s="49"/>
      <c r="BY3718" s="49"/>
      <c r="BZ3718" s="49"/>
      <c r="CA3718" s="49"/>
      <c r="CB3718" s="49"/>
      <c r="CC3718" s="49"/>
    </row>
    <row r="3719" spans="1:81" x14ac:dyDescent="0.3">
      <c r="A3719" s="57" t="s">
        <v>559</v>
      </c>
      <c r="B3719" s="48">
        <v>42406</v>
      </c>
      <c r="C3719" s="48"/>
      <c r="D3719" s="48"/>
      <c r="E3719" s="49" t="s">
        <v>558</v>
      </c>
      <c r="F3719" s="49"/>
      <c r="G3719" s="49">
        <v>441.21562499999999</v>
      </c>
      <c r="H3719" s="49">
        <v>0.14575625</v>
      </c>
      <c r="I3719" s="49">
        <v>0.21208125</v>
      </c>
      <c r="J3719" s="49">
        <v>0.23907500000000001</v>
      </c>
      <c r="K3719" s="49">
        <v>0.22513749999999999</v>
      </c>
      <c r="L3719" s="49">
        <v>0.26272499999999999</v>
      </c>
      <c r="M3719" s="49">
        <v>0.34381875000000001</v>
      </c>
      <c r="N3719" s="49">
        <v>0.22104375000000001</v>
      </c>
      <c r="O3719" s="49"/>
      <c r="P3719" s="49"/>
      <c r="Q3719" s="49"/>
      <c r="R3719" s="49"/>
      <c r="S3719" s="49"/>
      <c r="T3719" s="49"/>
      <c r="U3719" s="49"/>
      <c r="V3719" s="49"/>
      <c r="W3719" s="49"/>
      <c r="X3719" s="49"/>
      <c r="Y3719" s="49"/>
      <c r="Z3719" s="49"/>
      <c r="AA3719" s="49"/>
      <c r="AB3719" s="49"/>
      <c r="AC3719" s="49"/>
      <c r="AD3719" s="49"/>
      <c r="AE3719" s="49"/>
      <c r="AF3719" s="49"/>
      <c r="AG3719" s="49"/>
      <c r="AH3719" s="49"/>
      <c r="AI3719" s="49"/>
      <c r="AJ3719" s="49"/>
      <c r="AK3719" s="49"/>
      <c r="AL3719" s="49"/>
      <c r="AM3719" s="49"/>
      <c r="AN3719" s="49"/>
      <c r="AO3719" s="49"/>
      <c r="AP3719" s="49"/>
      <c r="AQ3719" s="49"/>
      <c r="AR3719" s="49"/>
      <c r="AS3719" s="49"/>
      <c r="AT3719" s="49"/>
      <c r="AX3719" s="49"/>
      <c r="AY3719" s="49"/>
      <c r="AZ3719" s="49"/>
      <c r="BA3719" s="49"/>
      <c r="BB3719" s="49"/>
      <c r="BC3719" s="49"/>
      <c r="BD3719" s="49"/>
      <c r="BE3719" s="49"/>
      <c r="BF3719" s="49"/>
      <c r="BG3719" s="49"/>
      <c r="BH3719" s="49"/>
      <c r="BI3719" s="49"/>
      <c r="BJ3719" s="49"/>
      <c r="BK3719" s="49"/>
      <c r="BL3719" s="49"/>
      <c r="BM3719" s="49"/>
      <c r="BN3719" s="49"/>
      <c r="BO3719" s="49"/>
      <c r="BP3719" s="49"/>
      <c r="BQ3719" s="49"/>
      <c r="BR3719" s="49"/>
      <c r="BS3719" s="49"/>
      <c r="BT3719" s="49"/>
      <c r="BU3719" s="49"/>
      <c r="BV3719" s="49"/>
      <c r="BW3719" s="49"/>
      <c r="BX3719" s="49"/>
      <c r="BY3719" s="49"/>
      <c r="BZ3719" s="49"/>
      <c r="CA3719" s="49"/>
      <c r="CB3719" s="49"/>
      <c r="CC3719" s="49"/>
    </row>
    <row r="3720" spans="1:81" x14ac:dyDescent="0.3">
      <c r="A3720" s="57" t="s">
        <v>559</v>
      </c>
      <c r="B3720" s="48">
        <v>42407</v>
      </c>
      <c r="C3720" s="48"/>
      <c r="D3720" s="48"/>
      <c r="E3720" s="49" t="s">
        <v>558</v>
      </c>
      <c r="F3720" s="49"/>
      <c r="G3720" s="49">
        <v>440.05921875000001</v>
      </c>
      <c r="H3720" s="49">
        <v>0.143709375</v>
      </c>
      <c r="I3720" s="49">
        <v>0.20963124999999999</v>
      </c>
      <c r="J3720" s="49">
        <v>0.23806250000000001</v>
      </c>
      <c r="K3720" s="49">
        <v>0.22476874999999999</v>
      </c>
      <c r="L3720" s="49">
        <v>0.26270624999999997</v>
      </c>
      <c r="M3720" s="49">
        <v>0.34375624999999999</v>
      </c>
      <c r="N3720" s="49">
        <v>0.22090000000000001</v>
      </c>
      <c r="O3720" s="49"/>
      <c r="P3720" s="49"/>
      <c r="Q3720" s="49"/>
      <c r="R3720" s="49"/>
      <c r="S3720" s="49"/>
      <c r="T3720" s="49"/>
      <c r="U3720" s="49"/>
      <c r="V3720" s="49"/>
      <c r="W3720" s="49"/>
      <c r="X3720" s="49"/>
      <c r="Y3720" s="49"/>
      <c r="Z3720" s="49"/>
      <c r="AA3720" s="49"/>
      <c r="AB3720" s="49"/>
      <c r="AC3720" s="49"/>
      <c r="AD3720" s="49"/>
      <c r="AE3720" s="49"/>
      <c r="AF3720" s="49"/>
      <c r="AG3720" s="49"/>
      <c r="AH3720" s="49"/>
      <c r="AI3720" s="49"/>
      <c r="AJ3720" s="49"/>
      <c r="AK3720" s="49"/>
      <c r="AL3720" s="49"/>
      <c r="AM3720" s="49"/>
      <c r="AN3720" s="49"/>
      <c r="AO3720" s="49"/>
      <c r="AP3720" s="49"/>
      <c r="AQ3720" s="49"/>
      <c r="AR3720" s="49"/>
      <c r="AS3720" s="49"/>
      <c r="AT3720" s="49"/>
      <c r="AX3720" s="49"/>
      <c r="AY3720" s="49"/>
      <c r="AZ3720" s="49"/>
      <c r="BA3720" s="49"/>
      <c r="BB3720" s="49"/>
      <c r="BC3720" s="49"/>
      <c r="BD3720" s="49"/>
      <c r="BE3720" s="49"/>
      <c r="BF3720" s="49"/>
      <c r="BG3720" s="49"/>
      <c r="BH3720" s="49"/>
      <c r="BI3720" s="49"/>
      <c r="BJ3720" s="49"/>
      <c r="BK3720" s="49"/>
      <c r="BL3720" s="49"/>
      <c r="BM3720" s="49"/>
      <c r="BN3720" s="49"/>
      <c r="BO3720" s="49"/>
      <c r="BP3720" s="49"/>
      <c r="BQ3720" s="49"/>
      <c r="BR3720" s="49"/>
      <c r="BS3720" s="49"/>
      <c r="BT3720" s="49"/>
      <c r="BU3720" s="49"/>
      <c r="BV3720" s="49"/>
      <c r="BW3720" s="49"/>
      <c r="BX3720" s="49"/>
      <c r="BY3720" s="49"/>
      <c r="BZ3720" s="49"/>
      <c r="CA3720" s="49"/>
      <c r="CB3720" s="49"/>
      <c r="CC3720" s="49"/>
    </row>
    <row r="3721" spans="1:81" x14ac:dyDescent="0.3">
      <c r="A3721" s="57" t="s">
        <v>559</v>
      </c>
      <c r="B3721" s="48">
        <v>42408</v>
      </c>
      <c r="C3721" s="48"/>
      <c r="D3721" s="48"/>
      <c r="E3721" s="49" t="s">
        <v>558</v>
      </c>
      <c r="F3721" s="49"/>
      <c r="G3721" s="49">
        <v>438.93421875000001</v>
      </c>
      <c r="H3721" s="49">
        <v>0.141790625</v>
      </c>
      <c r="I3721" s="49">
        <v>0.20751249999999999</v>
      </c>
      <c r="J3721" s="49">
        <v>0.23700625</v>
      </c>
      <c r="K3721" s="49">
        <v>0.22439375</v>
      </c>
      <c r="L3721" s="49">
        <v>0.26256249999999998</v>
      </c>
      <c r="M3721" s="49">
        <v>0.34375</v>
      </c>
      <c r="N3721" s="49">
        <v>0.22075</v>
      </c>
      <c r="O3721" s="49"/>
      <c r="P3721" s="49"/>
      <c r="Q3721" s="49"/>
      <c r="R3721" s="49"/>
      <c r="S3721" s="49"/>
      <c r="T3721" s="49"/>
      <c r="U3721" s="49"/>
      <c r="V3721" s="49"/>
      <c r="W3721" s="49"/>
      <c r="X3721" s="49"/>
      <c r="Y3721" s="49"/>
      <c r="Z3721" s="49"/>
      <c r="AA3721" s="49"/>
      <c r="AB3721" s="49"/>
      <c r="AC3721" s="49"/>
      <c r="AD3721" s="49"/>
      <c r="AE3721" s="49"/>
      <c r="AF3721" s="49"/>
      <c r="AG3721" s="49"/>
      <c r="AH3721" s="49"/>
      <c r="AI3721" s="49"/>
      <c r="AJ3721" s="49"/>
      <c r="AK3721" s="49"/>
      <c r="AL3721" s="49"/>
      <c r="AM3721" s="49"/>
      <c r="AN3721" s="49"/>
      <c r="AO3721" s="49"/>
      <c r="AP3721" s="49"/>
      <c r="AQ3721" s="49"/>
      <c r="AR3721" s="49"/>
      <c r="AS3721" s="49"/>
      <c r="AT3721" s="49"/>
      <c r="AX3721" s="49"/>
      <c r="AY3721" s="49"/>
      <c r="AZ3721" s="49"/>
      <c r="BA3721" s="49"/>
      <c r="BB3721" s="49"/>
      <c r="BC3721" s="49"/>
      <c r="BD3721" s="49"/>
      <c r="BE3721" s="49"/>
      <c r="BF3721" s="49"/>
      <c r="BG3721" s="49"/>
      <c r="BH3721" s="49"/>
      <c r="BI3721" s="49"/>
      <c r="BJ3721" s="49"/>
      <c r="BK3721" s="49"/>
      <c r="BL3721" s="49"/>
      <c r="BM3721" s="49"/>
      <c r="BN3721" s="49"/>
      <c r="BO3721" s="49"/>
      <c r="BP3721" s="49"/>
      <c r="BQ3721" s="49"/>
      <c r="BR3721" s="49"/>
      <c r="BS3721" s="49"/>
      <c r="BT3721" s="49"/>
      <c r="BU3721" s="49"/>
      <c r="BV3721" s="49"/>
      <c r="BW3721" s="49"/>
      <c r="BX3721" s="49"/>
      <c r="BY3721" s="49"/>
      <c r="BZ3721" s="49"/>
      <c r="CA3721" s="49"/>
      <c r="CB3721" s="49"/>
      <c r="CC3721" s="49"/>
    </row>
    <row r="3722" spans="1:81" x14ac:dyDescent="0.3">
      <c r="A3722" s="57" t="s">
        <v>559</v>
      </c>
      <c r="B3722" s="48">
        <v>42409</v>
      </c>
      <c r="C3722" s="48"/>
      <c r="D3722" s="48"/>
      <c r="E3722" s="49" t="s">
        <v>558</v>
      </c>
      <c r="F3722" s="49"/>
      <c r="G3722" s="49">
        <v>437.94328124999998</v>
      </c>
      <c r="H3722" s="49">
        <v>0.13966562499999999</v>
      </c>
      <c r="I3722" s="49">
        <v>0.20544375000000001</v>
      </c>
      <c r="J3722" s="49">
        <v>0.23636874999999999</v>
      </c>
      <c r="K3722" s="49">
        <v>0.22409375000000001</v>
      </c>
      <c r="L3722" s="49">
        <v>0.26248125</v>
      </c>
      <c r="M3722" s="49">
        <v>0.34371249999999998</v>
      </c>
      <c r="N3722" s="49">
        <v>0.22059999999999999</v>
      </c>
      <c r="O3722" s="49"/>
      <c r="P3722" s="49"/>
      <c r="Q3722" s="49"/>
      <c r="R3722" s="49"/>
      <c r="S3722" s="49"/>
      <c r="T3722" s="49"/>
      <c r="U3722" s="49"/>
      <c r="V3722" s="49"/>
      <c r="W3722" s="49"/>
      <c r="X3722" s="49"/>
      <c r="Y3722" s="49"/>
      <c r="Z3722" s="49"/>
      <c r="AA3722" s="49"/>
      <c r="AB3722" s="49"/>
      <c r="AC3722" s="49"/>
      <c r="AD3722" s="49"/>
      <c r="AE3722" s="49">
        <v>0.78475332002863896</v>
      </c>
      <c r="AF3722" s="49">
        <v>5.5689560155212002E-2</v>
      </c>
      <c r="AG3722" s="49"/>
      <c r="AH3722" s="49"/>
      <c r="AI3722" s="49"/>
      <c r="AJ3722" s="49"/>
      <c r="AK3722" s="49"/>
      <c r="AL3722" s="49"/>
      <c r="AM3722" s="49"/>
      <c r="AN3722" s="49"/>
      <c r="AO3722" s="49"/>
      <c r="AP3722" s="49"/>
      <c r="AQ3722" s="49"/>
      <c r="AR3722" s="49"/>
      <c r="AS3722" s="49"/>
      <c r="AT3722" s="49"/>
      <c r="AX3722" s="49"/>
      <c r="AY3722" s="49"/>
      <c r="AZ3722" s="49"/>
      <c r="BA3722" s="49"/>
      <c r="BB3722" s="49"/>
      <c r="BC3722" s="49"/>
      <c r="BD3722" s="49"/>
      <c r="BE3722" s="49"/>
      <c r="BF3722" s="49"/>
      <c r="BG3722" s="49"/>
      <c r="BH3722" s="49"/>
      <c r="BI3722" s="49"/>
      <c r="BJ3722" s="49"/>
      <c r="BK3722" s="49"/>
      <c r="BL3722" s="49"/>
      <c r="BM3722" s="49"/>
      <c r="BN3722" s="49"/>
      <c r="BO3722" s="49"/>
      <c r="BP3722" s="49"/>
      <c r="BQ3722" s="49"/>
      <c r="BR3722" s="49"/>
      <c r="BS3722" s="49"/>
      <c r="BT3722" s="49"/>
      <c r="BU3722" s="49"/>
      <c r="BV3722" s="49"/>
      <c r="BW3722" s="49"/>
      <c r="BX3722" s="49"/>
      <c r="BY3722" s="49"/>
      <c r="BZ3722" s="49"/>
      <c r="CA3722" s="49"/>
      <c r="CB3722" s="49"/>
      <c r="CC3722" s="49"/>
    </row>
    <row r="3723" spans="1:81" x14ac:dyDescent="0.3">
      <c r="A3723" s="57" t="s">
        <v>559</v>
      </c>
      <c r="B3723" s="48">
        <v>42410</v>
      </c>
      <c r="C3723" s="48"/>
      <c r="D3723" s="48"/>
      <c r="E3723" s="49" t="s">
        <v>558</v>
      </c>
      <c r="F3723" s="49"/>
      <c r="G3723" s="49">
        <v>436.92984374999997</v>
      </c>
      <c r="H3723" s="49">
        <v>0.13774687499999999</v>
      </c>
      <c r="I3723" s="49">
        <v>0.20351875</v>
      </c>
      <c r="J3723" s="49">
        <v>0.23547499999999999</v>
      </c>
      <c r="K3723" s="49">
        <v>0.22373124999999999</v>
      </c>
      <c r="L3723" s="49">
        <v>0.26235000000000003</v>
      </c>
      <c r="M3723" s="49">
        <v>0.34366249999999998</v>
      </c>
      <c r="N3723" s="49">
        <v>0.22058125000000001</v>
      </c>
      <c r="O3723" s="49"/>
      <c r="P3723" s="49"/>
      <c r="Q3723" s="49"/>
      <c r="R3723" s="49"/>
      <c r="S3723" s="49"/>
      <c r="T3723" s="49"/>
      <c r="U3723" s="49"/>
      <c r="V3723" s="49"/>
      <c r="W3723" s="49"/>
      <c r="X3723" s="49"/>
      <c r="Y3723" s="49"/>
      <c r="Z3723" s="49"/>
      <c r="AA3723" s="49"/>
      <c r="AB3723" s="49"/>
      <c r="AC3723" s="49"/>
      <c r="AD3723" s="49"/>
      <c r="AE3723" s="49"/>
      <c r="AF3723" s="49"/>
      <c r="AG3723" s="49"/>
      <c r="AH3723" s="49"/>
      <c r="AI3723" s="49"/>
      <c r="AJ3723" s="49"/>
      <c r="AK3723" s="49"/>
      <c r="AL3723" s="49"/>
      <c r="AM3723" s="49"/>
      <c r="AN3723" s="49"/>
      <c r="AO3723" s="49"/>
      <c r="AP3723" s="49"/>
      <c r="AQ3723" s="49"/>
      <c r="AR3723" s="49"/>
      <c r="AS3723" s="49"/>
      <c r="AT3723" s="49"/>
      <c r="AX3723" s="49"/>
      <c r="AY3723" s="49"/>
      <c r="AZ3723" s="49"/>
      <c r="BA3723" s="49"/>
      <c r="BB3723" s="49"/>
      <c r="BC3723" s="49"/>
      <c r="BD3723" s="49"/>
      <c r="BE3723" s="49"/>
      <c r="BF3723" s="49"/>
      <c r="BG3723" s="49"/>
      <c r="BH3723" s="49"/>
      <c r="BI3723" s="49"/>
      <c r="BJ3723" s="49"/>
      <c r="BK3723" s="49"/>
      <c r="BL3723" s="49"/>
      <c r="BM3723" s="49"/>
      <c r="BN3723" s="49"/>
      <c r="BO3723" s="49"/>
      <c r="BP3723" s="49"/>
      <c r="BQ3723" s="49"/>
      <c r="BR3723" s="49"/>
      <c r="BS3723" s="49"/>
      <c r="BT3723" s="49"/>
      <c r="BU3723" s="49"/>
      <c r="BV3723" s="49"/>
      <c r="BW3723" s="49"/>
      <c r="BX3723" s="49"/>
      <c r="BY3723" s="49"/>
      <c r="BZ3723" s="49"/>
      <c r="CA3723" s="49"/>
      <c r="CB3723" s="49"/>
      <c r="CC3723" s="49"/>
    </row>
    <row r="3724" spans="1:81" x14ac:dyDescent="0.3">
      <c r="A3724" s="57" t="s">
        <v>559</v>
      </c>
      <c r="B3724" s="48">
        <v>42411</v>
      </c>
      <c r="C3724" s="48"/>
      <c r="D3724" s="48"/>
      <c r="E3724" s="49" t="s">
        <v>558</v>
      </c>
      <c r="F3724" s="49"/>
      <c r="G3724" s="49">
        <v>436.16531250000003</v>
      </c>
      <c r="H3724" s="49">
        <v>0.1365625</v>
      </c>
      <c r="I3724" s="49">
        <v>0.20190625000000001</v>
      </c>
      <c r="J3724" s="49">
        <v>0.23488125000000001</v>
      </c>
      <c r="K3724" s="49">
        <v>0.22348124999999999</v>
      </c>
      <c r="L3724" s="49">
        <v>0.26227499999999998</v>
      </c>
      <c r="M3724" s="49">
        <v>0.34363749999999998</v>
      </c>
      <c r="N3724" s="49">
        <v>0.22037499999999999</v>
      </c>
      <c r="O3724" s="49"/>
      <c r="P3724" s="49"/>
      <c r="Q3724" s="49"/>
      <c r="R3724" s="49"/>
      <c r="S3724" s="49"/>
      <c r="T3724" s="49"/>
      <c r="U3724" s="49"/>
      <c r="V3724" s="49"/>
      <c r="W3724" s="49"/>
      <c r="X3724" s="49"/>
      <c r="Y3724" s="49"/>
      <c r="Z3724" s="49"/>
      <c r="AA3724" s="49"/>
      <c r="AB3724" s="49"/>
      <c r="AC3724" s="49"/>
      <c r="AD3724" s="49"/>
      <c r="AE3724" s="49"/>
      <c r="AF3724" s="49"/>
      <c r="AG3724" s="49"/>
      <c r="AH3724" s="49"/>
      <c r="AI3724" s="49"/>
      <c r="AJ3724" s="49"/>
      <c r="AK3724" s="49"/>
      <c r="AL3724" s="49"/>
      <c r="AM3724" s="49"/>
      <c r="AN3724" s="49"/>
      <c r="AO3724" s="49"/>
      <c r="AP3724" s="49"/>
      <c r="AQ3724" s="49"/>
      <c r="AR3724" s="49"/>
      <c r="AS3724" s="49"/>
      <c r="AT3724" s="49"/>
      <c r="AX3724" s="49"/>
      <c r="AY3724" s="49"/>
      <c r="AZ3724" s="49"/>
      <c r="BA3724" s="49"/>
      <c r="BB3724" s="49"/>
      <c r="BC3724" s="49"/>
      <c r="BD3724" s="49"/>
      <c r="BE3724" s="49"/>
      <c r="BF3724" s="49"/>
      <c r="BG3724" s="49"/>
      <c r="BH3724" s="49"/>
      <c r="BI3724" s="49"/>
      <c r="BJ3724" s="49"/>
      <c r="BK3724" s="49"/>
      <c r="BL3724" s="49"/>
      <c r="BM3724" s="49"/>
      <c r="BN3724" s="49"/>
      <c r="BO3724" s="49"/>
      <c r="BP3724" s="49"/>
      <c r="BQ3724" s="49"/>
      <c r="BR3724" s="49"/>
      <c r="BS3724" s="49"/>
      <c r="BT3724" s="49"/>
      <c r="BU3724" s="49"/>
      <c r="BV3724" s="49"/>
      <c r="BW3724" s="49"/>
      <c r="BX3724" s="49"/>
      <c r="BY3724" s="49"/>
      <c r="BZ3724" s="49"/>
      <c r="CA3724" s="49"/>
      <c r="CB3724" s="49"/>
      <c r="CC3724" s="49"/>
    </row>
    <row r="3725" spans="1:81" x14ac:dyDescent="0.3">
      <c r="A3725" s="57" t="s">
        <v>559</v>
      </c>
      <c r="B3725" s="48">
        <v>42412</v>
      </c>
      <c r="C3725" s="48"/>
      <c r="D3725" s="48"/>
      <c r="E3725" s="49" t="s">
        <v>558</v>
      </c>
      <c r="F3725" s="49"/>
      <c r="G3725" s="49">
        <v>435.48843749999997</v>
      </c>
      <c r="H3725" s="49">
        <v>0.13514375000000001</v>
      </c>
      <c r="I3725" s="49">
        <v>0.20043749999999999</v>
      </c>
      <c r="J3725" s="49">
        <v>0.23470625000000001</v>
      </c>
      <c r="K3725" s="49">
        <v>0.22320624999999999</v>
      </c>
      <c r="L3725" s="49">
        <v>0.26219999999999999</v>
      </c>
      <c r="M3725" s="49">
        <v>0.34351874999999998</v>
      </c>
      <c r="N3725" s="49">
        <v>0.22020624999999999</v>
      </c>
      <c r="O3725" s="49"/>
      <c r="P3725" s="49"/>
      <c r="Q3725" s="49"/>
      <c r="R3725" s="49"/>
      <c r="S3725" s="49"/>
      <c r="T3725" s="49"/>
      <c r="U3725" s="49"/>
      <c r="V3725" s="49"/>
      <c r="W3725" s="49"/>
      <c r="X3725" s="49"/>
      <c r="Y3725" s="49"/>
      <c r="Z3725" s="49"/>
      <c r="AA3725" s="49"/>
      <c r="AB3725" s="49"/>
      <c r="AC3725" s="49"/>
      <c r="AD3725" s="49">
        <v>8.75</v>
      </c>
      <c r="AE3725" s="49"/>
      <c r="AF3725" s="49"/>
      <c r="AG3725" s="49"/>
      <c r="AH3725" s="49"/>
      <c r="AI3725" s="49"/>
      <c r="AJ3725" s="49">
        <v>8.75</v>
      </c>
      <c r="AK3725" s="49">
        <v>8.75</v>
      </c>
      <c r="AL3725" s="49"/>
      <c r="AM3725" s="49"/>
      <c r="AN3725" s="49"/>
      <c r="AO3725" s="49"/>
      <c r="AP3725" s="49"/>
      <c r="AQ3725" s="49"/>
      <c r="AR3725" s="49"/>
      <c r="AS3725" s="49"/>
      <c r="AT3725" s="49"/>
      <c r="AX3725" s="49"/>
      <c r="AY3725" s="49"/>
      <c r="AZ3725" s="49"/>
      <c r="BA3725" s="49"/>
      <c r="BB3725" s="49"/>
      <c r="BC3725" s="49"/>
      <c r="BD3725" s="49"/>
      <c r="BE3725" s="49"/>
      <c r="BF3725" s="49"/>
      <c r="BG3725" s="49"/>
      <c r="BH3725" s="49"/>
      <c r="BI3725" s="49"/>
      <c r="BJ3725" s="49"/>
      <c r="BK3725" s="49"/>
      <c r="BL3725" s="49"/>
      <c r="BM3725" s="49"/>
      <c r="BN3725" s="49"/>
      <c r="BO3725" s="49"/>
      <c r="BP3725" s="49"/>
      <c r="BQ3725" s="49"/>
      <c r="BR3725" s="49"/>
      <c r="BS3725" s="49"/>
      <c r="BT3725" s="49"/>
      <c r="BU3725" s="49"/>
      <c r="BV3725" s="49"/>
      <c r="BW3725" s="49"/>
      <c r="BX3725" s="49"/>
      <c r="BY3725" s="49"/>
      <c r="BZ3725" s="49"/>
      <c r="CA3725" s="49"/>
      <c r="CB3725" s="49"/>
      <c r="CC3725" s="49"/>
    </row>
    <row r="3726" spans="1:81" x14ac:dyDescent="0.3">
      <c r="A3726" s="57" t="s">
        <v>559</v>
      </c>
      <c r="B3726" s="48">
        <v>42413</v>
      </c>
      <c r="C3726" s="48"/>
      <c r="D3726" s="48"/>
      <c r="E3726" s="49" t="s">
        <v>558</v>
      </c>
      <c r="F3726" s="49"/>
      <c r="G3726" s="49">
        <v>435.0909375</v>
      </c>
      <c r="H3726" s="49">
        <v>0.13371250000000001</v>
      </c>
      <c r="I3726" s="49">
        <v>0.19925625</v>
      </c>
      <c r="J3726" s="49">
        <v>0.23469375000000001</v>
      </c>
      <c r="K3726" s="49">
        <v>0.22334375000000001</v>
      </c>
      <c r="L3726" s="49">
        <v>0.26217499999999999</v>
      </c>
      <c r="M3726" s="49">
        <v>0.34346874999999999</v>
      </c>
      <c r="N3726" s="49">
        <v>0.22013750000000001</v>
      </c>
      <c r="O3726" s="49"/>
      <c r="P3726" s="49"/>
      <c r="Q3726" s="49"/>
      <c r="R3726" s="49"/>
      <c r="S3726" s="49">
        <v>23.149139699999999</v>
      </c>
      <c r="T3726" s="49">
        <v>1556.0975000000001</v>
      </c>
      <c r="U3726" s="49">
        <v>1111.4372499999999</v>
      </c>
      <c r="V3726" s="49"/>
      <c r="W3726" s="49"/>
      <c r="X3726" s="49">
        <v>2.1787501476737001E-2</v>
      </c>
      <c r="Y3726" s="49">
        <v>5.0924999999999998E-2</v>
      </c>
      <c r="Z3726" s="49">
        <v>19.779331124999999</v>
      </c>
      <c r="AA3726" s="49">
        <v>16673.458928388001</v>
      </c>
      <c r="AB3726" s="49"/>
      <c r="AC3726" s="49">
        <v>907.82925</v>
      </c>
      <c r="AD3726" s="49"/>
      <c r="AE3726" s="49"/>
      <c r="AF3726" s="49"/>
      <c r="AG3726" s="49"/>
      <c r="AH3726" s="49"/>
      <c r="AI3726" s="49">
        <v>92.059749999999994</v>
      </c>
      <c r="AJ3726" s="49"/>
      <c r="AK3726" s="49"/>
      <c r="AL3726" s="49"/>
      <c r="AM3726" s="49"/>
      <c r="AN3726" s="49"/>
      <c r="AO3726" s="49"/>
      <c r="AP3726" s="49"/>
      <c r="AQ3726" s="49"/>
      <c r="AR3726" s="49"/>
      <c r="AS3726" s="49" t="s">
        <v>69</v>
      </c>
      <c r="AT3726" s="49"/>
      <c r="AX3726" s="49"/>
      <c r="AY3726" s="49"/>
      <c r="AZ3726" s="49"/>
      <c r="BA3726" s="49"/>
      <c r="BB3726" s="49"/>
      <c r="BC3726" s="49">
        <v>203.608</v>
      </c>
      <c r="BD3726" s="49"/>
      <c r="BE3726" s="49"/>
      <c r="BF3726" s="49"/>
      <c r="BG3726" s="49"/>
      <c r="BH3726" s="49">
        <v>352.60050000000001</v>
      </c>
      <c r="BI3726" s="49">
        <v>559.48281335350896</v>
      </c>
      <c r="BJ3726" s="49"/>
      <c r="BK3726" s="49"/>
      <c r="BL3726" s="49"/>
      <c r="BM3726" s="49"/>
      <c r="BN3726" s="49"/>
      <c r="BO3726" s="49"/>
      <c r="BP3726" s="49"/>
      <c r="BQ3726" s="49"/>
      <c r="BR3726" s="49"/>
      <c r="BS3726" s="49"/>
      <c r="BT3726" s="49"/>
      <c r="BU3726" s="49"/>
      <c r="BV3726" s="49"/>
      <c r="BW3726" s="49"/>
      <c r="BX3726" s="49"/>
      <c r="BY3726" s="49"/>
      <c r="BZ3726" s="49"/>
      <c r="CA3726" s="49"/>
      <c r="CB3726" s="49"/>
      <c r="CC3726" s="49"/>
    </row>
    <row r="3727" spans="1:81" x14ac:dyDescent="0.3">
      <c r="A3727" s="57" t="s">
        <v>559</v>
      </c>
      <c r="B3727" s="48">
        <v>42414</v>
      </c>
      <c r="C3727" s="48"/>
      <c r="D3727" s="48"/>
      <c r="E3727" s="49" t="s">
        <v>558</v>
      </c>
      <c r="F3727" s="49"/>
      <c r="G3727" s="49">
        <v>434.59312499999999</v>
      </c>
      <c r="H3727" s="49">
        <v>0.13270000000000001</v>
      </c>
      <c r="I3727" s="49">
        <v>0.19819999999999999</v>
      </c>
      <c r="J3727" s="49">
        <v>0.23427500000000001</v>
      </c>
      <c r="K3727" s="49">
        <v>0.22319375</v>
      </c>
      <c r="L3727" s="49">
        <v>0.26217499999999999</v>
      </c>
      <c r="M3727" s="49">
        <v>0.34348125000000002</v>
      </c>
      <c r="N3727" s="49">
        <v>0.22006875000000001</v>
      </c>
      <c r="O3727" s="49"/>
      <c r="P3727" s="49"/>
      <c r="Q3727" s="49"/>
      <c r="R3727" s="49"/>
      <c r="S3727" s="49"/>
      <c r="T3727" s="49"/>
      <c r="U3727" s="49"/>
      <c r="V3727" s="49"/>
      <c r="W3727" s="49"/>
      <c r="X3727" s="49"/>
      <c r="Y3727" s="49"/>
      <c r="Z3727" s="49"/>
      <c r="AA3727" s="49"/>
      <c r="AB3727" s="49"/>
      <c r="AC3727" s="49"/>
      <c r="AD3727" s="49"/>
      <c r="AE3727" s="49"/>
      <c r="AF3727" s="49"/>
      <c r="AG3727" s="49"/>
      <c r="AH3727" s="49"/>
      <c r="AI3727" s="49"/>
      <c r="AJ3727" s="49"/>
      <c r="AK3727" s="49"/>
      <c r="AL3727" s="49"/>
      <c r="AM3727" s="49"/>
      <c r="AN3727" s="49"/>
      <c r="AO3727" s="49"/>
      <c r="AP3727" s="49"/>
      <c r="AQ3727" s="49"/>
      <c r="AR3727" s="49"/>
      <c r="AS3727" s="49"/>
      <c r="AT3727" s="49"/>
      <c r="AX3727" s="49"/>
      <c r="AY3727" s="49"/>
      <c r="AZ3727" s="49"/>
      <c r="BA3727" s="49"/>
      <c r="BB3727" s="49"/>
      <c r="BC3727" s="49"/>
      <c r="BD3727" s="49"/>
      <c r="BE3727" s="49"/>
      <c r="BF3727" s="49"/>
      <c r="BG3727" s="49"/>
      <c r="BH3727" s="49"/>
      <c r="BI3727" s="49"/>
      <c r="BJ3727" s="49"/>
      <c r="BK3727" s="49"/>
      <c r="BL3727" s="49"/>
      <c r="BM3727" s="49"/>
      <c r="BN3727" s="49"/>
      <c r="BO3727" s="49"/>
      <c r="BP3727" s="49"/>
      <c r="BQ3727" s="49"/>
      <c r="BR3727" s="49"/>
      <c r="BS3727" s="49"/>
      <c r="BT3727" s="49"/>
      <c r="BU3727" s="49"/>
      <c r="BV3727" s="49"/>
      <c r="BW3727" s="49"/>
      <c r="BX3727" s="49"/>
      <c r="BY3727" s="49"/>
      <c r="BZ3727" s="49"/>
      <c r="CA3727" s="49"/>
      <c r="CB3727" s="49"/>
      <c r="CC3727" s="49"/>
    </row>
    <row r="3728" spans="1:81" x14ac:dyDescent="0.3">
      <c r="A3728" s="57" t="s">
        <v>559</v>
      </c>
      <c r="B3728" s="48">
        <v>42415</v>
      </c>
      <c r="C3728" s="48"/>
      <c r="D3728" s="48"/>
      <c r="E3728" s="49" t="s">
        <v>558</v>
      </c>
      <c r="F3728" s="49"/>
      <c r="G3728" s="49">
        <v>434.04468750000001</v>
      </c>
      <c r="H3728" s="49">
        <v>0.13111875000000001</v>
      </c>
      <c r="I3728" s="49">
        <v>0.19691249999999999</v>
      </c>
      <c r="J3728" s="49">
        <v>0.2341125</v>
      </c>
      <c r="K3728" s="49">
        <v>0.22303124999999999</v>
      </c>
      <c r="L3728" s="49">
        <v>0.26222499999999999</v>
      </c>
      <c r="M3728" s="49">
        <v>0.34344374999999999</v>
      </c>
      <c r="N3728" s="49">
        <v>0.2199875</v>
      </c>
      <c r="O3728" s="49"/>
      <c r="P3728" s="49"/>
      <c r="Q3728" s="49"/>
      <c r="R3728" s="49"/>
      <c r="S3728" s="49"/>
      <c r="T3728" s="49"/>
      <c r="U3728" s="49"/>
      <c r="V3728" s="49"/>
      <c r="W3728" s="49"/>
      <c r="X3728" s="49"/>
      <c r="Y3728" s="49"/>
      <c r="Z3728" s="49"/>
      <c r="AA3728" s="49"/>
      <c r="AB3728" s="49"/>
      <c r="AC3728" s="49"/>
      <c r="AD3728" s="49"/>
      <c r="AE3728" s="49"/>
      <c r="AF3728" s="49"/>
      <c r="AG3728" s="49"/>
      <c r="AH3728" s="49"/>
      <c r="AI3728" s="49"/>
      <c r="AJ3728" s="49"/>
      <c r="AK3728" s="49"/>
      <c r="AL3728" s="49"/>
      <c r="AM3728" s="49"/>
      <c r="AN3728" s="49"/>
      <c r="AO3728" s="49"/>
      <c r="AP3728" s="49"/>
      <c r="AQ3728" s="49"/>
      <c r="AR3728" s="49"/>
      <c r="AS3728" s="49"/>
      <c r="AT3728" s="49"/>
      <c r="AX3728" s="49"/>
      <c r="AY3728" s="49"/>
      <c r="AZ3728" s="49"/>
      <c r="BA3728" s="49"/>
      <c r="BB3728" s="49"/>
      <c r="BC3728" s="49"/>
      <c r="BD3728" s="49"/>
      <c r="BE3728" s="49"/>
      <c r="BF3728" s="49"/>
      <c r="BG3728" s="49"/>
      <c r="BH3728" s="49"/>
      <c r="BI3728" s="49"/>
      <c r="BJ3728" s="49"/>
      <c r="BK3728" s="49"/>
      <c r="BL3728" s="49"/>
      <c r="BM3728" s="49"/>
      <c r="BN3728" s="49"/>
      <c r="BO3728" s="49"/>
      <c r="BP3728" s="49"/>
      <c r="BQ3728" s="49"/>
      <c r="BR3728" s="49"/>
      <c r="BS3728" s="49"/>
      <c r="BT3728" s="49"/>
      <c r="BU3728" s="49"/>
      <c r="BV3728" s="49"/>
      <c r="BW3728" s="49"/>
      <c r="BX3728" s="49"/>
      <c r="BY3728" s="49"/>
      <c r="BZ3728" s="49"/>
      <c r="CA3728" s="49"/>
      <c r="CB3728" s="49"/>
      <c r="CC3728" s="49"/>
    </row>
    <row r="3729" spans="1:81" x14ac:dyDescent="0.3">
      <c r="A3729" s="57" t="s">
        <v>559</v>
      </c>
      <c r="B3729" s="48">
        <v>42416</v>
      </c>
      <c r="C3729" s="48"/>
      <c r="D3729" s="48"/>
      <c r="E3729" s="49" t="s">
        <v>558</v>
      </c>
      <c r="F3729" s="49"/>
      <c r="G3729" s="49"/>
      <c r="H3729" s="49"/>
      <c r="I3729" s="49"/>
      <c r="J3729" s="49"/>
      <c r="K3729" s="49"/>
      <c r="L3729" s="49"/>
      <c r="M3729" s="49"/>
      <c r="N3729" s="49"/>
      <c r="O3729" s="49"/>
      <c r="P3729" s="49"/>
      <c r="Q3729" s="49"/>
      <c r="R3729" s="49"/>
      <c r="S3729" s="49"/>
      <c r="T3729" s="49"/>
      <c r="U3729" s="49"/>
      <c r="V3729" s="49"/>
      <c r="W3729" s="49"/>
      <c r="X3729" s="49"/>
      <c r="Y3729" s="49"/>
      <c r="Z3729" s="49"/>
      <c r="AA3729" s="49"/>
      <c r="AB3729" s="49"/>
      <c r="AC3729" s="49"/>
      <c r="AD3729" s="49">
        <v>8.75</v>
      </c>
      <c r="AE3729" s="49"/>
      <c r="AF3729" s="49"/>
      <c r="AG3729" s="49"/>
      <c r="AH3729" s="49"/>
      <c r="AI3729" s="49"/>
      <c r="AJ3729" s="49">
        <v>8.75</v>
      </c>
      <c r="AK3729" s="49">
        <v>8.75</v>
      </c>
      <c r="AL3729" s="49"/>
      <c r="AM3729" s="49"/>
      <c r="AN3729" s="49"/>
      <c r="AO3729" s="49"/>
      <c r="AP3729" s="49"/>
      <c r="AQ3729" s="49"/>
      <c r="AR3729" s="49"/>
      <c r="AS3729" s="49"/>
      <c r="AT3729" s="49"/>
      <c r="AX3729" s="49"/>
      <c r="AY3729" s="49"/>
      <c r="AZ3729" s="49"/>
      <c r="BA3729" s="49"/>
      <c r="BB3729" s="49"/>
      <c r="BC3729" s="49"/>
      <c r="BD3729" s="49"/>
      <c r="BE3729" s="49"/>
      <c r="BF3729" s="49"/>
      <c r="BG3729" s="49"/>
      <c r="BH3729" s="49"/>
      <c r="BI3729" s="49"/>
      <c r="BJ3729" s="49"/>
      <c r="BK3729" s="49"/>
      <c r="BL3729" s="49"/>
      <c r="BM3729" s="49"/>
      <c r="BN3729" s="49"/>
      <c r="BO3729" s="49"/>
      <c r="BP3729" s="49"/>
      <c r="BQ3729" s="49"/>
      <c r="BR3729" s="49"/>
      <c r="BS3729" s="49"/>
      <c r="BT3729" s="49"/>
      <c r="BU3729" s="49"/>
      <c r="BV3729" s="49"/>
      <c r="BW3729" s="49"/>
      <c r="BX3729" s="49"/>
      <c r="BY3729" s="49"/>
      <c r="BZ3729" s="49"/>
      <c r="CA3729" s="49"/>
      <c r="CB3729" s="49"/>
      <c r="CC3729" s="49"/>
    </row>
    <row r="3730" spans="1:81" x14ac:dyDescent="0.3">
      <c r="A3730" s="57" t="s">
        <v>557</v>
      </c>
      <c r="B3730" s="48">
        <v>42284</v>
      </c>
      <c r="C3730" s="48"/>
      <c r="D3730" s="48"/>
      <c r="E3730" s="49" t="s">
        <v>558</v>
      </c>
      <c r="F3730" s="49"/>
      <c r="G3730" s="49"/>
      <c r="H3730" s="49"/>
      <c r="I3730" s="49"/>
      <c r="J3730" s="49"/>
      <c r="K3730" s="49"/>
      <c r="L3730" s="49"/>
      <c r="M3730" s="49"/>
      <c r="N3730" s="49"/>
      <c r="O3730" s="49"/>
      <c r="P3730" s="49"/>
      <c r="Q3730" s="49"/>
      <c r="R3730" s="49"/>
      <c r="S3730" s="49"/>
      <c r="T3730" s="49"/>
      <c r="U3730" s="49"/>
      <c r="V3730" s="49"/>
      <c r="W3730" s="49"/>
      <c r="X3730" s="49"/>
      <c r="Y3730" s="49"/>
      <c r="Z3730" s="49"/>
      <c r="AA3730" s="49"/>
      <c r="AB3730" s="49"/>
      <c r="AC3730" s="49"/>
      <c r="AD3730" s="49">
        <v>2</v>
      </c>
      <c r="AE3730" s="49"/>
      <c r="AF3730" s="49"/>
      <c r="AG3730" s="49"/>
      <c r="AH3730" s="49"/>
      <c r="AI3730" s="49"/>
      <c r="AJ3730" s="49">
        <v>0</v>
      </c>
      <c r="AK3730" s="49">
        <v>1</v>
      </c>
      <c r="AL3730" s="49"/>
      <c r="AM3730" s="49"/>
      <c r="AN3730" s="49"/>
      <c r="AO3730" s="49"/>
      <c r="AP3730" s="49"/>
      <c r="AQ3730" s="49"/>
      <c r="AR3730" s="49"/>
      <c r="AS3730" s="49"/>
      <c r="AT3730" s="49"/>
      <c r="AX3730" s="49"/>
      <c r="AY3730" s="49"/>
      <c r="AZ3730" s="49"/>
      <c r="BA3730" s="49"/>
      <c r="BB3730" s="49"/>
      <c r="BC3730" s="49"/>
      <c r="BD3730" s="49"/>
      <c r="BE3730" s="49"/>
      <c r="BF3730" s="49"/>
      <c r="BG3730" s="49"/>
      <c r="BH3730" s="49"/>
      <c r="BI3730" s="49"/>
      <c r="BJ3730" s="49"/>
      <c r="BK3730" s="49"/>
      <c r="BL3730" s="49"/>
      <c r="BM3730" s="49"/>
      <c r="BN3730" s="49"/>
      <c r="BO3730" s="49"/>
      <c r="BP3730" s="49"/>
      <c r="BQ3730" s="49"/>
      <c r="BR3730" s="49"/>
      <c r="BS3730" s="49"/>
      <c r="BT3730" s="49"/>
      <c r="BU3730" s="49"/>
      <c r="BV3730" s="49"/>
      <c r="BW3730" s="49"/>
      <c r="BX3730" s="49"/>
      <c r="BY3730" s="49"/>
      <c r="BZ3730" s="49"/>
      <c r="CA3730" s="49"/>
      <c r="CB3730" s="49"/>
      <c r="CC3730" s="49"/>
    </row>
    <row r="3731" spans="1:81" x14ac:dyDescent="0.3">
      <c r="A3731" s="57" t="s">
        <v>557</v>
      </c>
      <c r="B3731" s="48">
        <v>42286</v>
      </c>
      <c r="C3731" s="48"/>
      <c r="D3731" s="48"/>
      <c r="E3731" s="49" t="s">
        <v>558</v>
      </c>
      <c r="F3731" s="49"/>
      <c r="G3731" s="49"/>
      <c r="H3731" s="49"/>
      <c r="I3731" s="49"/>
      <c r="J3731" s="49"/>
      <c r="K3731" s="49"/>
      <c r="L3731" s="49"/>
      <c r="M3731" s="49"/>
      <c r="N3731" s="49"/>
      <c r="O3731" s="49"/>
      <c r="P3731" s="49"/>
      <c r="Q3731" s="49"/>
      <c r="R3731" s="49"/>
      <c r="S3731" s="49"/>
      <c r="T3731" s="49"/>
      <c r="U3731" s="49"/>
      <c r="V3731" s="49"/>
      <c r="W3731" s="49"/>
      <c r="X3731" s="49"/>
      <c r="Y3731" s="49"/>
      <c r="Z3731" s="49"/>
      <c r="AA3731" s="49"/>
      <c r="AB3731" s="49"/>
      <c r="AC3731" s="49"/>
      <c r="AD3731" s="49"/>
      <c r="AE3731" s="49"/>
      <c r="AF3731" s="49"/>
      <c r="AG3731" s="49"/>
      <c r="AH3731" s="49"/>
      <c r="AI3731" s="49"/>
      <c r="AJ3731" s="49"/>
      <c r="AK3731" s="49"/>
      <c r="AL3731" s="49"/>
      <c r="AM3731" s="49"/>
      <c r="AN3731" s="49"/>
      <c r="AO3731" s="49"/>
      <c r="AP3731" s="49"/>
      <c r="AQ3731" s="49"/>
      <c r="AR3731" s="49"/>
      <c r="AS3731" s="49"/>
      <c r="AT3731" s="49"/>
      <c r="AX3731" s="49"/>
      <c r="AY3731" s="49"/>
      <c r="AZ3731" s="49"/>
      <c r="BA3731" s="49"/>
      <c r="BB3731" s="49"/>
      <c r="BC3731" s="49"/>
      <c r="BD3731" s="49"/>
      <c r="BE3731" s="49"/>
      <c r="BF3731" s="49"/>
      <c r="BG3731" s="49"/>
      <c r="BH3731" s="49"/>
      <c r="BI3731" s="49"/>
      <c r="BJ3731" s="49"/>
      <c r="BK3731" s="49"/>
      <c r="BL3731" s="49"/>
      <c r="BM3731" s="49"/>
      <c r="BN3731" s="49"/>
      <c r="BO3731" s="49"/>
      <c r="BP3731" s="49"/>
      <c r="BQ3731" s="49"/>
      <c r="BR3731" s="49"/>
      <c r="BS3731" s="49"/>
      <c r="BT3731" s="49"/>
      <c r="BU3731" s="49"/>
      <c r="BV3731" s="49"/>
      <c r="BW3731" s="49"/>
      <c r="BX3731" s="49"/>
      <c r="BY3731" s="49"/>
      <c r="BZ3731" s="49"/>
      <c r="CA3731" s="49"/>
      <c r="CB3731" s="49"/>
      <c r="CC3731" s="49"/>
    </row>
    <row r="3732" spans="1:81" x14ac:dyDescent="0.3">
      <c r="A3732" s="57" t="s">
        <v>557</v>
      </c>
      <c r="B3732" s="48">
        <v>42289</v>
      </c>
      <c r="C3732" s="48"/>
      <c r="D3732" s="48"/>
      <c r="E3732" s="49" t="s">
        <v>558</v>
      </c>
      <c r="F3732" s="49"/>
      <c r="G3732" s="49"/>
      <c r="H3732" s="49"/>
      <c r="I3732" s="49"/>
      <c r="J3732" s="49"/>
      <c r="K3732" s="49"/>
      <c r="L3732" s="49"/>
      <c r="M3732" s="49"/>
      <c r="N3732" s="49"/>
      <c r="O3732" s="49"/>
      <c r="P3732" s="49"/>
      <c r="Q3732" s="49"/>
      <c r="R3732" s="49"/>
      <c r="S3732" s="49"/>
      <c r="T3732" s="49"/>
      <c r="U3732" s="49"/>
      <c r="V3732" s="49"/>
      <c r="W3732" s="49"/>
      <c r="X3732" s="49"/>
      <c r="Y3732" s="49"/>
      <c r="Z3732" s="49"/>
      <c r="AA3732" s="49"/>
      <c r="AB3732" s="49"/>
      <c r="AC3732" s="49"/>
      <c r="AD3732" s="49">
        <v>3.35</v>
      </c>
      <c r="AE3732" s="49"/>
      <c r="AF3732" s="49">
        <v>2.79131529909194E-3</v>
      </c>
      <c r="AG3732" s="49"/>
      <c r="AH3732" s="49"/>
      <c r="AI3732" s="49"/>
      <c r="AJ3732" s="49">
        <v>0</v>
      </c>
      <c r="AK3732" s="49">
        <v>2</v>
      </c>
      <c r="AL3732" s="49"/>
      <c r="AM3732" s="49"/>
      <c r="AN3732" s="49"/>
      <c r="AO3732" s="49"/>
      <c r="AP3732" s="49"/>
      <c r="AQ3732" s="49"/>
      <c r="AR3732" s="49"/>
      <c r="AS3732" s="49"/>
      <c r="AT3732" s="49"/>
      <c r="AX3732" s="49"/>
      <c r="AY3732" s="49"/>
      <c r="AZ3732" s="49"/>
      <c r="BA3732" s="49"/>
      <c r="BB3732" s="49"/>
      <c r="BC3732" s="49"/>
      <c r="BD3732" s="49"/>
      <c r="BE3732" s="49"/>
      <c r="BF3732" s="49"/>
      <c r="BG3732" s="49"/>
      <c r="BH3732" s="49"/>
      <c r="BI3732" s="49"/>
      <c r="BJ3732" s="49"/>
      <c r="BK3732" s="49"/>
      <c r="BL3732" s="49"/>
      <c r="BM3732" s="49"/>
      <c r="BN3732" s="49"/>
      <c r="BO3732" s="49"/>
      <c r="BP3732" s="49"/>
      <c r="BQ3732" s="49"/>
      <c r="BR3732" s="49"/>
      <c r="BS3732" s="49"/>
      <c r="BT3732" s="49"/>
      <c r="BU3732" s="49"/>
      <c r="BV3732" s="49"/>
      <c r="BW3732" s="49"/>
      <c r="BX3732" s="49"/>
      <c r="BY3732" s="49"/>
      <c r="BZ3732" s="49"/>
      <c r="CA3732" s="49"/>
      <c r="CB3732" s="49"/>
      <c r="CC3732" s="49"/>
    </row>
    <row r="3733" spans="1:81" x14ac:dyDescent="0.3">
      <c r="A3733" s="57" t="s">
        <v>557</v>
      </c>
      <c r="B3733" s="48">
        <v>42291</v>
      </c>
      <c r="C3733" s="48"/>
      <c r="D3733" s="48"/>
      <c r="E3733" s="49" t="s">
        <v>558</v>
      </c>
      <c r="F3733" s="49"/>
      <c r="G3733" s="49">
        <v>501.4425</v>
      </c>
      <c r="H3733" s="49">
        <v>0.17896875000000001</v>
      </c>
      <c r="I3733" s="49">
        <v>0.25140625</v>
      </c>
      <c r="J3733" s="49">
        <v>0.30069374999999998</v>
      </c>
      <c r="K3733" s="49">
        <v>0.27531250000000002</v>
      </c>
      <c r="L3733" s="49">
        <v>0.27040625000000001</v>
      </c>
      <c r="M3733" s="49">
        <v>0.34392499999999998</v>
      </c>
      <c r="N3733" s="49">
        <v>0.26595000000000002</v>
      </c>
      <c r="O3733" s="49"/>
      <c r="P3733" s="49"/>
      <c r="Q3733" s="49"/>
      <c r="R3733" s="49"/>
      <c r="S3733" s="49"/>
      <c r="T3733" s="49"/>
      <c r="U3733" s="49"/>
      <c r="V3733" s="49"/>
      <c r="W3733" s="49"/>
      <c r="X3733" s="49"/>
      <c r="Y3733" s="49"/>
      <c r="Z3733" s="49"/>
      <c r="AA3733" s="49"/>
      <c r="AB3733" s="49"/>
      <c r="AC3733" s="49"/>
      <c r="AD3733" s="49"/>
      <c r="AE3733" s="49"/>
      <c r="AF3733" s="49"/>
      <c r="AG3733" s="49"/>
      <c r="AH3733" s="49"/>
      <c r="AI3733" s="49"/>
      <c r="AJ3733" s="49"/>
      <c r="AK3733" s="49"/>
      <c r="AL3733" s="49"/>
      <c r="AM3733" s="49"/>
      <c r="AN3733" s="49"/>
      <c r="AO3733" s="49"/>
      <c r="AP3733" s="49"/>
      <c r="AQ3733" s="49"/>
      <c r="AR3733" s="49"/>
      <c r="AS3733" s="49"/>
      <c r="AT3733" s="49"/>
      <c r="AX3733" s="49"/>
      <c r="AY3733" s="49"/>
      <c r="AZ3733" s="49"/>
      <c r="BA3733" s="49"/>
      <c r="BB3733" s="49"/>
      <c r="BC3733" s="49"/>
      <c r="BD3733" s="49"/>
      <c r="BE3733" s="49"/>
      <c r="BF3733" s="49"/>
      <c r="BG3733" s="49"/>
      <c r="BH3733" s="49"/>
      <c r="BI3733" s="49"/>
      <c r="BJ3733" s="49"/>
      <c r="BK3733" s="49"/>
      <c r="BL3733" s="49"/>
      <c r="BM3733" s="49"/>
      <c r="BN3733" s="49"/>
      <c r="BO3733" s="49"/>
      <c r="BP3733" s="49"/>
      <c r="BQ3733" s="49"/>
      <c r="BR3733" s="49"/>
      <c r="BS3733" s="49"/>
      <c r="BT3733" s="49"/>
      <c r="BU3733" s="49"/>
      <c r="BV3733" s="49"/>
      <c r="BW3733" s="49"/>
      <c r="BX3733" s="49"/>
      <c r="BY3733" s="49"/>
      <c r="BZ3733" s="49"/>
      <c r="CA3733" s="49"/>
      <c r="CB3733" s="49"/>
      <c r="CC3733" s="49"/>
    </row>
    <row r="3734" spans="1:81" x14ac:dyDescent="0.3">
      <c r="A3734" s="57" t="s">
        <v>557</v>
      </c>
      <c r="B3734" s="48">
        <v>42292</v>
      </c>
      <c r="C3734" s="48"/>
      <c r="D3734" s="48"/>
      <c r="E3734" s="49" t="s">
        <v>558</v>
      </c>
      <c r="F3734" s="49"/>
      <c r="G3734" s="49">
        <v>500.59406250000001</v>
      </c>
      <c r="H3734" s="49">
        <v>0.17385624999999999</v>
      </c>
      <c r="I3734" s="49">
        <v>0.24987500000000001</v>
      </c>
      <c r="J3734" s="49">
        <v>0.30059999999999998</v>
      </c>
      <c r="K3734" s="49">
        <v>0.27553125000000001</v>
      </c>
      <c r="L3734" s="49">
        <v>0.27058749999999998</v>
      </c>
      <c r="M3734" s="49">
        <v>0.34396874999999999</v>
      </c>
      <c r="N3734" s="49">
        <v>0.26609375000000002</v>
      </c>
      <c r="O3734" s="49"/>
      <c r="P3734" s="49"/>
      <c r="Q3734" s="49"/>
      <c r="R3734" s="49"/>
      <c r="S3734" s="49"/>
      <c r="T3734" s="49"/>
      <c r="U3734" s="49"/>
      <c r="V3734" s="49"/>
      <c r="W3734" s="49"/>
      <c r="X3734" s="49"/>
      <c r="Y3734" s="49"/>
      <c r="Z3734" s="49"/>
      <c r="AA3734" s="49"/>
      <c r="AB3734" s="49"/>
      <c r="AC3734" s="49"/>
      <c r="AD3734" s="49"/>
      <c r="AE3734" s="49">
        <v>0.11463964334801501</v>
      </c>
      <c r="AF3734" s="49">
        <v>3.7658653049432299E-2</v>
      </c>
      <c r="AG3734" s="49"/>
      <c r="AH3734" s="49"/>
      <c r="AI3734" s="49"/>
      <c r="AJ3734" s="49"/>
      <c r="AK3734" s="49"/>
      <c r="AL3734" s="49"/>
      <c r="AM3734" s="49"/>
      <c r="AN3734" s="49"/>
      <c r="AO3734" s="49"/>
      <c r="AP3734" s="49"/>
      <c r="AQ3734" s="49"/>
      <c r="AR3734" s="49"/>
      <c r="AS3734" s="49"/>
      <c r="AT3734" s="49"/>
      <c r="AX3734" s="49"/>
      <c r="AY3734" s="49"/>
      <c r="AZ3734" s="49"/>
      <c r="BA3734" s="49"/>
      <c r="BB3734" s="49"/>
      <c r="BC3734" s="49"/>
      <c r="BD3734" s="49"/>
      <c r="BE3734" s="49"/>
      <c r="BF3734" s="49"/>
      <c r="BG3734" s="49"/>
      <c r="BH3734" s="49"/>
      <c r="BI3734" s="49"/>
      <c r="BJ3734" s="49"/>
      <c r="BK3734" s="49"/>
      <c r="BL3734" s="49"/>
      <c r="BM3734" s="49"/>
      <c r="BN3734" s="49"/>
      <c r="BO3734" s="49"/>
      <c r="BP3734" s="49"/>
      <c r="BQ3734" s="49"/>
      <c r="BR3734" s="49"/>
      <c r="BS3734" s="49"/>
      <c r="BT3734" s="49"/>
      <c r="BU3734" s="49"/>
      <c r="BV3734" s="49"/>
      <c r="BW3734" s="49"/>
      <c r="BX3734" s="49"/>
      <c r="BY3734" s="49"/>
      <c r="BZ3734" s="49"/>
      <c r="CA3734" s="49"/>
      <c r="CB3734" s="49"/>
      <c r="CC3734" s="49"/>
    </row>
    <row r="3735" spans="1:81" x14ac:dyDescent="0.3">
      <c r="A3735" s="57" t="s">
        <v>557</v>
      </c>
      <c r="B3735" s="48">
        <v>42293</v>
      </c>
      <c r="C3735" s="48"/>
      <c r="D3735" s="48"/>
      <c r="E3735" s="49" t="s">
        <v>558</v>
      </c>
      <c r="F3735" s="49"/>
      <c r="G3735" s="49">
        <v>499.96781249999998</v>
      </c>
      <c r="H3735" s="49">
        <v>0.1690875</v>
      </c>
      <c r="I3735" s="49">
        <v>0.24856875</v>
      </c>
      <c r="J3735" s="49">
        <v>0.30078749999999999</v>
      </c>
      <c r="K3735" s="49">
        <v>0.27584375</v>
      </c>
      <c r="L3735" s="49">
        <v>0.27078750000000001</v>
      </c>
      <c r="M3735" s="49">
        <v>0.34410000000000002</v>
      </c>
      <c r="N3735" s="49">
        <v>0.26621250000000002</v>
      </c>
      <c r="O3735" s="49"/>
      <c r="P3735" s="49"/>
      <c r="Q3735" s="49"/>
      <c r="R3735" s="49"/>
      <c r="S3735" s="49"/>
      <c r="T3735" s="49"/>
      <c r="U3735" s="49"/>
      <c r="V3735" s="49"/>
      <c r="W3735" s="49"/>
      <c r="X3735" s="49"/>
      <c r="Y3735" s="49"/>
      <c r="Z3735" s="49"/>
      <c r="AA3735" s="49"/>
      <c r="AB3735" s="49"/>
      <c r="AC3735" s="49"/>
      <c r="AD3735" s="49"/>
      <c r="AE3735" s="49"/>
      <c r="AF3735" s="49"/>
      <c r="AG3735" s="49"/>
      <c r="AH3735" s="49"/>
      <c r="AI3735" s="49"/>
      <c r="AJ3735" s="49"/>
      <c r="AK3735" s="49"/>
      <c r="AL3735" s="49"/>
      <c r="AM3735" s="49"/>
      <c r="AN3735" s="49"/>
      <c r="AO3735" s="49"/>
      <c r="AP3735" s="49"/>
      <c r="AQ3735" s="49"/>
      <c r="AR3735" s="49"/>
      <c r="AS3735" s="49"/>
      <c r="AT3735" s="49"/>
      <c r="AX3735" s="49"/>
      <c r="AY3735" s="49"/>
      <c r="AZ3735" s="49"/>
      <c r="BA3735" s="49"/>
      <c r="BB3735" s="49"/>
      <c r="BC3735" s="49"/>
      <c r="BD3735" s="49"/>
      <c r="BE3735" s="49"/>
      <c r="BF3735" s="49"/>
      <c r="BG3735" s="49"/>
      <c r="BH3735" s="49"/>
      <c r="BI3735" s="49"/>
      <c r="BJ3735" s="49"/>
      <c r="BK3735" s="49"/>
      <c r="BL3735" s="49"/>
      <c r="BM3735" s="49"/>
      <c r="BN3735" s="49"/>
      <c r="BO3735" s="49"/>
      <c r="BP3735" s="49"/>
      <c r="BQ3735" s="49"/>
      <c r="BR3735" s="49"/>
      <c r="BS3735" s="49"/>
      <c r="BT3735" s="49"/>
      <c r="BU3735" s="49"/>
      <c r="BV3735" s="49"/>
      <c r="BW3735" s="49"/>
      <c r="BX3735" s="49"/>
      <c r="BY3735" s="49"/>
      <c r="BZ3735" s="49"/>
      <c r="CA3735" s="49"/>
      <c r="CB3735" s="49"/>
      <c r="CC3735" s="49"/>
    </row>
    <row r="3736" spans="1:81" x14ac:dyDescent="0.3">
      <c r="A3736" s="57" t="s">
        <v>557</v>
      </c>
      <c r="B3736" s="48">
        <v>42294</v>
      </c>
      <c r="C3736" s="48"/>
      <c r="D3736" s="48"/>
      <c r="E3736" s="49" t="s">
        <v>558</v>
      </c>
      <c r="F3736" s="49"/>
      <c r="G3736" s="49">
        <v>499.29703124999997</v>
      </c>
      <c r="H3736" s="49">
        <v>0.164765625</v>
      </c>
      <c r="I3736" s="49">
        <v>0.24638125</v>
      </c>
      <c r="J3736" s="49">
        <v>0.30091250000000003</v>
      </c>
      <c r="K3736" s="49">
        <v>0.27638125000000002</v>
      </c>
      <c r="L3736" s="49">
        <v>0.27094374999999998</v>
      </c>
      <c r="M3736" s="49">
        <v>0.34426250000000003</v>
      </c>
      <c r="N3736" s="49">
        <v>0.26624999999999999</v>
      </c>
      <c r="O3736" s="49"/>
      <c r="P3736" s="49"/>
      <c r="Q3736" s="49"/>
      <c r="R3736" s="49"/>
      <c r="S3736" s="49"/>
      <c r="T3736" s="49"/>
      <c r="U3736" s="49"/>
      <c r="V3736" s="49"/>
      <c r="W3736" s="49"/>
      <c r="X3736" s="49"/>
      <c r="Y3736" s="49"/>
      <c r="Z3736" s="49"/>
      <c r="AA3736" s="49"/>
      <c r="AB3736" s="49"/>
      <c r="AC3736" s="49"/>
      <c r="AD3736" s="49"/>
      <c r="AE3736" s="49"/>
      <c r="AF3736" s="49"/>
      <c r="AG3736" s="49"/>
      <c r="AH3736" s="49"/>
      <c r="AI3736" s="49"/>
      <c r="AJ3736" s="49"/>
      <c r="AK3736" s="49"/>
      <c r="AL3736" s="49"/>
      <c r="AM3736" s="49"/>
      <c r="AN3736" s="49"/>
      <c r="AO3736" s="49"/>
      <c r="AP3736" s="49"/>
      <c r="AQ3736" s="49"/>
      <c r="AR3736" s="49"/>
      <c r="AS3736" s="49"/>
      <c r="AT3736" s="49"/>
      <c r="AX3736" s="49"/>
      <c r="AY3736" s="49"/>
      <c r="AZ3736" s="49"/>
      <c r="BA3736" s="49"/>
      <c r="BB3736" s="49"/>
      <c r="BC3736" s="49"/>
      <c r="BD3736" s="49"/>
      <c r="BE3736" s="49"/>
      <c r="BF3736" s="49"/>
      <c r="BG3736" s="49"/>
      <c r="BH3736" s="49"/>
      <c r="BI3736" s="49"/>
      <c r="BJ3736" s="49"/>
      <c r="BK3736" s="49"/>
      <c r="BL3736" s="49"/>
      <c r="BM3736" s="49"/>
      <c r="BN3736" s="49"/>
      <c r="BO3736" s="49"/>
      <c r="BP3736" s="49"/>
      <c r="BQ3736" s="49"/>
      <c r="BR3736" s="49"/>
      <c r="BS3736" s="49"/>
      <c r="BT3736" s="49"/>
      <c r="BU3736" s="49"/>
      <c r="BV3736" s="49"/>
      <c r="BW3736" s="49"/>
      <c r="BX3736" s="49"/>
      <c r="BY3736" s="49"/>
      <c r="BZ3736" s="49"/>
      <c r="CA3736" s="49"/>
      <c r="CB3736" s="49"/>
      <c r="CC3736" s="49"/>
    </row>
    <row r="3737" spans="1:81" x14ac:dyDescent="0.3">
      <c r="A3737" s="57" t="s">
        <v>557</v>
      </c>
      <c r="B3737" s="48">
        <v>42295</v>
      </c>
      <c r="C3737" s="48"/>
      <c r="D3737" s="48"/>
      <c r="E3737" s="49" t="s">
        <v>558</v>
      </c>
      <c r="F3737" s="49"/>
      <c r="G3737" s="49">
        <v>498.26343750000001</v>
      </c>
      <c r="H3737" s="49">
        <v>0.15938749999999999</v>
      </c>
      <c r="I3737" s="49">
        <v>0.24446875000000001</v>
      </c>
      <c r="J3737" s="49">
        <v>0.30046875000000001</v>
      </c>
      <c r="K3737" s="49">
        <v>0.27661875000000002</v>
      </c>
      <c r="L3737" s="49">
        <v>0.27108749999999998</v>
      </c>
      <c r="M3737" s="49">
        <v>0.34434375</v>
      </c>
      <c r="N3737" s="49">
        <v>0.26643125000000001</v>
      </c>
      <c r="O3737" s="49"/>
      <c r="P3737" s="49"/>
      <c r="Q3737" s="49"/>
      <c r="R3737" s="49"/>
      <c r="S3737" s="49"/>
      <c r="T3737" s="49"/>
      <c r="U3737" s="49"/>
      <c r="V3737" s="49"/>
      <c r="W3737" s="49"/>
      <c r="X3737" s="49"/>
      <c r="Y3737" s="49"/>
      <c r="Z3737" s="49"/>
      <c r="AA3737" s="49"/>
      <c r="AB3737" s="49"/>
      <c r="AC3737" s="49"/>
      <c r="AD3737" s="49"/>
      <c r="AE3737" s="49"/>
      <c r="AF3737" s="49"/>
      <c r="AG3737" s="49"/>
      <c r="AH3737" s="49"/>
      <c r="AI3737" s="49"/>
      <c r="AJ3737" s="49"/>
      <c r="AK3737" s="49"/>
      <c r="AL3737" s="49"/>
      <c r="AM3737" s="49"/>
      <c r="AN3737" s="49"/>
      <c r="AO3737" s="49"/>
      <c r="AP3737" s="49"/>
      <c r="AQ3737" s="49"/>
      <c r="AR3737" s="49"/>
      <c r="AS3737" s="49"/>
      <c r="AT3737" s="49"/>
      <c r="AX3737" s="49"/>
      <c r="AY3737" s="49"/>
      <c r="AZ3737" s="49"/>
      <c r="BA3737" s="49"/>
      <c r="BB3737" s="49"/>
      <c r="BC3737" s="49"/>
      <c r="BD3737" s="49"/>
      <c r="BE3737" s="49"/>
      <c r="BF3737" s="49"/>
      <c r="BG3737" s="49"/>
      <c r="BH3737" s="49"/>
      <c r="BI3737" s="49"/>
      <c r="BJ3737" s="49"/>
      <c r="BK3737" s="49"/>
      <c r="BL3737" s="49"/>
      <c r="BM3737" s="49"/>
      <c r="BN3737" s="49"/>
      <c r="BO3737" s="49"/>
      <c r="BP3737" s="49"/>
      <c r="BQ3737" s="49"/>
      <c r="BR3737" s="49"/>
      <c r="BS3737" s="49"/>
      <c r="BT3737" s="49"/>
      <c r="BU3737" s="49"/>
      <c r="BV3737" s="49"/>
      <c r="BW3737" s="49"/>
      <c r="BX3737" s="49"/>
      <c r="BY3737" s="49"/>
      <c r="BZ3737" s="49"/>
      <c r="CA3737" s="49"/>
      <c r="CB3737" s="49"/>
      <c r="CC3737" s="49"/>
    </row>
    <row r="3738" spans="1:81" x14ac:dyDescent="0.3">
      <c r="A3738" s="57" t="s">
        <v>557</v>
      </c>
      <c r="B3738" s="48">
        <v>42296</v>
      </c>
      <c r="C3738" s="48"/>
      <c r="D3738" s="48"/>
      <c r="E3738" s="49" t="s">
        <v>558</v>
      </c>
      <c r="F3738" s="49"/>
      <c r="G3738" s="49">
        <v>497.31140625</v>
      </c>
      <c r="H3738" s="49">
        <v>0.15457812500000001</v>
      </c>
      <c r="I3738" s="49">
        <v>0.24164374999999999</v>
      </c>
      <c r="J3738" s="49">
        <v>0.30019374999999998</v>
      </c>
      <c r="K3738" s="49">
        <v>0.27710625</v>
      </c>
      <c r="L3738" s="49">
        <v>0.27134999999999998</v>
      </c>
      <c r="M3738" s="49">
        <v>0.3444625</v>
      </c>
      <c r="N3738" s="49">
        <v>0.26648125</v>
      </c>
      <c r="O3738" s="49"/>
      <c r="P3738" s="49"/>
      <c r="Q3738" s="49"/>
      <c r="R3738" s="49"/>
      <c r="S3738" s="49"/>
      <c r="T3738" s="49"/>
      <c r="U3738" s="49"/>
      <c r="V3738" s="49"/>
      <c r="W3738" s="49"/>
      <c r="X3738" s="49"/>
      <c r="Y3738" s="49"/>
      <c r="Z3738" s="49"/>
      <c r="AA3738" s="49"/>
      <c r="AB3738" s="49"/>
      <c r="AC3738" s="49"/>
      <c r="AD3738" s="49"/>
      <c r="AE3738" s="49"/>
      <c r="AF3738" s="49"/>
      <c r="AG3738" s="49"/>
      <c r="AH3738" s="49"/>
      <c r="AI3738" s="49"/>
      <c r="AJ3738" s="49"/>
      <c r="AK3738" s="49"/>
      <c r="AL3738" s="49"/>
      <c r="AM3738" s="49"/>
      <c r="AN3738" s="49"/>
      <c r="AO3738" s="49"/>
      <c r="AP3738" s="49"/>
      <c r="AQ3738" s="49"/>
      <c r="AR3738" s="49"/>
      <c r="AS3738" s="49"/>
      <c r="AT3738" s="49"/>
      <c r="AX3738" s="49"/>
      <c r="AY3738" s="49"/>
      <c r="AZ3738" s="49"/>
      <c r="BA3738" s="49"/>
      <c r="BB3738" s="49"/>
      <c r="BC3738" s="49"/>
      <c r="BD3738" s="49"/>
      <c r="BE3738" s="49"/>
      <c r="BF3738" s="49"/>
      <c r="BG3738" s="49"/>
      <c r="BH3738" s="49"/>
      <c r="BI3738" s="49"/>
      <c r="BJ3738" s="49"/>
      <c r="BK3738" s="49"/>
      <c r="BL3738" s="49"/>
      <c r="BM3738" s="49"/>
      <c r="BN3738" s="49"/>
      <c r="BO3738" s="49"/>
      <c r="BP3738" s="49"/>
      <c r="BQ3738" s="49"/>
      <c r="BR3738" s="49"/>
      <c r="BS3738" s="49"/>
      <c r="BT3738" s="49"/>
      <c r="BU3738" s="49"/>
      <c r="BV3738" s="49"/>
      <c r="BW3738" s="49"/>
      <c r="BX3738" s="49"/>
      <c r="BY3738" s="49"/>
      <c r="BZ3738" s="49"/>
      <c r="CA3738" s="49"/>
      <c r="CB3738" s="49"/>
      <c r="CC3738" s="49"/>
    </row>
    <row r="3739" spans="1:81" x14ac:dyDescent="0.3">
      <c r="A3739" s="57" t="s">
        <v>557</v>
      </c>
      <c r="B3739" s="48">
        <v>42297</v>
      </c>
      <c r="C3739" s="48"/>
      <c r="D3739" s="48"/>
      <c r="E3739" s="49" t="s">
        <v>558</v>
      </c>
      <c r="F3739" s="49"/>
      <c r="G3739" s="49">
        <v>496.12546874999998</v>
      </c>
      <c r="H3739" s="49">
        <v>0.14992187500000001</v>
      </c>
      <c r="I3739" s="49">
        <v>0.23864374999999999</v>
      </c>
      <c r="J3739" s="49">
        <v>0.29928125</v>
      </c>
      <c r="K3739" s="49">
        <v>0.27739374999999999</v>
      </c>
      <c r="L3739" s="49">
        <v>0.27155000000000001</v>
      </c>
      <c r="M3739" s="49">
        <v>0.34461874999999997</v>
      </c>
      <c r="N3739" s="49">
        <v>0.266625</v>
      </c>
      <c r="O3739" s="49"/>
      <c r="P3739" s="49"/>
      <c r="Q3739" s="49"/>
      <c r="R3739" s="49"/>
      <c r="S3739" s="49"/>
      <c r="T3739" s="49"/>
      <c r="U3739" s="49"/>
      <c r="V3739" s="49"/>
      <c r="W3739" s="49"/>
      <c r="X3739" s="49"/>
      <c r="Y3739" s="49"/>
      <c r="Z3739" s="49"/>
      <c r="AA3739" s="49"/>
      <c r="AB3739" s="49"/>
      <c r="AC3739" s="49"/>
      <c r="AD3739" s="49">
        <v>4.8</v>
      </c>
      <c r="AE3739" s="49">
        <v>0.14794912173015901</v>
      </c>
      <c r="AF3739" s="49">
        <v>7.7223752059420406E-2</v>
      </c>
      <c r="AG3739" s="49"/>
      <c r="AH3739" s="49"/>
      <c r="AI3739" s="49"/>
      <c r="AJ3739" s="49">
        <v>0</v>
      </c>
      <c r="AK3739" s="49">
        <v>3.2</v>
      </c>
      <c r="AL3739" s="49"/>
      <c r="AM3739" s="49"/>
      <c r="AN3739" s="49"/>
      <c r="AO3739" s="49"/>
      <c r="AP3739" s="49"/>
      <c r="AQ3739" s="49"/>
      <c r="AR3739" s="49"/>
      <c r="AS3739" s="49"/>
      <c r="AT3739" s="49"/>
      <c r="AX3739" s="49"/>
      <c r="AY3739" s="49"/>
      <c r="AZ3739" s="49"/>
      <c r="BA3739" s="49"/>
      <c r="BB3739" s="49"/>
      <c r="BC3739" s="49"/>
      <c r="BD3739" s="49"/>
      <c r="BE3739" s="49"/>
      <c r="BF3739" s="49"/>
      <c r="BG3739" s="49"/>
      <c r="BH3739" s="49"/>
      <c r="BI3739" s="49"/>
      <c r="BJ3739" s="49"/>
      <c r="BK3739" s="49"/>
      <c r="BL3739" s="49"/>
      <c r="BM3739" s="49"/>
      <c r="BN3739" s="49"/>
      <c r="BO3739" s="49"/>
      <c r="BP3739" s="49"/>
      <c r="BQ3739" s="49"/>
      <c r="BR3739" s="49"/>
      <c r="BS3739" s="49"/>
      <c r="BT3739" s="49"/>
      <c r="BU3739" s="49"/>
      <c r="BV3739" s="49"/>
      <c r="BW3739" s="49"/>
      <c r="BX3739" s="49"/>
      <c r="BY3739" s="49"/>
      <c r="BZ3739" s="49"/>
      <c r="CA3739" s="49"/>
      <c r="CB3739" s="49"/>
      <c r="CC3739" s="49"/>
    </row>
    <row r="3740" spans="1:81" x14ac:dyDescent="0.3">
      <c r="A3740" s="57" t="s">
        <v>557</v>
      </c>
      <c r="B3740" s="48">
        <v>42298</v>
      </c>
      <c r="C3740" s="48"/>
      <c r="D3740" s="48"/>
      <c r="E3740" s="49" t="s">
        <v>558</v>
      </c>
      <c r="F3740" s="49"/>
      <c r="G3740" s="49">
        <v>494.8621875</v>
      </c>
      <c r="H3740" s="49">
        <v>0.14481250000000001</v>
      </c>
      <c r="I3740" s="49">
        <v>0.23509374999999999</v>
      </c>
      <c r="J3740" s="49">
        <v>0.29864374999999999</v>
      </c>
      <c r="K3740" s="49">
        <v>0.27765000000000001</v>
      </c>
      <c r="L3740" s="49">
        <v>0.27181250000000001</v>
      </c>
      <c r="M3740" s="49">
        <v>0.34478750000000002</v>
      </c>
      <c r="N3740" s="49">
        <v>0.26669375000000001</v>
      </c>
      <c r="O3740" s="49"/>
      <c r="P3740" s="49"/>
      <c r="Q3740" s="49"/>
      <c r="R3740" s="49"/>
      <c r="S3740" s="49"/>
      <c r="T3740" s="49"/>
      <c r="U3740" s="49"/>
      <c r="V3740" s="49"/>
      <c r="W3740" s="49"/>
      <c r="X3740" s="49"/>
      <c r="Y3740" s="49"/>
      <c r="Z3740" s="49"/>
      <c r="AA3740" s="49"/>
      <c r="AB3740" s="49"/>
      <c r="AC3740" s="49"/>
      <c r="AD3740" s="49"/>
      <c r="AE3740" s="49"/>
      <c r="AF3740" s="49"/>
      <c r="AG3740" s="49"/>
      <c r="AH3740" s="49"/>
      <c r="AI3740" s="49"/>
      <c r="AJ3740" s="49"/>
      <c r="AK3740" s="49"/>
      <c r="AL3740" s="49"/>
      <c r="AM3740" s="49"/>
      <c r="AN3740" s="49"/>
      <c r="AO3740" s="49"/>
      <c r="AP3740" s="49"/>
      <c r="AQ3740" s="49"/>
      <c r="AR3740" s="49"/>
      <c r="AS3740" s="49"/>
      <c r="AT3740" s="49"/>
      <c r="AX3740" s="49"/>
      <c r="AY3740" s="49"/>
      <c r="AZ3740" s="49"/>
      <c r="BA3740" s="49"/>
      <c r="BB3740" s="49"/>
      <c r="BC3740" s="49"/>
      <c r="BD3740" s="49"/>
      <c r="BE3740" s="49"/>
      <c r="BF3740" s="49"/>
      <c r="BG3740" s="49"/>
      <c r="BH3740" s="49"/>
      <c r="BI3740" s="49"/>
      <c r="BJ3740" s="49"/>
      <c r="BK3740" s="49"/>
      <c r="BL3740" s="49"/>
      <c r="BM3740" s="49"/>
      <c r="BN3740" s="49"/>
      <c r="BO3740" s="49"/>
      <c r="BP3740" s="49"/>
      <c r="BQ3740" s="49"/>
      <c r="BR3740" s="49"/>
      <c r="BS3740" s="49"/>
      <c r="BT3740" s="49"/>
      <c r="BU3740" s="49"/>
      <c r="BV3740" s="49"/>
      <c r="BW3740" s="49"/>
      <c r="BX3740" s="49"/>
      <c r="BY3740" s="49"/>
      <c r="BZ3740" s="49"/>
      <c r="CA3740" s="49"/>
      <c r="CB3740" s="49"/>
      <c r="CC3740" s="49"/>
    </row>
    <row r="3741" spans="1:81" x14ac:dyDescent="0.3">
      <c r="A3741" s="57" t="s">
        <v>557</v>
      </c>
      <c r="B3741" s="48">
        <v>42299</v>
      </c>
      <c r="C3741" s="48"/>
      <c r="D3741" s="48"/>
      <c r="E3741" s="49" t="s">
        <v>558</v>
      </c>
      <c r="F3741" s="49"/>
      <c r="G3741" s="49">
        <v>493.67578125</v>
      </c>
      <c r="H3741" s="49">
        <v>0.14033437500000001</v>
      </c>
      <c r="I3741" s="49">
        <v>0.23142499999999999</v>
      </c>
      <c r="J3741" s="49">
        <v>0.29808750000000001</v>
      </c>
      <c r="K3741" s="49">
        <v>0.27798125000000001</v>
      </c>
      <c r="L3741" s="49">
        <v>0.27199374999999998</v>
      </c>
      <c r="M3741" s="49">
        <v>0.34481875000000001</v>
      </c>
      <c r="N3741" s="49">
        <v>0.26682499999999998</v>
      </c>
      <c r="O3741" s="49"/>
      <c r="P3741" s="49"/>
      <c r="Q3741" s="49"/>
      <c r="R3741" s="49"/>
      <c r="S3741" s="49"/>
      <c r="T3741" s="49"/>
      <c r="U3741" s="49"/>
      <c r="V3741" s="49"/>
      <c r="W3741" s="49"/>
      <c r="X3741" s="49"/>
      <c r="Y3741" s="49"/>
      <c r="Z3741" s="49"/>
      <c r="AA3741" s="49"/>
      <c r="AB3741" s="49"/>
      <c r="AC3741" s="49"/>
      <c r="AD3741" s="49"/>
      <c r="AE3741" s="49"/>
      <c r="AF3741" s="49">
        <v>0.17990457231721799</v>
      </c>
      <c r="AG3741" s="49"/>
      <c r="AH3741" s="49"/>
      <c r="AI3741" s="49"/>
      <c r="AJ3741" s="49"/>
      <c r="AK3741" s="49"/>
      <c r="AL3741" s="49"/>
      <c r="AM3741" s="49"/>
      <c r="AN3741" s="49"/>
      <c r="AO3741" s="49"/>
      <c r="AP3741" s="49"/>
      <c r="AQ3741" s="49"/>
      <c r="AR3741" s="49"/>
      <c r="AS3741" s="49"/>
      <c r="AT3741" s="49"/>
      <c r="AX3741" s="49"/>
      <c r="AY3741" s="49"/>
      <c r="AZ3741" s="49"/>
      <c r="BA3741" s="49"/>
      <c r="BB3741" s="49"/>
      <c r="BC3741" s="49"/>
      <c r="BD3741" s="49"/>
      <c r="BE3741" s="49"/>
      <c r="BF3741" s="49"/>
      <c r="BG3741" s="49"/>
      <c r="BH3741" s="49"/>
      <c r="BI3741" s="49"/>
      <c r="BJ3741" s="49"/>
      <c r="BK3741" s="49"/>
      <c r="BL3741" s="49"/>
      <c r="BM3741" s="49"/>
      <c r="BN3741" s="49"/>
      <c r="BO3741" s="49"/>
      <c r="BP3741" s="49"/>
      <c r="BQ3741" s="49"/>
      <c r="BR3741" s="49"/>
      <c r="BS3741" s="49"/>
      <c r="BT3741" s="49"/>
      <c r="BU3741" s="49"/>
      <c r="BV3741" s="49"/>
      <c r="BW3741" s="49"/>
      <c r="BX3741" s="49"/>
      <c r="BY3741" s="49"/>
      <c r="BZ3741" s="49"/>
      <c r="CA3741" s="49"/>
      <c r="CB3741" s="49"/>
      <c r="CC3741" s="49"/>
    </row>
    <row r="3742" spans="1:81" x14ac:dyDescent="0.3">
      <c r="A3742" s="57" t="s">
        <v>557</v>
      </c>
      <c r="B3742" s="48">
        <v>42300</v>
      </c>
      <c r="C3742" s="48"/>
      <c r="D3742" s="48"/>
      <c r="E3742" s="49" t="s">
        <v>558</v>
      </c>
      <c r="F3742" s="49"/>
      <c r="G3742" s="49">
        <v>492.64359374999998</v>
      </c>
      <c r="H3742" s="49">
        <v>0.137634375</v>
      </c>
      <c r="I3742" s="49">
        <v>0.22804374999999999</v>
      </c>
      <c r="J3742" s="49">
        <v>0.29701875</v>
      </c>
      <c r="K3742" s="49">
        <v>0.27821875000000001</v>
      </c>
      <c r="L3742" s="49">
        <v>0.27215624999999999</v>
      </c>
      <c r="M3742" s="49">
        <v>0.3449875</v>
      </c>
      <c r="N3742" s="49">
        <v>0.26692500000000002</v>
      </c>
      <c r="O3742" s="49"/>
      <c r="P3742" s="49"/>
      <c r="Q3742" s="49"/>
      <c r="R3742" s="49"/>
      <c r="S3742" s="49"/>
      <c r="T3742" s="49"/>
      <c r="U3742" s="49"/>
      <c r="V3742" s="49"/>
      <c r="W3742" s="49"/>
      <c r="X3742" s="49"/>
      <c r="Y3742" s="49"/>
      <c r="Z3742" s="49"/>
      <c r="AA3742" s="49"/>
      <c r="AB3742" s="49"/>
      <c r="AC3742" s="49"/>
      <c r="AD3742" s="49"/>
      <c r="AE3742" s="49"/>
      <c r="AF3742" s="49"/>
      <c r="AG3742" s="49"/>
      <c r="AH3742" s="49"/>
      <c r="AI3742" s="49"/>
      <c r="AJ3742" s="49"/>
      <c r="AK3742" s="49"/>
      <c r="AL3742" s="49"/>
      <c r="AM3742" s="49"/>
      <c r="AN3742" s="49"/>
      <c r="AO3742" s="49"/>
      <c r="AP3742" s="49"/>
      <c r="AQ3742" s="49"/>
      <c r="AR3742" s="49"/>
      <c r="AS3742" s="49"/>
      <c r="AT3742" s="49"/>
      <c r="AX3742" s="49"/>
      <c r="AY3742" s="49"/>
      <c r="AZ3742" s="49"/>
      <c r="BA3742" s="49"/>
      <c r="BB3742" s="49"/>
      <c r="BC3742" s="49"/>
      <c r="BD3742" s="49"/>
      <c r="BE3742" s="49"/>
      <c r="BF3742" s="49"/>
      <c r="BG3742" s="49"/>
      <c r="BH3742" s="49"/>
      <c r="BI3742" s="49"/>
      <c r="BJ3742" s="49"/>
      <c r="BK3742" s="49"/>
      <c r="BL3742" s="49"/>
      <c r="BM3742" s="49"/>
      <c r="BN3742" s="49"/>
      <c r="BO3742" s="49"/>
      <c r="BP3742" s="49"/>
      <c r="BQ3742" s="49"/>
      <c r="BR3742" s="49"/>
      <c r="BS3742" s="49"/>
      <c r="BT3742" s="49"/>
      <c r="BU3742" s="49"/>
      <c r="BV3742" s="49"/>
      <c r="BW3742" s="49"/>
      <c r="BX3742" s="49"/>
      <c r="BY3742" s="49"/>
      <c r="BZ3742" s="49"/>
      <c r="CA3742" s="49"/>
      <c r="CB3742" s="49"/>
      <c r="CC3742" s="49"/>
    </row>
    <row r="3743" spans="1:81" x14ac:dyDescent="0.3">
      <c r="A3743" s="57" t="s">
        <v>557</v>
      </c>
      <c r="B3743" s="48">
        <v>42301</v>
      </c>
      <c r="C3743" s="48"/>
      <c r="D3743" s="48"/>
      <c r="E3743" s="49" t="s">
        <v>558</v>
      </c>
      <c r="F3743" s="49"/>
      <c r="G3743" s="49">
        <v>491.34234375</v>
      </c>
      <c r="H3743" s="49">
        <v>0.134228125</v>
      </c>
      <c r="I3743" s="49">
        <v>0.22414999999999999</v>
      </c>
      <c r="J3743" s="49">
        <v>0.29591250000000002</v>
      </c>
      <c r="K3743" s="49">
        <v>0.27826250000000002</v>
      </c>
      <c r="L3743" s="49">
        <v>0.27236250000000001</v>
      </c>
      <c r="M3743" s="49">
        <v>0.34511249999999999</v>
      </c>
      <c r="N3743" s="49">
        <v>0.26696874999999998</v>
      </c>
      <c r="O3743" s="49"/>
      <c r="P3743" s="49"/>
      <c r="Q3743" s="49"/>
      <c r="R3743" s="49"/>
      <c r="S3743" s="49"/>
      <c r="T3743" s="49"/>
      <c r="U3743" s="49"/>
      <c r="V3743" s="49"/>
      <c r="W3743" s="49"/>
      <c r="X3743" s="49"/>
      <c r="Y3743" s="49"/>
      <c r="Z3743" s="49"/>
      <c r="AA3743" s="49"/>
      <c r="AB3743" s="49"/>
      <c r="AC3743" s="49"/>
      <c r="AD3743" s="49"/>
      <c r="AE3743" s="49"/>
      <c r="AF3743" s="49"/>
      <c r="AG3743" s="49"/>
      <c r="AH3743" s="49"/>
      <c r="AI3743" s="49"/>
      <c r="AJ3743" s="49"/>
      <c r="AK3743" s="49"/>
      <c r="AL3743" s="49"/>
      <c r="AM3743" s="49"/>
      <c r="AN3743" s="49"/>
      <c r="AO3743" s="49"/>
      <c r="AP3743" s="49"/>
      <c r="AQ3743" s="49"/>
      <c r="AR3743" s="49"/>
      <c r="AS3743" s="49"/>
      <c r="AT3743" s="49"/>
      <c r="AX3743" s="49"/>
      <c r="AY3743" s="49"/>
      <c r="AZ3743" s="49"/>
      <c r="BA3743" s="49"/>
      <c r="BB3743" s="49"/>
      <c r="BC3743" s="49"/>
      <c r="BD3743" s="49"/>
      <c r="BE3743" s="49"/>
      <c r="BF3743" s="49"/>
      <c r="BG3743" s="49"/>
      <c r="BH3743" s="49"/>
      <c r="BI3743" s="49"/>
      <c r="BJ3743" s="49"/>
      <c r="BK3743" s="49"/>
      <c r="BL3743" s="49"/>
      <c r="BM3743" s="49"/>
      <c r="BN3743" s="49"/>
      <c r="BO3743" s="49"/>
      <c r="BP3743" s="49"/>
      <c r="BQ3743" s="49"/>
      <c r="BR3743" s="49"/>
      <c r="BS3743" s="49"/>
      <c r="BT3743" s="49"/>
      <c r="BU3743" s="49"/>
      <c r="BV3743" s="49"/>
      <c r="BW3743" s="49"/>
      <c r="BX3743" s="49"/>
      <c r="BY3743" s="49"/>
      <c r="BZ3743" s="49"/>
      <c r="CA3743" s="49"/>
      <c r="CB3743" s="49"/>
      <c r="CC3743" s="49"/>
    </row>
    <row r="3744" spans="1:81" x14ac:dyDescent="0.3">
      <c r="A3744" s="57" t="s">
        <v>557</v>
      </c>
      <c r="B3744" s="48">
        <v>42302</v>
      </c>
      <c r="C3744" s="48"/>
      <c r="D3744" s="48"/>
      <c r="E3744" s="49" t="s">
        <v>558</v>
      </c>
      <c r="F3744" s="49"/>
      <c r="G3744" s="49">
        <v>490.06640625</v>
      </c>
      <c r="H3744" s="49">
        <v>0.13118437499999999</v>
      </c>
      <c r="I3744" s="49">
        <v>0.22038749999999999</v>
      </c>
      <c r="J3744" s="49">
        <v>0.29471249999999999</v>
      </c>
      <c r="K3744" s="49">
        <v>0.27819375000000002</v>
      </c>
      <c r="L3744" s="49">
        <v>0.27245000000000003</v>
      </c>
      <c r="M3744" s="49">
        <v>0.34521249999999998</v>
      </c>
      <c r="N3744" s="49">
        <v>0.26719999999999999</v>
      </c>
      <c r="O3744" s="49"/>
      <c r="P3744" s="49"/>
      <c r="Q3744" s="49"/>
      <c r="R3744" s="49"/>
      <c r="S3744" s="49"/>
      <c r="T3744" s="49"/>
      <c r="U3744" s="49"/>
      <c r="V3744" s="49"/>
      <c r="W3744" s="49"/>
      <c r="X3744" s="49"/>
      <c r="Y3744" s="49"/>
      <c r="Z3744" s="49"/>
      <c r="AA3744" s="49"/>
      <c r="AB3744" s="49"/>
      <c r="AC3744" s="49"/>
      <c r="AD3744" s="49"/>
      <c r="AE3744" s="49"/>
      <c r="AF3744" s="49"/>
      <c r="AG3744" s="49"/>
      <c r="AH3744" s="49"/>
      <c r="AI3744" s="49"/>
      <c r="AJ3744" s="49"/>
      <c r="AK3744" s="49"/>
      <c r="AL3744" s="49"/>
      <c r="AM3744" s="49"/>
      <c r="AN3744" s="49"/>
      <c r="AO3744" s="49"/>
      <c r="AP3744" s="49"/>
      <c r="AQ3744" s="49"/>
      <c r="AR3744" s="49"/>
      <c r="AS3744" s="49"/>
      <c r="AT3744" s="49"/>
      <c r="AX3744" s="49"/>
      <c r="AY3744" s="49"/>
      <c r="AZ3744" s="49"/>
      <c r="BA3744" s="49"/>
      <c r="BB3744" s="49"/>
      <c r="BC3744" s="49"/>
      <c r="BD3744" s="49"/>
      <c r="BE3744" s="49"/>
      <c r="BF3744" s="49"/>
      <c r="BG3744" s="49"/>
      <c r="BH3744" s="49"/>
      <c r="BI3744" s="49"/>
      <c r="BJ3744" s="49"/>
      <c r="BK3744" s="49"/>
      <c r="BL3744" s="49"/>
      <c r="BM3744" s="49"/>
      <c r="BN3744" s="49"/>
      <c r="BO3744" s="49"/>
      <c r="BP3744" s="49"/>
      <c r="BQ3744" s="49"/>
      <c r="BR3744" s="49"/>
      <c r="BS3744" s="49"/>
      <c r="BT3744" s="49"/>
      <c r="BU3744" s="49"/>
      <c r="BV3744" s="49"/>
      <c r="BW3744" s="49"/>
      <c r="BX3744" s="49"/>
      <c r="BY3744" s="49"/>
      <c r="BZ3744" s="49"/>
      <c r="CA3744" s="49"/>
      <c r="CB3744" s="49"/>
      <c r="CC3744" s="49"/>
    </row>
    <row r="3745" spans="1:81" x14ac:dyDescent="0.3">
      <c r="A3745" s="57" t="s">
        <v>557</v>
      </c>
      <c r="B3745" s="48">
        <v>42303</v>
      </c>
      <c r="C3745" s="48"/>
      <c r="D3745" s="48"/>
      <c r="E3745" s="49" t="s">
        <v>558</v>
      </c>
      <c r="F3745" s="49"/>
      <c r="G3745" s="49">
        <v>488.52796875000001</v>
      </c>
      <c r="H3745" s="49">
        <v>0.127440625</v>
      </c>
      <c r="I3745" s="49">
        <v>0.21595</v>
      </c>
      <c r="J3745" s="49">
        <v>0.29349375</v>
      </c>
      <c r="K3745" s="49">
        <v>0.27806874999999998</v>
      </c>
      <c r="L3745" s="49">
        <v>0.27265624999999999</v>
      </c>
      <c r="M3745" s="49">
        <v>0.34530624999999998</v>
      </c>
      <c r="N3745" s="49">
        <v>0.26720624999999998</v>
      </c>
      <c r="O3745" s="49"/>
      <c r="P3745" s="49"/>
      <c r="Q3745" s="49"/>
      <c r="R3745" s="49"/>
      <c r="S3745" s="49"/>
      <c r="T3745" s="49"/>
      <c r="U3745" s="49"/>
      <c r="V3745" s="49"/>
      <c r="W3745" s="49"/>
      <c r="X3745" s="49"/>
      <c r="Y3745" s="49"/>
      <c r="Z3745" s="49"/>
      <c r="AA3745" s="49"/>
      <c r="AB3745" s="49"/>
      <c r="AC3745" s="49"/>
      <c r="AD3745" s="49"/>
      <c r="AE3745" s="49"/>
      <c r="AF3745" s="49"/>
      <c r="AG3745" s="49"/>
      <c r="AH3745" s="49"/>
      <c r="AI3745" s="49"/>
      <c r="AJ3745" s="49"/>
      <c r="AK3745" s="49"/>
      <c r="AL3745" s="49"/>
      <c r="AM3745" s="49"/>
      <c r="AN3745" s="49"/>
      <c r="AO3745" s="49"/>
      <c r="AP3745" s="49"/>
      <c r="AQ3745" s="49"/>
      <c r="AR3745" s="49"/>
      <c r="AS3745" s="49"/>
      <c r="AT3745" s="49"/>
      <c r="AX3745" s="49"/>
      <c r="AY3745" s="49"/>
      <c r="AZ3745" s="49"/>
      <c r="BA3745" s="49"/>
      <c r="BB3745" s="49"/>
      <c r="BC3745" s="49"/>
      <c r="BD3745" s="49"/>
      <c r="BE3745" s="49"/>
      <c r="BF3745" s="49"/>
      <c r="BG3745" s="49"/>
      <c r="BH3745" s="49"/>
      <c r="BI3745" s="49"/>
      <c r="BJ3745" s="49"/>
      <c r="BK3745" s="49"/>
      <c r="BL3745" s="49"/>
      <c r="BM3745" s="49"/>
      <c r="BN3745" s="49"/>
      <c r="BO3745" s="49"/>
      <c r="BP3745" s="49"/>
      <c r="BQ3745" s="49"/>
      <c r="BR3745" s="49"/>
      <c r="BS3745" s="49"/>
      <c r="BT3745" s="49"/>
      <c r="BU3745" s="49"/>
      <c r="BV3745" s="49"/>
      <c r="BW3745" s="49"/>
      <c r="BX3745" s="49"/>
      <c r="BY3745" s="49"/>
      <c r="BZ3745" s="49"/>
      <c r="CA3745" s="49"/>
      <c r="CB3745" s="49"/>
      <c r="CC3745" s="49"/>
    </row>
    <row r="3746" spans="1:81" x14ac:dyDescent="0.3">
      <c r="A3746" s="57" t="s">
        <v>557</v>
      </c>
      <c r="B3746" s="48">
        <v>42304</v>
      </c>
      <c r="C3746" s="48"/>
      <c r="D3746" s="48"/>
      <c r="E3746" s="49" t="s">
        <v>558</v>
      </c>
      <c r="F3746" s="49"/>
      <c r="G3746" s="49">
        <v>487.51921874999999</v>
      </c>
      <c r="H3746" s="49">
        <v>0.124828125</v>
      </c>
      <c r="I3746" s="49">
        <v>0.21258750000000001</v>
      </c>
      <c r="J3746" s="49">
        <v>0.29260000000000003</v>
      </c>
      <c r="K3746" s="49">
        <v>0.27821875000000001</v>
      </c>
      <c r="L3746" s="49">
        <v>0.27271250000000002</v>
      </c>
      <c r="M3746" s="49">
        <v>0.34543750000000001</v>
      </c>
      <c r="N3746" s="49">
        <v>0.2673875</v>
      </c>
      <c r="O3746" s="49"/>
      <c r="P3746" s="49"/>
      <c r="Q3746" s="49"/>
      <c r="R3746" s="49"/>
      <c r="S3746" s="49"/>
      <c r="T3746" s="49"/>
      <c r="U3746" s="49"/>
      <c r="V3746" s="49"/>
      <c r="W3746" s="49"/>
      <c r="X3746" s="49"/>
      <c r="Y3746" s="49"/>
      <c r="Z3746" s="49"/>
      <c r="AA3746" s="49"/>
      <c r="AB3746" s="49"/>
      <c r="AC3746" s="49"/>
      <c r="AD3746" s="49"/>
      <c r="AE3746" s="49"/>
      <c r="AF3746" s="49">
        <v>0.24296300928186801</v>
      </c>
      <c r="AG3746" s="49"/>
      <c r="AH3746" s="49"/>
      <c r="AI3746" s="49"/>
      <c r="AJ3746" s="49"/>
      <c r="AK3746" s="49"/>
      <c r="AL3746" s="49"/>
      <c r="AM3746" s="49"/>
      <c r="AN3746" s="49"/>
      <c r="AO3746" s="49"/>
      <c r="AP3746" s="49"/>
      <c r="AQ3746" s="49"/>
      <c r="AR3746" s="49"/>
      <c r="AS3746" s="49"/>
      <c r="AT3746" s="49"/>
      <c r="AX3746" s="49"/>
      <c r="AY3746" s="49"/>
      <c r="AZ3746" s="49"/>
      <c r="BA3746" s="49"/>
      <c r="BB3746" s="49"/>
      <c r="BC3746" s="49"/>
      <c r="BD3746" s="49"/>
      <c r="BE3746" s="49"/>
      <c r="BF3746" s="49"/>
      <c r="BG3746" s="49"/>
      <c r="BH3746" s="49"/>
      <c r="BI3746" s="49"/>
      <c r="BJ3746" s="49"/>
      <c r="BK3746" s="49"/>
      <c r="BL3746" s="49"/>
      <c r="BM3746" s="49"/>
      <c r="BN3746" s="49"/>
      <c r="BO3746" s="49"/>
      <c r="BP3746" s="49"/>
      <c r="BQ3746" s="49"/>
      <c r="BR3746" s="49"/>
      <c r="BS3746" s="49"/>
      <c r="BT3746" s="49"/>
      <c r="BU3746" s="49"/>
      <c r="BV3746" s="49"/>
      <c r="BW3746" s="49"/>
      <c r="BX3746" s="49"/>
      <c r="BY3746" s="49"/>
      <c r="BZ3746" s="49"/>
      <c r="CA3746" s="49"/>
      <c r="CB3746" s="49"/>
      <c r="CC3746" s="49"/>
    </row>
    <row r="3747" spans="1:81" x14ac:dyDescent="0.3">
      <c r="A3747" s="57" t="s">
        <v>557</v>
      </c>
      <c r="B3747" s="48">
        <v>42305</v>
      </c>
      <c r="C3747" s="48"/>
      <c r="D3747" s="48"/>
      <c r="E3747" s="49" t="s">
        <v>558</v>
      </c>
      <c r="F3747" s="49"/>
      <c r="G3747" s="49">
        <v>486.72609375000002</v>
      </c>
      <c r="H3747" s="49">
        <v>0.124459375</v>
      </c>
      <c r="I3747" s="49">
        <v>0.21061874999999999</v>
      </c>
      <c r="J3747" s="49">
        <v>0.29115625000000001</v>
      </c>
      <c r="K3747" s="49">
        <v>0.27794374999999999</v>
      </c>
      <c r="L3747" s="49">
        <v>0.27290625000000002</v>
      </c>
      <c r="M3747" s="49">
        <v>0.34541875</v>
      </c>
      <c r="N3747" s="49">
        <v>0.26745625000000001</v>
      </c>
      <c r="O3747" s="49"/>
      <c r="P3747" s="49"/>
      <c r="Q3747" s="49"/>
      <c r="R3747" s="49"/>
      <c r="S3747" s="49"/>
      <c r="T3747" s="49"/>
      <c r="U3747" s="49"/>
      <c r="V3747" s="49"/>
      <c r="W3747" s="49"/>
      <c r="X3747" s="49"/>
      <c r="Y3747" s="49"/>
      <c r="Z3747" s="49"/>
      <c r="AA3747" s="49"/>
      <c r="AB3747" s="49"/>
      <c r="AC3747" s="49"/>
      <c r="AD3747" s="49"/>
      <c r="AE3747" s="49"/>
      <c r="AF3747" s="49"/>
      <c r="AG3747" s="49"/>
      <c r="AH3747" s="49"/>
      <c r="AI3747" s="49"/>
      <c r="AJ3747" s="49"/>
      <c r="AK3747" s="49"/>
      <c r="AL3747" s="49"/>
      <c r="AM3747" s="49"/>
      <c r="AN3747" s="49"/>
      <c r="AO3747" s="49"/>
      <c r="AP3747" s="49"/>
      <c r="AQ3747" s="49"/>
      <c r="AR3747" s="49"/>
      <c r="AS3747" s="49"/>
      <c r="AT3747" s="49"/>
      <c r="AX3747" s="49"/>
      <c r="AY3747" s="49"/>
      <c r="AZ3747" s="49"/>
      <c r="BA3747" s="49"/>
      <c r="BB3747" s="49"/>
      <c r="BC3747" s="49"/>
      <c r="BD3747" s="49"/>
      <c r="BE3747" s="49"/>
      <c r="BF3747" s="49"/>
      <c r="BG3747" s="49"/>
      <c r="BH3747" s="49"/>
      <c r="BI3747" s="49"/>
      <c r="BJ3747" s="49"/>
      <c r="BK3747" s="49"/>
      <c r="BL3747" s="49"/>
      <c r="BM3747" s="49"/>
      <c r="BN3747" s="49"/>
      <c r="BO3747" s="49"/>
      <c r="BP3747" s="49"/>
      <c r="BQ3747" s="49"/>
      <c r="BR3747" s="49"/>
      <c r="BS3747" s="49"/>
      <c r="BT3747" s="49"/>
      <c r="BU3747" s="49"/>
      <c r="BV3747" s="49"/>
      <c r="BW3747" s="49"/>
      <c r="BX3747" s="49"/>
      <c r="BY3747" s="49"/>
      <c r="BZ3747" s="49"/>
      <c r="CA3747" s="49"/>
      <c r="CB3747" s="49"/>
      <c r="CC3747" s="49"/>
    </row>
    <row r="3748" spans="1:81" x14ac:dyDescent="0.3">
      <c r="A3748" s="57" t="s">
        <v>557</v>
      </c>
      <c r="B3748" s="48">
        <v>42306</v>
      </c>
      <c r="C3748" s="48"/>
      <c r="D3748" s="48"/>
      <c r="E3748" s="49" t="s">
        <v>558</v>
      </c>
      <c r="F3748" s="49"/>
      <c r="G3748" s="49">
        <v>485.87390625</v>
      </c>
      <c r="H3748" s="49">
        <v>0.12335312499999999</v>
      </c>
      <c r="I3748" s="49">
        <v>0.20903125</v>
      </c>
      <c r="J3748" s="49">
        <v>0.28988750000000002</v>
      </c>
      <c r="K3748" s="49">
        <v>0.2774875</v>
      </c>
      <c r="L3748" s="49">
        <v>0.27298125000000001</v>
      </c>
      <c r="M3748" s="49">
        <v>0.34553125000000001</v>
      </c>
      <c r="N3748" s="49">
        <v>0.26750000000000002</v>
      </c>
      <c r="O3748" s="49"/>
      <c r="P3748" s="49"/>
      <c r="Q3748" s="49"/>
      <c r="R3748" s="49"/>
      <c r="S3748" s="49">
        <v>2.6235019749999999</v>
      </c>
      <c r="T3748" s="49">
        <v>57.58775</v>
      </c>
      <c r="U3748" s="49">
        <v>0</v>
      </c>
      <c r="V3748" s="49"/>
      <c r="W3748" s="49"/>
      <c r="X3748" s="49"/>
      <c r="Y3748" s="49"/>
      <c r="Z3748" s="49"/>
      <c r="AA3748" s="49"/>
      <c r="AB3748" s="49"/>
      <c r="AC3748" s="49"/>
      <c r="AD3748" s="49">
        <v>6</v>
      </c>
      <c r="AE3748" s="49"/>
      <c r="AF3748" s="49"/>
      <c r="AG3748" s="49"/>
      <c r="AH3748" s="49"/>
      <c r="AI3748" s="49"/>
      <c r="AJ3748" s="49">
        <v>0</v>
      </c>
      <c r="AK3748" s="49">
        <v>5</v>
      </c>
      <c r="AL3748" s="49">
        <v>0.8075</v>
      </c>
      <c r="AM3748" s="49">
        <v>5.0508420019627097E-2</v>
      </c>
      <c r="AN3748" s="49">
        <v>2.1873933999999999</v>
      </c>
      <c r="AO3748" s="49">
        <v>43.307499999999997</v>
      </c>
      <c r="AP3748" s="49"/>
      <c r="AQ3748" s="49"/>
      <c r="AR3748" s="49"/>
      <c r="AS3748" s="49"/>
      <c r="AT3748" s="49"/>
      <c r="AX3748" s="49"/>
      <c r="AY3748" s="49"/>
      <c r="AZ3748" s="49"/>
      <c r="BA3748" s="49"/>
      <c r="BB3748" s="49"/>
      <c r="BC3748" s="49">
        <v>0</v>
      </c>
      <c r="BD3748" s="49"/>
      <c r="BE3748" s="49">
        <v>3.0539281525183402E-2</v>
      </c>
      <c r="BF3748" s="49">
        <v>0.436108575</v>
      </c>
      <c r="BG3748" s="49"/>
      <c r="BH3748" s="49">
        <v>14.280250000000001</v>
      </c>
      <c r="BI3748" s="49"/>
      <c r="BJ3748" s="49"/>
      <c r="BK3748" s="49"/>
      <c r="BL3748" s="49"/>
      <c r="BM3748" s="49"/>
      <c r="BN3748" s="49"/>
      <c r="BO3748" s="49"/>
      <c r="BP3748" s="49"/>
      <c r="BQ3748" s="49"/>
      <c r="BR3748" s="49"/>
      <c r="BS3748" s="49"/>
      <c r="BT3748" s="49"/>
      <c r="BU3748" s="49"/>
      <c r="BV3748" s="49"/>
      <c r="BW3748" s="49"/>
      <c r="BX3748" s="49"/>
      <c r="BY3748" s="49"/>
      <c r="BZ3748" s="49"/>
      <c r="CA3748" s="49"/>
      <c r="CB3748" s="49"/>
      <c r="CC3748" s="49"/>
    </row>
    <row r="3749" spans="1:81" x14ac:dyDescent="0.3">
      <c r="A3749" s="57" t="s">
        <v>557</v>
      </c>
      <c r="B3749" s="48">
        <v>42307</v>
      </c>
      <c r="C3749" s="48"/>
      <c r="D3749" s="48"/>
      <c r="E3749" s="49" t="s">
        <v>558</v>
      </c>
      <c r="F3749" s="49"/>
      <c r="G3749" s="49">
        <v>489.52125000000001</v>
      </c>
      <c r="H3749" s="49">
        <v>0.15294374999999999</v>
      </c>
      <c r="I3749" s="49">
        <v>0.20688124999999999</v>
      </c>
      <c r="J3749" s="49">
        <v>0.28876875000000002</v>
      </c>
      <c r="K3749" s="49">
        <v>0.27705000000000002</v>
      </c>
      <c r="L3749" s="49">
        <v>0.27300625000000001</v>
      </c>
      <c r="M3749" s="49">
        <v>0.34552500000000003</v>
      </c>
      <c r="N3749" s="49">
        <v>0.26747500000000002</v>
      </c>
      <c r="O3749" s="49"/>
      <c r="P3749" s="49"/>
      <c r="Q3749" s="49"/>
      <c r="R3749" s="49"/>
      <c r="S3749" s="49"/>
      <c r="T3749" s="49"/>
      <c r="U3749" s="49"/>
      <c r="V3749" s="49"/>
      <c r="W3749" s="49"/>
      <c r="X3749" s="49"/>
      <c r="Y3749" s="49"/>
      <c r="Z3749" s="49"/>
      <c r="AA3749" s="49"/>
      <c r="AB3749" s="49"/>
      <c r="AC3749" s="49"/>
      <c r="AD3749" s="49"/>
      <c r="AE3749" s="49">
        <v>0.29115996138141598</v>
      </c>
      <c r="AF3749" s="49">
        <v>0.38040552131163402</v>
      </c>
      <c r="AG3749" s="49"/>
      <c r="AH3749" s="49"/>
      <c r="AI3749" s="49"/>
      <c r="AJ3749" s="49"/>
      <c r="AK3749" s="49"/>
      <c r="AL3749" s="49"/>
      <c r="AM3749" s="49"/>
      <c r="AN3749" s="49"/>
      <c r="AO3749" s="49"/>
      <c r="AP3749" s="49"/>
      <c r="AQ3749" s="49"/>
      <c r="AR3749" s="49"/>
      <c r="AS3749" s="49"/>
      <c r="AT3749" s="49"/>
      <c r="AX3749" s="49"/>
      <c r="AY3749" s="49"/>
      <c r="AZ3749" s="49"/>
      <c r="BA3749" s="49"/>
      <c r="BB3749" s="49"/>
      <c r="BC3749" s="49"/>
      <c r="BD3749" s="49"/>
      <c r="BE3749" s="49"/>
      <c r="BF3749" s="49"/>
      <c r="BG3749" s="49"/>
      <c r="BH3749" s="49"/>
      <c r="BI3749" s="49"/>
      <c r="BJ3749" s="49"/>
      <c r="BK3749" s="49"/>
      <c r="BL3749" s="49"/>
      <c r="BM3749" s="49"/>
      <c r="BN3749" s="49"/>
      <c r="BO3749" s="49"/>
      <c r="BP3749" s="49"/>
      <c r="BQ3749" s="49"/>
      <c r="BR3749" s="49"/>
      <c r="BS3749" s="49"/>
      <c r="BT3749" s="49"/>
      <c r="BU3749" s="49"/>
      <c r="BV3749" s="49"/>
      <c r="BW3749" s="49"/>
      <c r="BX3749" s="49"/>
      <c r="BY3749" s="49"/>
      <c r="BZ3749" s="49"/>
      <c r="CA3749" s="49"/>
      <c r="CB3749" s="49"/>
      <c r="CC3749" s="49"/>
    </row>
    <row r="3750" spans="1:81" x14ac:dyDescent="0.3">
      <c r="A3750" s="57" t="s">
        <v>557</v>
      </c>
      <c r="B3750" s="48">
        <v>42308</v>
      </c>
      <c r="C3750" s="48"/>
      <c r="D3750" s="48"/>
      <c r="E3750" s="49" t="s">
        <v>558</v>
      </c>
      <c r="F3750" s="49"/>
      <c r="G3750" s="49">
        <v>487.81406249999998</v>
      </c>
      <c r="H3750" s="49">
        <v>0.1456375</v>
      </c>
      <c r="I3750" s="49">
        <v>0.20561874999999999</v>
      </c>
      <c r="J3750" s="49">
        <v>0.2875625</v>
      </c>
      <c r="K3750" s="49">
        <v>0.27657500000000002</v>
      </c>
      <c r="L3750" s="49">
        <v>0.27295000000000003</v>
      </c>
      <c r="M3750" s="49">
        <v>0.34565000000000001</v>
      </c>
      <c r="N3750" s="49">
        <v>0.26768124999999998</v>
      </c>
      <c r="O3750" s="49"/>
      <c r="P3750" s="49"/>
      <c r="Q3750" s="49"/>
      <c r="R3750" s="49"/>
      <c r="S3750" s="49"/>
      <c r="T3750" s="49"/>
      <c r="U3750" s="49"/>
      <c r="V3750" s="49"/>
      <c r="W3750" s="49"/>
      <c r="X3750" s="49"/>
      <c r="Y3750" s="49"/>
      <c r="Z3750" s="49"/>
      <c r="AA3750" s="49"/>
      <c r="AB3750" s="49"/>
      <c r="AC3750" s="49"/>
      <c r="AD3750" s="49"/>
      <c r="AE3750" s="49"/>
      <c r="AF3750" s="49"/>
      <c r="AG3750" s="49"/>
      <c r="AH3750" s="49"/>
      <c r="AI3750" s="49"/>
      <c r="AJ3750" s="49"/>
      <c r="AK3750" s="49"/>
      <c r="AL3750" s="49"/>
      <c r="AM3750" s="49"/>
      <c r="AN3750" s="49"/>
      <c r="AO3750" s="49"/>
      <c r="AP3750" s="49"/>
      <c r="AQ3750" s="49"/>
      <c r="AR3750" s="49"/>
      <c r="AS3750" s="49"/>
      <c r="AT3750" s="49"/>
      <c r="AX3750" s="49"/>
      <c r="AY3750" s="49"/>
      <c r="AZ3750" s="49"/>
      <c r="BA3750" s="49"/>
      <c r="BB3750" s="49"/>
      <c r="BC3750" s="49"/>
      <c r="BD3750" s="49"/>
      <c r="BE3750" s="49"/>
      <c r="BF3750" s="49"/>
      <c r="BG3750" s="49"/>
      <c r="BH3750" s="49"/>
      <c r="BI3750" s="49"/>
      <c r="BJ3750" s="49"/>
      <c r="BK3750" s="49"/>
      <c r="BL3750" s="49"/>
      <c r="BM3750" s="49"/>
      <c r="BN3750" s="49"/>
      <c r="BO3750" s="49"/>
      <c r="BP3750" s="49"/>
      <c r="BQ3750" s="49"/>
      <c r="BR3750" s="49"/>
      <c r="BS3750" s="49"/>
      <c r="BT3750" s="49"/>
      <c r="BU3750" s="49"/>
      <c r="BV3750" s="49"/>
      <c r="BW3750" s="49"/>
      <c r="BX3750" s="49"/>
      <c r="BY3750" s="49"/>
      <c r="BZ3750" s="49"/>
      <c r="CA3750" s="49"/>
      <c r="CB3750" s="49"/>
      <c r="CC3750" s="49"/>
    </row>
    <row r="3751" spans="1:81" x14ac:dyDescent="0.3">
      <c r="A3751" s="57" t="s">
        <v>557</v>
      </c>
      <c r="B3751" s="48">
        <v>42309</v>
      </c>
      <c r="C3751" s="48"/>
      <c r="D3751" s="48"/>
      <c r="E3751" s="49" t="s">
        <v>558</v>
      </c>
      <c r="F3751" s="49"/>
      <c r="G3751" s="49">
        <v>486.29765624999999</v>
      </c>
      <c r="H3751" s="49">
        <v>0.13970312500000001</v>
      </c>
      <c r="I3751" s="49">
        <v>0.20391875000000001</v>
      </c>
      <c r="J3751" s="49">
        <v>0.28654374999999999</v>
      </c>
      <c r="K3751" s="49">
        <v>0.27633124999999997</v>
      </c>
      <c r="L3751" s="49">
        <v>0.27287499999999998</v>
      </c>
      <c r="M3751" s="49">
        <v>0.34568125</v>
      </c>
      <c r="N3751" s="49">
        <v>0.26774999999999999</v>
      </c>
      <c r="O3751" s="49"/>
      <c r="P3751" s="49"/>
      <c r="Q3751" s="49"/>
      <c r="R3751" s="49"/>
      <c r="S3751" s="49"/>
      <c r="T3751" s="49"/>
      <c r="U3751" s="49"/>
      <c r="V3751" s="49"/>
      <c r="W3751" s="49"/>
      <c r="X3751" s="49"/>
      <c r="Y3751" s="49"/>
      <c r="Z3751" s="49"/>
      <c r="AA3751" s="49"/>
      <c r="AB3751" s="49"/>
      <c r="AC3751" s="49"/>
      <c r="AD3751" s="49"/>
      <c r="AE3751" s="49"/>
      <c r="AF3751" s="49"/>
      <c r="AG3751" s="49"/>
      <c r="AH3751" s="49"/>
      <c r="AI3751" s="49"/>
      <c r="AJ3751" s="49"/>
      <c r="AK3751" s="49"/>
      <c r="AL3751" s="49"/>
      <c r="AM3751" s="49"/>
      <c r="AN3751" s="49"/>
      <c r="AO3751" s="49"/>
      <c r="AP3751" s="49"/>
      <c r="AQ3751" s="49"/>
      <c r="AR3751" s="49"/>
      <c r="AS3751" s="49"/>
      <c r="AT3751" s="49"/>
      <c r="AX3751" s="49"/>
      <c r="AY3751" s="49"/>
      <c r="AZ3751" s="49"/>
      <c r="BA3751" s="49"/>
      <c r="BB3751" s="49"/>
      <c r="BC3751" s="49"/>
      <c r="BD3751" s="49"/>
      <c r="BE3751" s="49"/>
      <c r="BF3751" s="49"/>
      <c r="BG3751" s="49"/>
      <c r="BH3751" s="49"/>
      <c r="BI3751" s="49"/>
      <c r="BJ3751" s="49"/>
      <c r="BK3751" s="49"/>
      <c r="BL3751" s="49"/>
      <c r="BM3751" s="49"/>
      <c r="BN3751" s="49"/>
      <c r="BO3751" s="49"/>
      <c r="BP3751" s="49"/>
      <c r="BQ3751" s="49"/>
      <c r="BR3751" s="49"/>
      <c r="BS3751" s="49"/>
      <c r="BT3751" s="49"/>
      <c r="BU3751" s="49"/>
      <c r="BV3751" s="49"/>
      <c r="BW3751" s="49"/>
      <c r="BX3751" s="49"/>
      <c r="BY3751" s="49"/>
      <c r="BZ3751" s="49"/>
      <c r="CA3751" s="49"/>
      <c r="CB3751" s="49"/>
      <c r="CC3751" s="49"/>
    </row>
    <row r="3752" spans="1:81" x14ac:dyDescent="0.3">
      <c r="A3752" s="57" t="s">
        <v>557</v>
      </c>
      <c r="B3752" s="48">
        <v>42310</v>
      </c>
      <c r="C3752" s="48"/>
      <c r="D3752" s="48"/>
      <c r="E3752" s="49" t="s">
        <v>558</v>
      </c>
      <c r="F3752" s="49"/>
      <c r="G3752" s="49">
        <v>486.77906250000001</v>
      </c>
      <c r="H3752" s="49">
        <v>0.14863750000000001</v>
      </c>
      <c r="I3752" s="49">
        <v>0.20073125</v>
      </c>
      <c r="J3752" s="49">
        <v>0.28563749999999999</v>
      </c>
      <c r="K3752" s="49">
        <v>0.27606249999999999</v>
      </c>
      <c r="L3752" s="49">
        <v>0.27278750000000002</v>
      </c>
      <c r="M3752" s="49">
        <v>0.34568125</v>
      </c>
      <c r="N3752" s="49">
        <v>0.26774375</v>
      </c>
      <c r="O3752" s="49"/>
      <c r="P3752" s="49"/>
      <c r="Q3752" s="49"/>
      <c r="R3752" s="49"/>
      <c r="S3752" s="49"/>
      <c r="T3752" s="49"/>
      <c r="U3752" s="49"/>
      <c r="V3752" s="49"/>
      <c r="W3752" s="49"/>
      <c r="X3752" s="49"/>
      <c r="Y3752" s="49"/>
      <c r="Z3752" s="49"/>
      <c r="AA3752" s="49"/>
      <c r="AB3752" s="49"/>
      <c r="AC3752" s="49"/>
      <c r="AD3752" s="49"/>
      <c r="AE3752" s="49">
        <v>0.36088911720640399</v>
      </c>
      <c r="AF3752" s="49">
        <v>0.34926167798577501</v>
      </c>
      <c r="AG3752" s="49"/>
      <c r="AH3752" s="49"/>
      <c r="AI3752" s="49"/>
      <c r="AJ3752" s="49"/>
      <c r="AK3752" s="49"/>
      <c r="AL3752" s="49"/>
      <c r="AM3752" s="49"/>
      <c r="AN3752" s="49"/>
      <c r="AO3752" s="49"/>
      <c r="AP3752" s="49"/>
      <c r="AQ3752" s="49"/>
      <c r="AR3752" s="49"/>
      <c r="AS3752" s="49"/>
      <c r="AT3752" s="49"/>
      <c r="AX3752" s="49"/>
      <c r="AY3752" s="49"/>
      <c r="AZ3752" s="49"/>
      <c r="BA3752" s="49"/>
      <c r="BB3752" s="49"/>
      <c r="BC3752" s="49"/>
      <c r="BD3752" s="49"/>
      <c r="BE3752" s="49"/>
      <c r="BF3752" s="49"/>
      <c r="BG3752" s="49"/>
      <c r="BH3752" s="49"/>
      <c r="BI3752" s="49"/>
      <c r="BJ3752" s="49"/>
      <c r="BK3752" s="49"/>
      <c r="BL3752" s="49"/>
      <c r="BM3752" s="49"/>
      <c r="BN3752" s="49"/>
      <c r="BO3752" s="49"/>
      <c r="BP3752" s="49"/>
      <c r="BQ3752" s="49"/>
      <c r="BR3752" s="49"/>
      <c r="BS3752" s="49"/>
      <c r="BT3752" s="49"/>
      <c r="BU3752" s="49"/>
      <c r="BV3752" s="49"/>
      <c r="BW3752" s="49"/>
      <c r="BX3752" s="49"/>
      <c r="BY3752" s="49"/>
      <c r="BZ3752" s="49"/>
      <c r="CA3752" s="49"/>
      <c r="CB3752" s="49"/>
      <c r="CC3752" s="49"/>
    </row>
    <row r="3753" spans="1:81" x14ac:dyDescent="0.3">
      <c r="A3753" s="57" t="s">
        <v>557</v>
      </c>
      <c r="B3753" s="48">
        <v>42311</v>
      </c>
      <c r="C3753" s="48"/>
      <c r="D3753" s="48"/>
      <c r="E3753" s="49" t="s">
        <v>558</v>
      </c>
      <c r="F3753" s="49"/>
      <c r="G3753" s="49">
        <v>485.20734375000001</v>
      </c>
      <c r="H3753" s="49">
        <v>0.14164687500000001</v>
      </c>
      <c r="I3753" s="49">
        <v>0.19925625</v>
      </c>
      <c r="J3753" s="49">
        <v>0.28444999999999998</v>
      </c>
      <c r="K3753" s="49">
        <v>0.27611875000000002</v>
      </c>
      <c r="L3753" s="49">
        <v>0.2729125</v>
      </c>
      <c r="M3753" s="49">
        <v>0.34567500000000001</v>
      </c>
      <c r="N3753" s="49">
        <v>0.26774999999999999</v>
      </c>
      <c r="O3753" s="49"/>
      <c r="P3753" s="49"/>
      <c r="Q3753" s="49"/>
      <c r="R3753" s="49"/>
      <c r="S3753" s="49"/>
      <c r="T3753" s="49"/>
      <c r="U3753" s="49"/>
      <c r="V3753" s="49"/>
      <c r="W3753" s="49"/>
      <c r="X3753" s="49"/>
      <c r="Y3753" s="49"/>
      <c r="Z3753" s="49"/>
      <c r="AA3753" s="49"/>
      <c r="AB3753" s="49"/>
      <c r="AC3753" s="49"/>
      <c r="AD3753" s="49"/>
      <c r="AE3753" s="49"/>
      <c r="AF3753" s="49"/>
      <c r="AG3753" s="49"/>
      <c r="AH3753" s="49"/>
      <c r="AI3753" s="49"/>
      <c r="AJ3753" s="49"/>
      <c r="AK3753" s="49"/>
      <c r="AL3753" s="49"/>
      <c r="AM3753" s="49"/>
      <c r="AN3753" s="49"/>
      <c r="AO3753" s="49"/>
      <c r="AP3753" s="49"/>
      <c r="AQ3753" s="49"/>
      <c r="AR3753" s="49"/>
      <c r="AS3753" s="49"/>
      <c r="AT3753" s="49"/>
      <c r="AX3753" s="49"/>
      <c r="AY3753" s="49"/>
      <c r="AZ3753" s="49"/>
      <c r="BA3753" s="49"/>
      <c r="BB3753" s="49"/>
      <c r="BC3753" s="49"/>
      <c r="BD3753" s="49"/>
      <c r="BE3753" s="49"/>
      <c r="BF3753" s="49"/>
      <c r="BG3753" s="49"/>
      <c r="BH3753" s="49"/>
      <c r="BI3753" s="49"/>
      <c r="BJ3753" s="49"/>
      <c r="BK3753" s="49"/>
      <c r="BL3753" s="49"/>
      <c r="BM3753" s="49"/>
      <c r="BN3753" s="49"/>
      <c r="BO3753" s="49"/>
      <c r="BP3753" s="49"/>
      <c r="BQ3753" s="49"/>
      <c r="BR3753" s="49"/>
      <c r="BS3753" s="49"/>
      <c r="BT3753" s="49"/>
      <c r="BU3753" s="49"/>
      <c r="BV3753" s="49"/>
      <c r="BW3753" s="49"/>
      <c r="BX3753" s="49"/>
      <c r="BY3753" s="49"/>
      <c r="BZ3753" s="49"/>
      <c r="CA3753" s="49"/>
      <c r="CB3753" s="49"/>
      <c r="CC3753" s="49"/>
    </row>
    <row r="3754" spans="1:81" x14ac:dyDescent="0.3">
      <c r="A3754" s="57" t="s">
        <v>557</v>
      </c>
      <c r="B3754" s="48">
        <v>42312</v>
      </c>
      <c r="C3754" s="48"/>
      <c r="D3754" s="48"/>
      <c r="E3754" s="49" t="s">
        <v>558</v>
      </c>
      <c r="F3754" s="49"/>
      <c r="G3754" s="49">
        <v>483.64640624999998</v>
      </c>
      <c r="H3754" s="49">
        <v>0.13712812499999999</v>
      </c>
      <c r="I3754" s="49">
        <v>0.19770625</v>
      </c>
      <c r="J3754" s="49">
        <v>0.28281875000000001</v>
      </c>
      <c r="K3754" s="49">
        <v>0.27555000000000002</v>
      </c>
      <c r="L3754" s="49">
        <v>0.27287499999999998</v>
      </c>
      <c r="M3754" s="49">
        <v>0.34570000000000001</v>
      </c>
      <c r="N3754" s="49">
        <v>0.26779375</v>
      </c>
      <c r="O3754" s="49"/>
      <c r="P3754" s="49"/>
      <c r="Q3754" s="49"/>
      <c r="R3754" s="49"/>
      <c r="S3754" s="49"/>
      <c r="T3754" s="49"/>
      <c r="U3754" s="49"/>
      <c r="V3754" s="49"/>
      <c r="W3754" s="49"/>
      <c r="X3754" s="49"/>
      <c r="Y3754" s="49"/>
      <c r="Z3754" s="49"/>
      <c r="AA3754" s="49"/>
      <c r="AB3754" s="49"/>
      <c r="AC3754" s="49"/>
      <c r="AD3754" s="49"/>
      <c r="AE3754" s="49"/>
      <c r="AF3754" s="49"/>
      <c r="AG3754" s="49"/>
      <c r="AH3754" s="49"/>
      <c r="AI3754" s="49"/>
      <c r="AJ3754" s="49"/>
      <c r="AK3754" s="49"/>
      <c r="AL3754" s="49"/>
      <c r="AM3754" s="49"/>
      <c r="AN3754" s="49"/>
      <c r="AO3754" s="49"/>
      <c r="AP3754" s="49"/>
      <c r="AQ3754" s="49"/>
      <c r="AR3754" s="49"/>
      <c r="AS3754" s="49"/>
      <c r="AT3754" s="49"/>
      <c r="AX3754" s="49"/>
      <c r="AY3754" s="49"/>
      <c r="AZ3754" s="49"/>
      <c r="BA3754" s="49"/>
      <c r="BB3754" s="49"/>
      <c r="BC3754" s="49"/>
      <c r="BD3754" s="49"/>
      <c r="BE3754" s="49"/>
      <c r="BF3754" s="49"/>
      <c r="BG3754" s="49"/>
      <c r="BH3754" s="49"/>
      <c r="BI3754" s="49"/>
      <c r="BJ3754" s="49"/>
      <c r="BK3754" s="49"/>
      <c r="BL3754" s="49"/>
      <c r="BM3754" s="49"/>
      <c r="BN3754" s="49"/>
      <c r="BO3754" s="49"/>
      <c r="BP3754" s="49"/>
      <c r="BQ3754" s="49"/>
      <c r="BR3754" s="49"/>
      <c r="BS3754" s="49"/>
      <c r="BT3754" s="49"/>
      <c r="BU3754" s="49"/>
      <c r="BV3754" s="49"/>
      <c r="BW3754" s="49"/>
      <c r="BX3754" s="49"/>
      <c r="BY3754" s="49"/>
      <c r="BZ3754" s="49"/>
      <c r="CA3754" s="49"/>
      <c r="CB3754" s="49"/>
      <c r="CC3754" s="49"/>
    </row>
    <row r="3755" spans="1:81" x14ac:dyDescent="0.3">
      <c r="A3755" s="57" t="s">
        <v>557</v>
      </c>
      <c r="B3755" s="48">
        <v>42313</v>
      </c>
      <c r="C3755" s="48"/>
      <c r="D3755" s="48"/>
      <c r="E3755" s="49" t="s">
        <v>558</v>
      </c>
      <c r="F3755" s="49"/>
      <c r="G3755" s="49">
        <v>481.74984375000003</v>
      </c>
      <c r="H3755" s="49">
        <v>0.13275937500000001</v>
      </c>
      <c r="I3755" s="49">
        <v>0.19500624999999999</v>
      </c>
      <c r="J3755" s="49">
        <v>0.28074375000000001</v>
      </c>
      <c r="K3755" s="49">
        <v>0.27485625000000002</v>
      </c>
      <c r="L3755" s="49">
        <v>0.27282499999999998</v>
      </c>
      <c r="M3755" s="49">
        <v>0.34565625</v>
      </c>
      <c r="N3755" s="49">
        <v>0.26786874999999999</v>
      </c>
      <c r="O3755" s="49"/>
      <c r="P3755" s="49"/>
      <c r="Q3755" s="49"/>
      <c r="R3755" s="49"/>
      <c r="S3755" s="49"/>
      <c r="T3755" s="49"/>
      <c r="U3755" s="49"/>
      <c r="V3755" s="49"/>
      <c r="W3755" s="49"/>
      <c r="X3755" s="49"/>
      <c r="Y3755" s="49"/>
      <c r="Z3755" s="49"/>
      <c r="AA3755" s="49"/>
      <c r="AB3755" s="49"/>
      <c r="AC3755" s="49"/>
      <c r="AD3755" s="49"/>
      <c r="AE3755" s="49"/>
      <c r="AF3755" s="49">
        <v>0.28287307278521101</v>
      </c>
      <c r="AG3755" s="49"/>
      <c r="AH3755" s="49"/>
      <c r="AI3755" s="49"/>
      <c r="AJ3755" s="49"/>
      <c r="AK3755" s="49"/>
      <c r="AL3755" s="49"/>
      <c r="AM3755" s="49"/>
      <c r="AN3755" s="49"/>
      <c r="AO3755" s="49"/>
      <c r="AP3755" s="49"/>
      <c r="AQ3755" s="49"/>
      <c r="AR3755" s="49"/>
      <c r="AS3755" s="49"/>
      <c r="AT3755" s="49"/>
      <c r="AX3755" s="49"/>
      <c r="AY3755" s="49"/>
      <c r="AZ3755" s="49"/>
      <c r="BA3755" s="49"/>
      <c r="BB3755" s="49"/>
      <c r="BC3755" s="49"/>
      <c r="BD3755" s="49"/>
      <c r="BE3755" s="49"/>
      <c r="BF3755" s="49"/>
      <c r="BG3755" s="49"/>
      <c r="BH3755" s="49"/>
      <c r="BI3755" s="49"/>
      <c r="BJ3755" s="49"/>
      <c r="BK3755" s="49"/>
      <c r="BL3755" s="49"/>
      <c r="BM3755" s="49"/>
      <c r="BN3755" s="49"/>
      <c r="BO3755" s="49"/>
      <c r="BP3755" s="49"/>
      <c r="BQ3755" s="49"/>
      <c r="BR3755" s="49"/>
      <c r="BS3755" s="49"/>
      <c r="BT3755" s="49"/>
      <c r="BU3755" s="49"/>
      <c r="BV3755" s="49"/>
      <c r="BW3755" s="49"/>
      <c r="BX3755" s="49"/>
      <c r="BY3755" s="49"/>
      <c r="BZ3755" s="49"/>
      <c r="CA3755" s="49"/>
      <c r="CB3755" s="49"/>
      <c r="CC3755" s="49"/>
    </row>
    <row r="3756" spans="1:81" x14ac:dyDescent="0.3">
      <c r="A3756" s="57" t="s">
        <v>557</v>
      </c>
      <c r="B3756" s="48">
        <v>42314</v>
      </c>
      <c r="C3756" s="48"/>
      <c r="D3756" s="48"/>
      <c r="E3756" s="49" t="s">
        <v>558</v>
      </c>
      <c r="F3756" s="49"/>
      <c r="G3756" s="49">
        <v>479.82656250000002</v>
      </c>
      <c r="H3756" s="49">
        <v>0.12814375</v>
      </c>
      <c r="I3756" s="49">
        <v>0.19195000000000001</v>
      </c>
      <c r="J3756" s="49">
        <v>0.27887499999999998</v>
      </c>
      <c r="K3756" s="49">
        <v>0.2742</v>
      </c>
      <c r="L3756" s="49">
        <v>0.27275624999999998</v>
      </c>
      <c r="M3756" s="49">
        <v>0.34565000000000001</v>
      </c>
      <c r="N3756" s="49">
        <v>0.26789374999999999</v>
      </c>
      <c r="O3756" s="49"/>
      <c r="P3756" s="49"/>
      <c r="Q3756" s="49"/>
      <c r="R3756" s="49"/>
      <c r="S3756" s="49"/>
      <c r="T3756" s="49"/>
      <c r="U3756" s="49"/>
      <c r="V3756" s="49"/>
      <c r="W3756" s="49"/>
      <c r="X3756" s="49"/>
      <c r="Y3756" s="49"/>
      <c r="Z3756" s="49"/>
      <c r="AA3756" s="49"/>
      <c r="AB3756" s="49"/>
      <c r="AC3756" s="49"/>
      <c r="AD3756" s="49"/>
      <c r="AE3756" s="49"/>
      <c r="AF3756" s="49"/>
      <c r="AG3756" s="49"/>
      <c r="AH3756" s="49"/>
      <c r="AI3756" s="49"/>
      <c r="AJ3756" s="49"/>
      <c r="AK3756" s="49"/>
      <c r="AL3756" s="49"/>
      <c r="AM3756" s="49"/>
      <c r="AN3756" s="49"/>
      <c r="AO3756" s="49"/>
      <c r="AP3756" s="49"/>
      <c r="AQ3756" s="49"/>
      <c r="AR3756" s="49"/>
      <c r="AS3756" s="49"/>
      <c r="AT3756" s="49"/>
      <c r="AX3756" s="49"/>
      <c r="AY3756" s="49"/>
      <c r="AZ3756" s="49"/>
      <c r="BA3756" s="49"/>
      <c r="BB3756" s="49"/>
      <c r="BC3756" s="49"/>
      <c r="BD3756" s="49"/>
      <c r="BE3756" s="49"/>
      <c r="BF3756" s="49"/>
      <c r="BG3756" s="49"/>
      <c r="BH3756" s="49"/>
      <c r="BI3756" s="49"/>
      <c r="BJ3756" s="49"/>
      <c r="BK3756" s="49"/>
      <c r="BL3756" s="49"/>
      <c r="BM3756" s="49"/>
      <c r="BN3756" s="49"/>
      <c r="BO3756" s="49"/>
      <c r="BP3756" s="49"/>
      <c r="BQ3756" s="49"/>
      <c r="BR3756" s="49"/>
      <c r="BS3756" s="49"/>
      <c r="BT3756" s="49"/>
      <c r="BU3756" s="49"/>
      <c r="BV3756" s="49"/>
      <c r="BW3756" s="49"/>
      <c r="BX3756" s="49"/>
      <c r="BY3756" s="49"/>
      <c r="BZ3756" s="49"/>
      <c r="CA3756" s="49"/>
      <c r="CB3756" s="49"/>
      <c r="CC3756" s="49"/>
    </row>
    <row r="3757" spans="1:81" x14ac:dyDescent="0.3">
      <c r="A3757" s="57" t="s">
        <v>557</v>
      </c>
      <c r="B3757" s="48">
        <v>42315</v>
      </c>
      <c r="C3757" s="48"/>
      <c r="D3757" s="48"/>
      <c r="E3757" s="49" t="s">
        <v>558</v>
      </c>
      <c r="F3757" s="49"/>
      <c r="G3757" s="49">
        <v>478.09875</v>
      </c>
      <c r="H3757" s="49">
        <v>0.12385625</v>
      </c>
      <c r="I3757" s="49">
        <v>0.18871874999999999</v>
      </c>
      <c r="J3757" s="49">
        <v>0.27740625000000002</v>
      </c>
      <c r="K3757" s="49">
        <v>0.27383750000000001</v>
      </c>
      <c r="L3757" s="49">
        <v>0.27257500000000001</v>
      </c>
      <c r="M3757" s="49">
        <v>0.34566875000000002</v>
      </c>
      <c r="N3757" s="49">
        <v>0.2678875</v>
      </c>
      <c r="O3757" s="49"/>
      <c r="P3757" s="49"/>
      <c r="Q3757" s="49"/>
      <c r="R3757" s="49"/>
      <c r="S3757" s="49"/>
      <c r="T3757" s="49"/>
      <c r="U3757" s="49"/>
      <c r="V3757" s="49"/>
      <c r="W3757" s="49"/>
      <c r="X3757" s="49"/>
      <c r="Y3757" s="49"/>
      <c r="Z3757" s="49"/>
      <c r="AA3757" s="49"/>
      <c r="AB3757" s="49"/>
      <c r="AC3757" s="49"/>
      <c r="AD3757" s="49"/>
      <c r="AE3757" s="49"/>
      <c r="AF3757" s="49"/>
      <c r="AG3757" s="49"/>
      <c r="AH3757" s="49"/>
      <c r="AI3757" s="49"/>
      <c r="AJ3757" s="49"/>
      <c r="AK3757" s="49"/>
      <c r="AL3757" s="49"/>
      <c r="AM3757" s="49"/>
      <c r="AN3757" s="49"/>
      <c r="AO3757" s="49"/>
      <c r="AP3757" s="49"/>
      <c r="AQ3757" s="49"/>
      <c r="AR3757" s="49"/>
      <c r="AS3757" s="49"/>
      <c r="AT3757" s="49"/>
      <c r="AX3757" s="49"/>
      <c r="AY3757" s="49"/>
      <c r="AZ3757" s="49"/>
      <c r="BA3757" s="49"/>
      <c r="BB3757" s="49"/>
      <c r="BC3757" s="49"/>
      <c r="BD3757" s="49"/>
      <c r="BE3757" s="49"/>
      <c r="BF3757" s="49"/>
      <c r="BG3757" s="49"/>
      <c r="BH3757" s="49"/>
      <c r="BI3757" s="49"/>
      <c r="BJ3757" s="49"/>
      <c r="BK3757" s="49"/>
      <c r="BL3757" s="49"/>
      <c r="BM3757" s="49"/>
      <c r="BN3757" s="49"/>
      <c r="BO3757" s="49"/>
      <c r="BP3757" s="49"/>
      <c r="BQ3757" s="49"/>
      <c r="BR3757" s="49"/>
      <c r="BS3757" s="49"/>
      <c r="BT3757" s="49"/>
      <c r="BU3757" s="49"/>
      <c r="BV3757" s="49"/>
      <c r="BW3757" s="49"/>
      <c r="BX3757" s="49"/>
      <c r="BY3757" s="49"/>
      <c r="BZ3757" s="49"/>
      <c r="CA3757" s="49"/>
      <c r="CB3757" s="49"/>
      <c r="CC3757" s="49"/>
    </row>
    <row r="3758" spans="1:81" x14ac:dyDescent="0.3">
      <c r="A3758" s="57" t="s">
        <v>557</v>
      </c>
      <c r="B3758" s="48">
        <v>42316</v>
      </c>
      <c r="C3758" s="48"/>
      <c r="D3758" s="48"/>
      <c r="E3758" s="49" t="s">
        <v>558</v>
      </c>
      <c r="F3758" s="49"/>
      <c r="G3758" s="49">
        <v>476.65218750000003</v>
      </c>
      <c r="H3758" s="49">
        <v>0.12051249999999999</v>
      </c>
      <c r="I3758" s="49">
        <v>0.18616874999999999</v>
      </c>
      <c r="J3758" s="49">
        <v>0.27586875</v>
      </c>
      <c r="K3758" s="49">
        <v>0.27352500000000002</v>
      </c>
      <c r="L3758" s="49">
        <v>0.27250000000000002</v>
      </c>
      <c r="M3758" s="49">
        <v>0.34565000000000001</v>
      </c>
      <c r="N3758" s="49">
        <v>0.26795625000000001</v>
      </c>
      <c r="O3758" s="49"/>
      <c r="P3758" s="49"/>
      <c r="Q3758" s="49"/>
      <c r="R3758" s="49"/>
      <c r="S3758" s="49"/>
      <c r="T3758" s="49"/>
      <c r="U3758" s="49"/>
      <c r="V3758" s="49"/>
      <c r="W3758" s="49"/>
      <c r="X3758" s="49"/>
      <c r="Y3758" s="49"/>
      <c r="Z3758" s="49"/>
      <c r="AA3758" s="49"/>
      <c r="AB3758" s="49"/>
      <c r="AC3758" s="49"/>
      <c r="AD3758" s="49"/>
      <c r="AE3758" s="49"/>
      <c r="AF3758" s="49"/>
      <c r="AG3758" s="49"/>
      <c r="AH3758" s="49"/>
      <c r="AI3758" s="49"/>
      <c r="AJ3758" s="49"/>
      <c r="AK3758" s="49"/>
      <c r="AL3758" s="49"/>
      <c r="AM3758" s="49"/>
      <c r="AN3758" s="49"/>
      <c r="AO3758" s="49"/>
      <c r="AP3758" s="49"/>
      <c r="AQ3758" s="49"/>
      <c r="AR3758" s="49"/>
      <c r="AS3758" s="49"/>
      <c r="AT3758" s="49"/>
      <c r="AX3758" s="49"/>
      <c r="AY3758" s="49"/>
      <c r="AZ3758" s="49"/>
      <c r="BA3758" s="49"/>
      <c r="BB3758" s="49"/>
      <c r="BC3758" s="49"/>
      <c r="BD3758" s="49"/>
      <c r="BE3758" s="49"/>
      <c r="BF3758" s="49"/>
      <c r="BG3758" s="49"/>
      <c r="BH3758" s="49"/>
      <c r="BI3758" s="49"/>
      <c r="BJ3758" s="49"/>
      <c r="BK3758" s="49"/>
      <c r="BL3758" s="49"/>
      <c r="BM3758" s="49"/>
      <c r="BN3758" s="49"/>
      <c r="BO3758" s="49"/>
      <c r="BP3758" s="49"/>
      <c r="BQ3758" s="49"/>
      <c r="BR3758" s="49"/>
      <c r="BS3758" s="49"/>
      <c r="BT3758" s="49"/>
      <c r="BU3758" s="49"/>
      <c r="BV3758" s="49"/>
      <c r="BW3758" s="49"/>
      <c r="BX3758" s="49"/>
      <c r="BY3758" s="49"/>
      <c r="BZ3758" s="49"/>
      <c r="CA3758" s="49"/>
      <c r="CB3758" s="49"/>
      <c r="CC3758" s="49"/>
    </row>
    <row r="3759" spans="1:81" x14ac:dyDescent="0.3">
      <c r="A3759" s="57" t="s">
        <v>557</v>
      </c>
      <c r="B3759" s="48">
        <v>42317</v>
      </c>
      <c r="C3759" s="48"/>
      <c r="D3759" s="48"/>
      <c r="E3759" s="49" t="s">
        <v>558</v>
      </c>
      <c r="F3759" s="49"/>
      <c r="G3759" s="49">
        <v>474.56625000000003</v>
      </c>
      <c r="H3759" s="49">
        <v>0.1162125</v>
      </c>
      <c r="I3759" s="49">
        <v>0.182</v>
      </c>
      <c r="J3759" s="49">
        <v>0.27340625000000002</v>
      </c>
      <c r="K3759" s="49">
        <v>0.27321875000000001</v>
      </c>
      <c r="L3759" s="49">
        <v>0.27244374999999998</v>
      </c>
      <c r="M3759" s="49">
        <v>0.34575</v>
      </c>
      <c r="N3759" s="49">
        <v>0.26796249999999999</v>
      </c>
      <c r="O3759" s="49"/>
      <c r="P3759" s="49"/>
      <c r="Q3759" s="49"/>
      <c r="R3759" s="49"/>
      <c r="S3759" s="49"/>
      <c r="T3759" s="49"/>
      <c r="U3759" s="49"/>
      <c r="V3759" s="49"/>
      <c r="W3759" s="49"/>
      <c r="X3759" s="49"/>
      <c r="Y3759" s="49"/>
      <c r="Z3759" s="49"/>
      <c r="AA3759" s="49"/>
      <c r="AB3759" s="49"/>
      <c r="AC3759" s="49"/>
      <c r="AD3759" s="49"/>
      <c r="AE3759" s="49"/>
      <c r="AF3759" s="49"/>
      <c r="AG3759" s="49"/>
      <c r="AH3759" s="49"/>
      <c r="AI3759" s="49"/>
      <c r="AJ3759" s="49"/>
      <c r="AK3759" s="49"/>
      <c r="AL3759" s="49"/>
      <c r="AM3759" s="49"/>
      <c r="AN3759" s="49"/>
      <c r="AO3759" s="49"/>
      <c r="AP3759" s="49"/>
      <c r="AQ3759" s="49"/>
      <c r="AR3759" s="49"/>
      <c r="AS3759" s="49"/>
      <c r="AT3759" s="49"/>
      <c r="AX3759" s="49"/>
      <c r="AY3759" s="49"/>
      <c r="AZ3759" s="49"/>
      <c r="BA3759" s="49"/>
      <c r="BB3759" s="49"/>
      <c r="BC3759" s="49"/>
      <c r="BD3759" s="49"/>
      <c r="BE3759" s="49"/>
      <c r="BF3759" s="49"/>
      <c r="BG3759" s="49"/>
      <c r="BH3759" s="49"/>
      <c r="BI3759" s="49"/>
      <c r="BJ3759" s="49"/>
      <c r="BK3759" s="49"/>
      <c r="BL3759" s="49"/>
      <c r="BM3759" s="49"/>
      <c r="BN3759" s="49"/>
      <c r="BO3759" s="49"/>
      <c r="BP3759" s="49"/>
      <c r="BQ3759" s="49"/>
      <c r="BR3759" s="49"/>
      <c r="BS3759" s="49"/>
      <c r="BT3759" s="49"/>
      <c r="BU3759" s="49"/>
      <c r="BV3759" s="49"/>
      <c r="BW3759" s="49"/>
      <c r="BX3759" s="49"/>
      <c r="BY3759" s="49"/>
      <c r="BZ3759" s="49"/>
      <c r="CA3759" s="49"/>
      <c r="CB3759" s="49"/>
      <c r="CC3759" s="49"/>
    </row>
    <row r="3760" spans="1:81" x14ac:dyDescent="0.3">
      <c r="A3760" s="57" t="s">
        <v>557</v>
      </c>
      <c r="B3760" s="48">
        <v>42318</v>
      </c>
      <c r="C3760" s="48"/>
      <c r="D3760" s="48"/>
      <c r="E3760" s="49" t="s">
        <v>558</v>
      </c>
      <c r="F3760" s="49"/>
      <c r="G3760" s="49">
        <v>472.30687499999999</v>
      </c>
      <c r="H3760" s="49">
        <v>0.1120625</v>
      </c>
      <c r="I3760" s="49">
        <v>0.1774375</v>
      </c>
      <c r="J3760" s="49">
        <v>0.27063749999999998</v>
      </c>
      <c r="K3760" s="49">
        <v>0.27283125000000003</v>
      </c>
      <c r="L3760" s="49">
        <v>0.27243125000000001</v>
      </c>
      <c r="M3760" s="49">
        <v>0.34575624999999999</v>
      </c>
      <c r="N3760" s="49">
        <v>0.26795000000000002</v>
      </c>
      <c r="O3760" s="49"/>
      <c r="P3760" s="49"/>
      <c r="Q3760" s="49"/>
      <c r="R3760" s="49"/>
      <c r="S3760" s="49"/>
      <c r="T3760" s="49"/>
      <c r="U3760" s="49"/>
      <c r="V3760" s="49"/>
      <c r="W3760" s="49"/>
      <c r="X3760" s="49"/>
      <c r="Y3760" s="49"/>
      <c r="Z3760" s="49"/>
      <c r="AA3760" s="49"/>
      <c r="AB3760" s="49"/>
      <c r="AC3760" s="49"/>
      <c r="AD3760" s="49">
        <v>7.95</v>
      </c>
      <c r="AE3760" s="49">
        <v>0.53045773920129202</v>
      </c>
      <c r="AF3760" s="49">
        <v>0.47952402953242201</v>
      </c>
      <c r="AG3760" s="49"/>
      <c r="AH3760" s="49"/>
      <c r="AI3760" s="49"/>
      <c r="AJ3760" s="49">
        <v>0</v>
      </c>
      <c r="AK3760" s="49">
        <v>6.95</v>
      </c>
      <c r="AL3760" s="49"/>
      <c r="AM3760" s="49"/>
      <c r="AN3760" s="49"/>
      <c r="AO3760" s="49"/>
      <c r="AP3760" s="49"/>
      <c r="AQ3760" s="49"/>
      <c r="AR3760" s="49"/>
      <c r="AS3760" s="49"/>
      <c r="AT3760" s="49"/>
      <c r="AX3760" s="49"/>
      <c r="AY3760" s="49"/>
      <c r="AZ3760" s="49"/>
      <c r="BA3760" s="49"/>
      <c r="BB3760" s="49"/>
      <c r="BC3760" s="49"/>
      <c r="BD3760" s="49"/>
      <c r="BE3760" s="49"/>
      <c r="BF3760" s="49"/>
      <c r="BG3760" s="49"/>
      <c r="BH3760" s="49"/>
      <c r="BI3760" s="49"/>
      <c r="BJ3760" s="49"/>
      <c r="BK3760" s="49"/>
      <c r="BL3760" s="49"/>
      <c r="BM3760" s="49"/>
      <c r="BN3760" s="49"/>
      <c r="BO3760" s="49"/>
      <c r="BP3760" s="49"/>
      <c r="BQ3760" s="49"/>
      <c r="BR3760" s="49"/>
      <c r="BS3760" s="49"/>
      <c r="BT3760" s="49"/>
      <c r="BU3760" s="49"/>
      <c r="BV3760" s="49"/>
      <c r="BW3760" s="49"/>
      <c r="BX3760" s="49"/>
      <c r="BY3760" s="49"/>
      <c r="BZ3760" s="49"/>
      <c r="CA3760" s="49"/>
      <c r="CB3760" s="49"/>
      <c r="CC3760" s="49"/>
    </row>
    <row r="3761" spans="1:81" x14ac:dyDescent="0.3">
      <c r="A3761" s="57" t="s">
        <v>557</v>
      </c>
      <c r="B3761" s="48">
        <v>42319</v>
      </c>
      <c r="C3761" s="48"/>
      <c r="D3761" s="48"/>
      <c r="E3761" s="49" t="s">
        <v>558</v>
      </c>
      <c r="F3761" s="49"/>
      <c r="G3761" s="49">
        <v>470.76375000000002</v>
      </c>
      <c r="H3761" s="49">
        <v>0.10845</v>
      </c>
      <c r="I3761" s="49">
        <v>0.17532500000000001</v>
      </c>
      <c r="J3761" s="49">
        <v>0.26866250000000003</v>
      </c>
      <c r="K3761" s="49">
        <v>0.27251874999999998</v>
      </c>
      <c r="L3761" s="49">
        <v>0.2723875</v>
      </c>
      <c r="M3761" s="49">
        <v>0.34574375000000002</v>
      </c>
      <c r="N3761" s="49">
        <v>0.26801249999999999</v>
      </c>
      <c r="O3761" s="49"/>
      <c r="P3761" s="49"/>
      <c r="Q3761" s="49"/>
      <c r="R3761" s="49"/>
      <c r="S3761" s="49"/>
      <c r="T3761" s="49"/>
      <c r="U3761" s="49"/>
      <c r="V3761" s="49"/>
      <c r="W3761" s="49"/>
      <c r="X3761" s="49"/>
      <c r="Y3761" s="49"/>
      <c r="Z3761" s="49"/>
      <c r="AA3761" s="49"/>
      <c r="AB3761" s="49"/>
      <c r="AC3761" s="49"/>
      <c r="AD3761" s="49"/>
      <c r="AE3761" s="49"/>
      <c r="AF3761" s="49"/>
      <c r="AG3761" s="49"/>
      <c r="AH3761" s="49"/>
      <c r="AI3761" s="49"/>
      <c r="AJ3761" s="49"/>
      <c r="AK3761" s="49"/>
      <c r="AL3761" s="49"/>
      <c r="AM3761" s="49"/>
      <c r="AN3761" s="49"/>
      <c r="AO3761" s="49"/>
      <c r="AP3761" s="49"/>
      <c r="AQ3761" s="49"/>
      <c r="AR3761" s="49"/>
      <c r="AS3761" s="49"/>
      <c r="AT3761" s="49"/>
      <c r="AX3761" s="49"/>
      <c r="AY3761" s="49"/>
      <c r="AZ3761" s="49"/>
      <c r="BA3761" s="49"/>
      <c r="BB3761" s="49"/>
      <c r="BC3761" s="49"/>
      <c r="BD3761" s="49"/>
      <c r="BE3761" s="49"/>
      <c r="BF3761" s="49"/>
      <c r="BG3761" s="49"/>
      <c r="BH3761" s="49"/>
      <c r="BI3761" s="49"/>
      <c r="BJ3761" s="49"/>
      <c r="BK3761" s="49"/>
      <c r="BL3761" s="49"/>
      <c r="BM3761" s="49"/>
      <c r="BN3761" s="49"/>
      <c r="BO3761" s="49"/>
      <c r="BP3761" s="49"/>
      <c r="BQ3761" s="49"/>
      <c r="BR3761" s="49"/>
      <c r="BS3761" s="49"/>
      <c r="BT3761" s="49"/>
      <c r="BU3761" s="49"/>
      <c r="BV3761" s="49"/>
      <c r="BW3761" s="49"/>
      <c r="BX3761" s="49"/>
      <c r="BY3761" s="49"/>
      <c r="BZ3761" s="49"/>
      <c r="CA3761" s="49"/>
      <c r="CB3761" s="49"/>
      <c r="CC3761" s="49"/>
    </row>
    <row r="3762" spans="1:81" x14ac:dyDescent="0.3">
      <c r="A3762" s="57" t="s">
        <v>557</v>
      </c>
      <c r="B3762" s="48">
        <v>42320</v>
      </c>
      <c r="C3762" s="48"/>
      <c r="D3762" s="48"/>
      <c r="E3762" s="49" t="s">
        <v>558</v>
      </c>
      <c r="F3762" s="49"/>
      <c r="G3762" s="49">
        <v>469.10859375000001</v>
      </c>
      <c r="H3762" s="49">
        <v>0.107021875</v>
      </c>
      <c r="I3762" s="49">
        <v>0.17299375</v>
      </c>
      <c r="J3762" s="49">
        <v>0.26570624999999998</v>
      </c>
      <c r="K3762" s="49">
        <v>0.27157500000000001</v>
      </c>
      <c r="L3762" s="49">
        <v>0.27242499999999997</v>
      </c>
      <c r="M3762" s="49">
        <v>0.34584999999999999</v>
      </c>
      <c r="N3762" s="49">
        <v>0.26813124999999999</v>
      </c>
      <c r="O3762" s="49"/>
      <c r="P3762" s="49"/>
      <c r="Q3762" s="49"/>
      <c r="R3762" s="49"/>
      <c r="S3762" s="49"/>
      <c r="T3762" s="49"/>
      <c r="U3762" s="49"/>
      <c r="V3762" s="49"/>
      <c r="W3762" s="49"/>
      <c r="X3762" s="49"/>
      <c r="Y3762" s="49"/>
      <c r="Z3762" s="49"/>
      <c r="AA3762" s="49"/>
      <c r="AB3762" s="49"/>
      <c r="AC3762" s="49"/>
      <c r="AD3762" s="49"/>
      <c r="AE3762" s="49">
        <v>0.58557177416452599</v>
      </c>
      <c r="AF3762" s="49">
        <v>0.50564683134936905</v>
      </c>
      <c r="AG3762" s="49"/>
      <c r="AH3762" s="49"/>
      <c r="AI3762" s="49"/>
      <c r="AJ3762" s="49"/>
      <c r="AK3762" s="49"/>
      <c r="AL3762" s="49"/>
      <c r="AM3762" s="49"/>
      <c r="AN3762" s="49"/>
      <c r="AO3762" s="49"/>
      <c r="AP3762" s="49"/>
      <c r="AQ3762" s="49"/>
      <c r="AR3762" s="49"/>
      <c r="AS3762" s="49"/>
      <c r="AT3762" s="49"/>
      <c r="AX3762" s="49"/>
      <c r="AY3762" s="49"/>
      <c r="AZ3762" s="49"/>
      <c r="BA3762" s="49"/>
      <c r="BB3762" s="49"/>
      <c r="BC3762" s="49"/>
      <c r="BD3762" s="49"/>
      <c r="BE3762" s="49"/>
      <c r="BF3762" s="49"/>
      <c r="BG3762" s="49"/>
      <c r="BH3762" s="49"/>
      <c r="BI3762" s="49"/>
      <c r="BJ3762" s="49"/>
      <c r="BK3762" s="49"/>
      <c r="BL3762" s="49"/>
      <c r="BM3762" s="49"/>
      <c r="BN3762" s="49"/>
      <c r="BO3762" s="49"/>
      <c r="BP3762" s="49"/>
      <c r="BQ3762" s="49"/>
      <c r="BR3762" s="49"/>
      <c r="BS3762" s="49"/>
      <c r="BT3762" s="49"/>
      <c r="BU3762" s="49"/>
      <c r="BV3762" s="49"/>
      <c r="BW3762" s="49"/>
      <c r="BX3762" s="49"/>
      <c r="BY3762" s="49"/>
      <c r="BZ3762" s="49"/>
      <c r="CA3762" s="49"/>
      <c r="CB3762" s="49"/>
      <c r="CC3762" s="49"/>
    </row>
    <row r="3763" spans="1:81" x14ac:dyDescent="0.3">
      <c r="A3763" s="57" t="s">
        <v>557</v>
      </c>
      <c r="B3763" s="48">
        <v>42321</v>
      </c>
      <c r="C3763" s="48"/>
      <c r="D3763" s="48"/>
      <c r="E3763" s="49" t="s">
        <v>558</v>
      </c>
      <c r="F3763" s="49"/>
      <c r="G3763" s="49">
        <v>466.52531249999998</v>
      </c>
      <c r="H3763" s="49">
        <v>0.10441875</v>
      </c>
      <c r="I3763" s="49">
        <v>0.1691125</v>
      </c>
      <c r="J3763" s="49">
        <v>0.26180625000000002</v>
      </c>
      <c r="K3763" s="49">
        <v>0.27039374999999999</v>
      </c>
      <c r="L3763" s="49">
        <v>0.27218750000000003</v>
      </c>
      <c r="M3763" s="49">
        <v>0.34583750000000002</v>
      </c>
      <c r="N3763" s="49">
        <v>0.26809375000000002</v>
      </c>
      <c r="O3763" s="49"/>
      <c r="P3763" s="49"/>
      <c r="Q3763" s="49"/>
      <c r="R3763" s="49"/>
      <c r="S3763" s="49"/>
      <c r="T3763" s="49"/>
      <c r="U3763" s="49"/>
      <c r="V3763" s="49"/>
      <c r="W3763" s="49"/>
      <c r="X3763" s="49"/>
      <c r="Y3763" s="49"/>
      <c r="Z3763" s="49"/>
      <c r="AA3763" s="49"/>
      <c r="AB3763" s="49"/>
      <c r="AC3763" s="49"/>
      <c r="AD3763" s="49"/>
      <c r="AE3763" s="49"/>
      <c r="AF3763" s="49"/>
      <c r="AG3763" s="49"/>
      <c r="AH3763" s="49"/>
      <c r="AI3763" s="49"/>
      <c r="AJ3763" s="49"/>
      <c r="AK3763" s="49"/>
      <c r="AL3763" s="49"/>
      <c r="AM3763" s="49"/>
      <c r="AN3763" s="49"/>
      <c r="AO3763" s="49"/>
      <c r="AP3763" s="49"/>
      <c r="AQ3763" s="49"/>
      <c r="AR3763" s="49"/>
      <c r="AS3763" s="49"/>
      <c r="AT3763" s="49"/>
      <c r="AX3763" s="49"/>
      <c r="AY3763" s="49"/>
      <c r="AZ3763" s="49"/>
      <c r="BA3763" s="49"/>
      <c r="BB3763" s="49"/>
      <c r="BC3763" s="49"/>
      <c r="BD3763" s="49"/>
      <c r="BE3763" s="49"/>
      <c r="BF3763" s="49"/>
      <c r="BG3763" s="49"/>
      <c r="BH3763" s="49"/>
      <c r="BI3763" s="49"/>
      <c r="BJ3763" s="49"/>
      <c r="BK3763" s="49"/>
      <c r="BL3763" s="49"/>
      <c r="BM3763" s="49"/>
      <c r="BN3763" s="49"/>
      <c r="BO3763" s="49"/>
      <c r="BP3763" s="49"/>
      <c r="BQ3763" s="49"/>
      <c r="BR3763" s="49"/>
      <c r="BS3763" s="49"/>
      <c r="BT3763" s="49"/>
      <c r="BU3763" s="49"/>
      <c r="BV3763" s="49"/>
      <c r="BW3763" s="49"/>
      <c r="BX3763" s="49"/>
      <c r="BY3763" s="49"/>
      <c r="BZ3763" s="49"/>
      <c r="CA3763" s="49"/>
      <c r="CB3763" s="49"/>
      <c r="CC3763" s="49"/>
    </row>
    <row r="3764" spans="1:81" x14ac:dyDescent="0.3">
      <c r="A3764" s="57" t="s">
        <v>557</v>
      </c>
      <c r="B3764" s="48">
        <v>42322</v>
      </c>
      <c r="C3764" s="48"/>
      <c r="D3764" s="48"/>
      <c r="E3764" s="49" t="s">
        <v>558</v>
      </c>
      <c r="F3764" s="49"/>
      <c r="G3764" s="49">
        <v>464.23546875</v>
      </c>
      <c r="H3764" s="49">
        <v>0.102121875</v>
      </c>
      <c r="I3764" s="49">
        <v>0.16586875000000001</v>
      </c>
      <c r="J3764" s="49">
        <v>0.25843749999999999</v>
      </c>
      <c r="K3764" s="49">
        <v>0.269175</v>
      </c>
      <c r="L3764" s="49">
        <v>0.27194374999999998</v>
      </c>
      <c r="M3764" s="49">
        <v>0.34579375000000001</v>
      </c>
      <c r="N3764" s="49">
        <v>0.26810624999999999</v>
      </c>
      <c r="O3764" s="49"/>
      <c r="P3764" s="49"/>
      <c r="Q3764" s="49"/>
      <c r="R3764" s="49"/>
      <c r="S3764" s="49"/>
      <c r="T3764" s="49"/>
      <c r="U3764" s="49"/>
      <c r="V3764" s="49"/>
      <c r="W3764" s="49"/>
      <c r="X3764" s="49"/>
      <c r="Y3764" s="49"/>
      <c r="Z3764" s="49"/>
      <c r="AA3764" s="49"/>
      <c r="AB3764" s="49"/>
      <c r="AC3764" s="49"/>
      <c r="AD3764" s="49"/>
      <c r="AE3764" s="49"/>
      <c r="AF3764" s="49"/>
      <c r="AG3764" s="49"/>
      <c r="AH3764" s="49"/>
      <c r="AI3764" s="49"/>
      <c r="AJ3764" s="49"/>
      <c r="AK3764" s="49"/>
      <c r="AL3764" s="49"/>
      <c r="AM3764" s="49"/>
      <c r="AN3764" s="49"/>
      <c r="AO3764" s="49"/>
      <c r="AP3764" s="49"/>
      <c r="AQ3764" s="49"/>
      <c r="AR3764" s="49"/>
      <c r="AS3764" s="49"/>
      <c r="AT3764" s="49"/>
      <c r="AX3764" s="49"/>
      <c r="AY3764" s="49"/>
      <c r="AZ3764" s="49"/>
      <c r="BA3764" s="49"/>
      <c r="BB3764" s="49"/>
      <c r="BC3764" s="49"/>
      <c r="BD3764" s="49"/>
      <c r="BE3764" s="49"/>
      <c r="BF3764" s="49"/>
      <c r="BG3764" s="49"/>
      <c r="BH3764" s="49"/>
      <c r="BI3764" s="49"/>
      <c r="BJ3764" s="49"/>
      <c r="BK3764" s="49"/>
      <c r="BL3764" s="49"/>
      <c r="BM3764" s="49"/>
      <c r="BN3764" s="49"/>
      <c r="BO3764" s="49"/>
      <c r="BP3764" s="49"/>
      <c r="BQ3764" s="49"/>
      <c r="BR3764" s="49"/>
      <c r="BS3764" s="49"/>
      <c r="BT3764" s="49"/>
      <c r="BU3764" s="49"/>
      <c r="BV3764" s="49"/>
      <c r="BW3764" s="49"/>
      <c r="BX3764" s="49"/>
      <c r="BY3764" s="49"/>
      <c r="BZ3764" s="49"/>
      <c r="CA3764" s="49"/>
      <c r="CB3764" s="49"/>
      <c r="CC3764" s="49"/>
    </row>
    <row r="3765" spans="1:81" x14ac:dyDescent="0.3">
      <c r="A3765" s="57" t="s">
        <v>557</v>
      </c>
      <c r="B3765" s="48">
        <v>42323</v>
      </c>
      <c r="C3765" s="48"/>
      <c r="D3765" s="48"/>
      <c r="E3765" s="49" t="s">
        <v>558</v>
      </c>
      <c r="F3765" s="49"/>
      <c r="G3765" s="49">
        <v>462.2109375</v>
      </c>
      <c r="H3765" s="49">
        <v>9.9775000000000003E-2</v>
      </c>
      <c r="I3765" s="49">
        <v>0.16334375000000001</v>
      </c>
      <c r="J3765" s="49">
        <v>0.25549375000000002</v>
      </c>
      <c r="K3765" s="49">
        <v>0.26804375000000003</v>
      </c>
      <c r="L3765" s="49">
        <v>0.27168124999999999</v>
      </c>
      <c r="M3765" s="49">
        <v>0.34579375000000001</v>
      </c>
      <c r="N3765" s="49">
        <v>0.26813124999999999</v>
      </c>
      <c r="O3765" s="49"/>
      <c r="P3765" s="49"/>
      <c r="Q3765" s="49"/>
      <c r="R3765" s="49"/>
      <c r="S3765" s="49"/>
      <c r="T3765" s="49"/>
      <c r="U3765" s="49"/>
      <c r="V3765" s="49"/>
      <c r="W3765" s="49"/>
      <c r="X3765" s="49"/>
      <c r="Y3765" s="49"/>
      <c r="Z3765" s="49"/>
      <c r="AA3765" s="49"/>
      <c r="AB3765" s="49"/>
      <c r="AC3765" s="49"/>
      <c r="AD3765" s="49"/>
      <c r="AE3765" s="49"/>
      <c r="AF3765" s="49"/>
      <c r="AG3765" s="49"/>
      <c r="AH3765" s="49"/>
      <c r="AI3765" s="49"/>
      <c r="AJ3765" s="49"/>
      <c r="AK3765" s="49"/>
      <c r="AL3765" s="49"/>
      <c r="AM3765" s="49"/>
      <c r="AN3765" s="49"/>
      <c r="AO3765" s="49"/>
      <c r="AP3765" s="49"/>
      <c r="AQ3765" s="49"/>
      <c r="AR3765" s="49"/>
      <c r="AS3765" s="49"/>
      <c r="AT3765" s="49"/>
      <c r="AX3765" s="49"/>
      <c r="AY3765" s="49"/>
      <c r="AZ3765" s="49"/>
      <c r="BA3765" s="49"/>
      <c r="BB3765" s="49"/>
      <c r="BC3765" s="49"/>
      <c r="BD3765" s="49"/>
      <c r="BE3765" s="49"/>
      <c r="BF3765" s="49"/>
      <c r="BG3765" s="49"/>
      <c r="BH3765" s="49"/>
      <c r="BI3765" s="49"/>
      <c r="BJ3765" s="49"/>
      <c r="BK3765" s="49"/>
      <c r="BL3765" s="49"/>
      <c r="BM3765" s="49"/>
      <c r="BN3765" s="49"/>
      <c r="BO3765" s="49"/>
      <c r="BP3765" s="49"/>
      <c r="BQ3765" s="49"/>
      <c r="BR3765" s="49"/>
      <c r="BS3765" s="49"/>
      <c r="BT3765" s="49"/>
      <c r="BU3765" s="49"/>
      <c r="BV3765" s="49"/>
      <c r="BW3765" s="49"/>
      <c r="BX3765" s="49"/>
      <c r="BY3765" s="49"/>
      <c r="BZ3765" s="49"/>
      <c r="CA3765" s="49"/>
      <c r="CB3765" s="49"/>
      <c r="CC3765" s="49"/>
    </row>
    <row r="3766" spans="1:81" x14ac:dyDescent="0.3">
      <c r="A3766" s="57" t="s">
        <v>557</v>
      </c>
      <c r="B3766" s="48">
        <v>42324</v>
      </c>
      <c r="C3766" s="48"/>
      <c r="D3766" s="48"/>
      <c r="E3766" s="49" t="s">
        <v>558</v>
      </c>
      <c r="F3766" s="49"/>
      <c r="G3766" s="49">
        <v>459.63749999999999</v>
      </c>
      <c r="H3766" s="49">
        <v>9.7768750000000001E-2</v>
      </c>
      <c r="I3766" s="49">
        <v>0.15976874999999999</v>
      </c>
      <c r="J3766" s="49">
        <v>0.25148124999999999</v>
      </c>
      <c r="K3766" s="49">
        <v>0.26646249999999999</v>
      </c>
      <c r="L3766" s="49">
        <v>0.27148125000000001</v>
      </c>
      <c r="M3766" s="49">
        <v>0.34573124999999999</v>
      </c>
      <c r="N3766" s="49">
        <v>0.26819999999999999</v>
      </c>
      <c r="O3766" s="49"/>
      <c r="P3766" s="49"/>
      <c r="Q3766" s="49"/>
      <c r="R3766" s="49"/>
      <c r="S3766" s="49"/>
      <c r="T3766" s="49"/>
      <c r="U3766" s="49"/>
      <c r="V3766" s="49"/>
      <c r="W3766" s="49"/>
      <c r="X3766" s="49"/>
      <c r="Y3766" s="49"/>
      <c r="Z3766" s="49"/>
      <c r="AA3766" s="49"/>
      <c r="AB3766" s="49"/>
      <c r="AC3766" s="49"/>
      <c r="AD3766" s="49"/>
      <c r="AE3766" s="49"/>
      <c r="AF3766" s="49"/>
      <c r="AG3766" s="49"/>
      <c r="AH3766" s="49"/>
      <c r="AI3766" s="49"/>
      <c r="AJ3766" s="49"/>
      <c r="AK3766" s="49"/>
      <c r="AL3766" s="49"/>
      <c r="AM3766" s="49"/>
      <c r="AN3766" s="49"/>
      <c r="AO3766" s="49"/>
      <c r="AP3766" s="49"/>
      <c r="AQ3766" s="49"/>
      <c r="AR3766" s="49"/>
      <c r="AS3766" s="49"/>
      <c r="AT3766" s="49"/>
      <c r="AX3766" s="49"/>
      <c r="AY3766" s="49"/>
      <c r="AZ3766" s="49"/>
      <c r="BA3766" s="49"/>
      <c r="BB3766" s="49"/>
      <c r="BC3766" s="49"/>
      <c r="BD3766" s="49"/>
      <c r="BE3766" s="49"/>
      <c r="BF3766" s="49"/>
      <c r="BG3766" s="49"/>
      <c r="BH3766" s="49"/>
      <c r="BI3766" s="49"/>
      <c r="BJ3766" s="49"/>
      <c r="BK3766" s="49"/>
      <c r="BL3766" s="49"/>
      <c r="BM3766" s="49"/>
      <c r="BN3766" s="49"/>
      <c r="BO3766" s="49"/>
      <c r="BP3766" s="49"/>
      <c r="BQ3766" s="49"/>
      <c r="BR3766" s="49"/>
      <c r="BS3766" s="49"/>
      <c r="BT3766" s="49"/>
      <c r="BU3766" s="49"/>
      <c r="BV3766" s="49"/>
      <c r="BW3766" s="49"/>
      <c r="BX3766" s="49"/>
      <c r="BY3766" s="49"/>
      <c r="BZ3766" s="49"/>
      <c r="CA3766" s="49"/>
      <c r="CB3766" s="49"/>
      <c r="CC3766" s="49"/>
    </row>
    <row r="3767" spans="1:81" x14ac:dyDescent="0.3">
      <c r="A3767" s="57" t="s">
        <v>557</v>
      </c>
      <c r="B3767" s="48">
        <v>42325</v>
      </c>
      <c r="C3767" s="48"/>
      <c r="D3767" s="48"/>
      <c r="E3767" s="49" t="s">
        <v>558</v>
      </c>
      <c r="F3767" s="49"/>
      <c r="G3767" s="49">
        <v>457.74374999999998</v>
      </c>
      <c r="H3767" s="49">
        <v>9.5399999999999999E-2</v>
      </c>
      <c r="I3767" s="49">
        <v>0.15757499999999999</v>
      </c>
      <c r="J3767" s="49">
        <v>0.24883749999999999</v>
      </c>
      <c r="K3767" s="49">
        <v>0.26521250000000002</v>
      </c>
      <c r="L3767" s="49">
        <v>0.27137499999999998</v>
      </c>
      <c r="M3767" s="49">
        <v>0.34571249999999998</v>
      </c>
      <c r="N3767" s="49">
        <v>0.26818750000000002</v>
      </c>
      <c r="O3767" s="49"/>
      <c r="P3767" s="49"/>
      <c r="Q3767" s="49"/>
      <c r="R3767" s="49"/>
      <c r="S3767" s="49"/>
      <c r="T3767" s="49"/>
      <c r="U3767" s="49"/>
      <c r="V3767" s="49"/>
      <c r="W3767" s="49"/>
      <c r="X3767" s="49"/>
      <c r="Y3767" s="49"/>
      <c r="Z3767" s="49"/>
      <c r="AA3767" s="49"/>
      <c r="AB3767" s="49"/>
      <c r="AC3767" s="49"/>
      <c r="AD3767" s="49"/>
      <c r="AE3767" s="49">
        <v>0.70377241770824905</v>
      </c>
      <c r="AF3767" s="49">
        <v>0.59280935123317702</v>
      </c>
      <c r="AG3767" s="49"/>
      <c r="AH3767" s="49"/>
      <c r="AI3767" s="49"/>
      <c r="AJ3767" s="49"/>
      <c r="AK3767" s="49"/>
      <c r="AL3767" s="49"/>
      <c r="AM3767" s="49"/>
      <c r="AN3767" s="49"/>
      <c r="AO3767" s="49"/>
      <c r="AP3767" s="49"/>
      <c r="AQ3767" s="49"/>
      <c r="AR3767" s="49"/>
      <c r="AS3767" s="49"/>
      <c r="AT3767" s="49"/>
      <c r="AX3767" s="49"/>
      <c r="AY3767" s="49"/>
      <c r="AZ3767" s="49"/>
      <c r="BA3767" s="49"/>
      <c r="BB3767" s="49"/>
      <c r="BC3767" s="49"/>
      <c r="BD3767" s="49"/>
      <c r="BE3767" s="49"/>
      <c r="BF3767" s="49"/>
      <c r="BG3767" s="49"/>
      <c r="BH3767" s="49"/>
      <c r="BI3767" s="49"/>
      <c r="BJ3767" s="49"/>
      <c r="BK3767" s="49"/>
      <c r="BL3767" s="49"/>
      <c r="BM3767" s="49"/>
      <c r="BN3767" s="49"/>
      <c r="BO3767" s="49"/>
      <c r="BP3767" s="49"/>
      <c r="BQ3767" s="49"/>
      <c r="BR3767" s="49"/>
      <c r="BS3767" s="49"/>
      <c r="BT3767" s="49"/>
      <c r="BU3767" s="49"/>
      <c r="BV3767" s="49"/>
      <c r="BW3767" s="49"/>
      <c r="BX3767" s="49"/>
      <c r="BY3767" s="49"/>
      <c r="BZ3767" s="49"/>
      <c r="CA3767" s="49"/>
      <c r="CB3767" s="49"/>
      <c r="CC3767" s="49"/>
    </row>
    <row r="3768" spans="1:81" x14ac:dyDescent="0.3">
      <c r="A3768" s="57" t="s">
        <v>557</v>
      </c>
      <c r="B3768" s="48">
        <v>42326</v>
      </c>
      <c r="C3768" s="48"/>
      <c r="D3768" s="48"/>
      <c r="E3768" s="49" t="s">
        <v>558</v>
      </c>
      <c r="F3768" s="49"/>
      <c r="G3768" s="49">
        <v>455.46140624999998</v>
      </c>
      <c r="H3768" s="49">
        <v>9.3296875000000001E-2</v>
      </c>
      <c r="I3768" s="49">
        <v>0.15509999999999999</v>
      </c>
      <c r="J3768" s="49">
        <v>0.24555625</v>
      </c>
      <c r="K3768" s="49">
        <v>0.26365</v>
      </c>
      <c r="L3768" s="49">
        <v>0.27089374999999999</v>
      </c>
      <c r="M3768" s="49">
        <v>0.34570624999999999</v>
      </c>
      <c r="N3768" s="49">
        <v>0.26819999999999999</v>
      </c>
      <c r="O3768" s="49"/>
      <c r="P3768" s="49"/>
      <c r="Q3768" s="49"/>
      <c r="R3768" s="49"/>
      <c r="S3768" s="49"/>
      <c r="T3768" s="49"/>
      <c r="U3768" s="49"/>
      <c r="V3768" s="49"/>
      <c r="W3768" s="49"/>
      <c r="X3768" s="49"/>
      <c r="Y3768" s="49"/>
      <c r="Z3768" s="49"/>
      <c r="AA3768" s="49"/>
      <c r="AB3768" s="49"/>
      <c r="AC3768" s="49"/>
      <c r="AD3768" s="49"/>
      <c r="AE3768" s="49"/>
      <c r="AF3768" s="49"/>
      <c r="AG3768" s="49"/>
      <c r="AH3768" s="49"/>
      <c r="AI3768" s="49"/>
      <c r="AJ3768" s="49"/>
      <c r="AK3768" s="49"/>
      <c r="AL3768" s="49"/>
      <c r="AM3768" s="49"/>
      <c r="AN3768" s="49"/>
      <c r="AO3768" s="49"/>
      <c r="AP3768" s="49"/>
      <c r="AQ3768" s="49"/>
      <c r="AR3768" s="49"/>
      <c r="AS3768" s="49"/>
      <c r="AT3768" s="49"/>
      <c r="AX3768" s="49"/>
      <c r="AY3768" s="49"/>
      <c r="AZ3768" s="49"/>
      <c r="BA3768" s="49"/>
      <c r="BB3768" s="49"/>
      <c r="BC3768" s="49"/>
      <c r="BD3768" s="49"/>
      <c r="BE3768" s="49"/>
      <c r="BF3768" s="49"/>
      <c r="BG3768" s="49"/>
      <c r="BH3768" s="49"/>
      <c r="BI3768" s="49"/>
      <c r="BJ3768" s="49"/>
      <c r="BK3768" s="49"/>
      <c r="BL3768" s="49"/>
      <c r="BM3768" s="49"/>
      <c r="BN3768" s="49"/>
      <c r="BO3768" s="49"/>
      <c r="BP3768" s="49"/>
      <c r="BQ3768" s="49"/>
      <c r="BR3768" s="49"/>
      <c r="BS3768" s="49"/>
      <c r="BT3768" s="49"/>
      <c r="BU3768" s="49"/>
      <c r="BV3768" s="49"/>
      <c r="BW3768" s="49"/>
      <c r="BX3768" s="49"/>
      <c r="BY3768" s="49"/>
      <c r="BZ3768" s="49"/>
      <c r="CA3768" s="49"/>
      <c r="CB3768" s="49"/>
      <c r="CC3768" s="49"/>
    </row>
    <row r="3769" spans="1:81" x14ac:dyDescent="0.3">
      <c r="A3769" s="57" t="s">
        <v>557</v>
      </c>
      <c r="B3769" s="48">
        <v>42327</v>
      </c>
      <c r="C3769" s="48"/>
      <c r="D3769" s="48"/>
      <c r="E3769" s="49" t="s">
        <v>558</v>
      </c>
      <c r="F3769" s="49"/>
      <c r="G3769" s="49">
        <v>471.80484374999997</v>
      </c>
      <c r="H3769" s="49">
        <v>0.202840625</v>
      </c>
      <c r="I3769" s="49">
        <v>0.16387499999999999</v>
      </c>
      <c r="J3769" s="49">
        <v>0.24293124999999999</v>
      </c>
      <c r="K3769" s="49">
        <v>0.26193749999999999</v>
      </c>
      <c r="L3769" s="49">
        <v>0.27064375000000002</v>
      </c>
      <c r="M3769" s="49">
        <v>0.34564375000000003</v>
      </c>
      <c r="N3769" s="49">
        <v>0.26816875000000001</v>
      </c>
      <c r="O3769" s="49"/>
      <c r="P3769" s="49"/>
      <c r="Q3769" s="49"/>
      <c r="R3769" s="49"/>
      <c r="S3769" s="49">
        <v>8.7521398000000001</v>
      </c>
      <c r="T3769" s="49">
        <v>327.23475000000002</v>
      </c>
      <c r="U3769" s="49">
        <v>0</v>
      </c>
      <c r="V3769" s="49"/>
      <c r="W3769" s="49"/>
      <c r="X3769" s="49"/>
      <c r="Y3769" s="49"/>
      <c r="Z3769" s="49"/>
      <c r="AA3769" s="49"/>
      <c r="AB3769" s="49"/>
      <c r="AC3769" s="49"/>
      <c r="AD3769" s="49"/>
      <c r="AE3769" s="49"/>
      <c r="AF3769" s="49"/>
      <c r="AG3769" s="49">
        <v>3.3599999999999998E-2</v>
      </c>
      <c r="AH3769" s="49">
        <v>1.9151999999999999E-3</v>
      </c>
      <c r="AI3769" s="49">
        <v>5.7000000000000002E-2</v>
      </c>
      <c r="AJ3769" s="49"/>
      <c r="AK3769" s="49"/>
      <c r="AL3769" s="49">
        <v>2.1</v>
      </c>
      <c r="AM3769" s="49">
        <v>4.33175334133378E-2</v>
      </c>
      <c r="AN3769" s="49">
        <v>5.6580387500000002</v>
      </c>
      <c r="AO3769" s="49">
        <v>130.61775</v>
      </c>
      <c r="AP3769" s="49"/>
      <c r="AQ3769" s="49"/>
      <c r="AR3769" s="49"/>
      <c r="AS3769" s="49"/>
      <c r="AT3769" s="49"/>
      <c r="AX3769" s="49"/>
      <c r="AY3769" s="49"/>
      <c r="AZ3769" s="49"/>
      <c r="BA3769" s="49"/>
      <c r="BB3769" s="49"/>
      <c r="BC3769" s="49">
        <v>0</v>
      </c>
      <c r="BD3769" s="49"/>
      <c r="BE3769" s="49">
        <v>1.57315112433862E-2</v>
      </c>
      <c r="BF3769" s="49">
        <v>3.0921858499999999</v>
      </c>
      <c r="BG3769" s="49"/>
      <c r="BH3769" s="49">
        <v>196.56</v>
      </c>
      <c r="BI3769" s="49"/>
      <c r="BJ3769" s="49"/>
      <c r="BK3769" s="49"/>
      <c r="BL3769" s="49"/>
      <c r="BM3769" s="49"/>
      <c r="BN3769" s="49"/>
      <c r="BO3769" s="49"/>
      <c r="BP3769" s="49"/>
      <c r="BQ3769" s="49"/>
      <c r="BR3769" s="49"/>
      <c r="BS3769" s="49"/>
      <c r="BT3769" s="49"/>
      <c r="BU3769" s="49"/>
      <c r="BV3769" s="49"/>
      <c r="BW3769" s="49"/>
      <c r="BX3769" s="49"/>
      <c r="BY3769" s="49"/>
      <c r="BZ3769" s="49"/>
      <c r="CA3769" s="49"/>
      <c r="CB3769" s="49"/>
      <c r="CC3769" s="49"/>
    </row>
    <row r="3770" spans="1:81" x14ac:dyDescent="0.3">
      <c r="A3770" s="57" t="s">
        <v>557</v>
      </c>
      <c r="B3770" s="48">
        <v>42328</v>
      </c>
      <c r="C3770" s="48"/>
      <c r="D3770" s="48"/>
      <c r="E3770" s="49" t="s">
        <v>558</v>
      </c>
      <c r="F3770" s="49"/>
      <c r="G3770" s="49">
        <v>472.90406250000001</v>
      </c>
      <c r="H3770" s="49">
        <v>0.21168124999999999</v>
      </c>
      <c r="I3770" s="49">
        <v>0.16523750000000001</v>
      </c>
      <c r="J3770" s="49">
        <v>0.24319374999999999</v>
      </c>
      <c r="K3770" s="49">
        <v>0.26061250000000002</v>
      </c>
      <c r="L3770" s="49">
        <v>0.27029999999999998</v>
      </c>
      <c r="M3770" s="49">
        <v>0.34564375000000003</v>
      </c>
      <c r="N3770" s="49">
        <v>0.26813749999999997</v>
      </c>
      <c r="O3770" s="49"/>
      <c r="P3770" s="49"/>
      <c r="Q3770" s="49"/>
      <c r="R3770" s="49">
        <v>3.5</v>
      </c>
      <c r="S3770" s="49"/>
      <c r="T3770" s="49"/>
      <c r="U3770" s="49"/>
      <c r="V3770" s="49"/>
      <c r="W3770" s="49"/>
      <c r="X3770" s="49"/>
      <c r="Y3770" s="49"/>
      <c r="Z3770" s="49"/>
      <c r="AA3770" s="49"/>
      <c r="AB3770" s="49"/>
      <c r="AC3770" s="49"/>
      <c r="AD3770" s="49">
        <v>8.85</v>
      </c>
      <c r="AE3770" s="49"/>
      <c r="AF3770" s="49">
        <v>0.76106072378251299</v>
      </c>
      <c r="AG3770" s="49"/>
      <c r="AH3770" s="49"/>
      <c r="AI3770" s="49"/>
      <c r="AJ3770" s="49">
        <v>0.5</v>
      </c>
      <c r="AK3770" s="49">
        <v>8.35</v>
      </c>
      <c r="AL3770" s="49"/>
      <c r="AM3770" s="49"/>
      <c r="AN3770" s="49"/>
      <c r="AO3770" s="49"/>
      <c r="AP3770" s="49"/>
      <c r="AQ3770" s="49"/>
      <c r="AR3770" s="49"/>
      <c r="AS3770" s="49"/>
      <c r="AT3770" s="49"/>
      <c r="AX3770" s="49"/>
      <c r="AY3770" s="49"/>
      <c r="AZ3770" s="49"/>
      <c r="BA3770" s="49"/>
      <c r="BB3770" s="49"/>
      <c r="BC3770" s="49"/>
      <c r="BD3770" s="49"/>
      <c r="BE3770" s="49"/>
      <c r="BF3770" s="49"/>
      <c r="BG3770" s="49"/>
      <c r="BH3770" s="49"/>
      <c r="BI3770" s="49"/>
      <c r="BJ3770" s="49"/>
      <c r="BK3770" s="49"/>
      <c r="BL3770" s="49"/>
      <c r="BM3770" s="49"/>
      <c r="BN3770" s="49"/>
      <c r="BO3770" s="49"/>
      <c r="BP3770" s="49"/>
      <c r="BQ3770" s="49"/>
      <c r="BR3770" s="49"/>
      <c r="BS3770" s="49"/>
      <c r="BT3770" s="49"/>
      <c r="BU3770" s="49"/>
      <c r="BV3770" s="49"/>
      <c r="BW3770" s="49"/>
      <c r="BX3770" s="49"/>
      <c r="BY3770" s="49"/>
      <c r="BZ3770" s="49"/>
      <c r="CA3770" s="49"/>
      <c r="CB3770" s="49"/>
      <c r="CC3770" s="49"/>
    </row>
    <row r="3771" spans="1:81" x14ac:dyDescent="0.3">
      <c r="A3771" s="57" t="s">
        <v>557</v>
      </c>
      <c r="B3771" s="48">
        <v>42329</v>
      </c>
      <c r="C3771" s="48"/>
      <c r="D3771" s="48"/>
      <c r="E3771" s="49" t="s">
        <v>558</v>
      </c>
      <c r="F3771" s="49"/>
      <c r="G3771" s="49">
        <v>469.37062500000002</v>
      </c>
      <c r="H3771" s="49">
        <v>0.18890000000000001</v>
      </c>
      <c r="I3771" s="49">
        <v>0.16547500000000001</v>
      </c>
      <c r="J3771" s="49">
        <v>0.24407499999999999</v>
      </c>
      <c r="K3771" s="49">
        <v>0.25969375</v>
      </c>
      <c r="L3771" s="49">
        <v>0.27001874999999997</v>
      </c>
      <c r="M3771" s="49">
        <v>0.34552500000000003</v>
      </c>
      <c r="N3771" s="49">
        <v>0.26806875000000002</v>
      </c>
      <c r="O3771" s="49"/>
      <c r="P3771" s="49"/>
      <c r="Q3771" s="49"/>
      <c r="R3771" s="49"/>
      <c r="S3771" s="49"/>
      <c r="T3771" s="49"/>
      <c r="U3771" s="49"/>
      <c r="V3771" s="49"/>
      <c r="W3771" s="49"/>
      <c r="X3771" s="49"/>
      <c r="Y3771" s="49"/>
      <c r="Z3771" s="49"/>
      <c r="AA3771" s="49"/>
      <c r="AB3771" s="49"/>
      <c r="AC3771" s="49"/>
      <c r="AD3771" s="49"/>
      <c r="AE3771" s="49"/>
      <c r="AF3771" s="49"/>
      <c r="AG3771" s="49"/>
      <c r="AH3771" s="49"/>
      <c r="AI3771" s="49"/>
      <c r="AJ3771" s="49"/>
      <c r="AK3771" s="49"/>
      <c r="AL3771" s="49"/>
      <c r="AM3771" s="49"/>
      <c r="AN3771" s="49"/>
      <c r="AO3771" s="49"/>
      <c r="AP3771" s="49"/>
      <c r="AQ3771" s="49"/>
      <c r="AR3771" s="49"/>
      <c r="AS3771" s="49"/>
      <c r="AT3771" s="49"/>
      <c r="AX3771" s="49"/>
      <c r="AY3771" s="49"/>
      <c r="AZ3771" s="49"/>
      <c r="BA3771" s="49"/>
      <c r="BB3771" s="49"/>
      <c r="BC3771" s="49"/>
      <c r="BD3771" s="49"/>
      <c r="BE3771" s="49"/>
      <c r="BF3771" s="49"/>
      <c r="BG3771" s="49"/>
      <c r="BH3771" s="49"/>
      <c r="BI3771" s="49"/>
      <c r="BJ3771" s="49"/>
      <c r="BK3771" s="49"/>
      <c r="BL3771" s="49"/>
      <c r="BM3771" s="49"/>
      <c r="BN3771" s="49"/>
      <c r="BO3771" s="49"/>
      <c r="BP3771" s="49"/>
      <c r="BQ3771" s="49"/>
      <c r="BR3771" s="49"/>
      <c r="BS3771" s="49"/>
      <c r="BT3771" s="49"/>
      <c r="BU3771" s="49"/>
      <c r="BV3771" s="49"/>
      <c r="BW3771" s="49"/>
      <c r="BX3771" s="49"/>
      <c r="BY3771" s="49"/>
      <c r="BZ3771" s="49"/>
      <c r="CA3771" s="49"/>
      <c r="CB3771" s="49"/>
      <c r="CC3771" s="49"/>
    </row>
    <row r="3772" spans="1:81" x14ac:dyDescent="0.3">
      <c r="A3772" s="57" t="s">
        <v>557</v>
      </c>
      <c r="B3772" s="48">
        <v>42330</v>
      </c>
      <c r="C3772" s="48"/>
      <c r="D3772" s="48"/>
      <c r="E3772" s="49" t="s">
        <v>558</v>
      </c>
      <c r="F3772" s="49"/>
      <c r="G3772" s="49">
        <v>466.12921875000001</v>
      </c>
      <c r="H3772" s="49">
        <v>0.167884375</v>
      </c>
      <c r="I3772" s="49">
        <v>0.16579374999999999</v>
      </c>
      <c r="J3772" s="49">
        <v>0.2447</v>
      </c>
      <c r="K3772" s="49">
        <v>0.25882500000000003</v>
      </c>
      <c r="L3772" s="49">
        <v>0.26985625000000002</v>
      </c>
      <c r="M3772" s="49">
        <v>0.34546874999999999</v>
      </c>
      <c r="N3772" s="49">
        <v>0.26807500000000001</v>
      </c>
      <c r="O3772" s="49"/>
      <c r="P3772" s="49"/>
      <c r="Q3772" s="49"/>
      <c r="R3772" s="49"/>
      <c r="S3772" s="49"/>
      <c r="T3772" s="49"/>
      <c r="U3772" s="49"/>
      <c r="V3772" s="49"/>
      <c r="W3772" s="49"/>
      <c r="X3772" s="49"/>
      <c r="Y3772" s="49"/>
      <c r="Z3772" s="49"/>
      <c r="AA3772" s="49"/>
      <c r="AB3772" s="49"/>
      <c r="AC3772" s="49"/>
      <c r="AD3772" s="49"/>
      <c r="AE3772" s="49"/>
      <c r="AF3772" s="49"/>
      <c r="AG3772" s="49"/>
      <c r="AH3772" s="49"/>
      <c r="AI3772" s="49"/>
      <c r="AJ3772" s="49"/>
      <c r="AK3772" s="49"/>
      <c r="AL3772" s="49"/>
      <c r="AM3772" s="49"/>
      <c r="AN3772" s="49"/>
      <c r="AO3772" s="49"/>
      <c r="AP3772" s="49"/>
      <c r="AQ3772" s="49"/>
      <c r="AR3772" s="49"/>
      <c r="AS3772" s="49"/>
      <c r="AT3772" s="49"/>
      <c r="AX3772" s="49"/>
      <c r="AY3772" s="49"/>
      <c r="AZ3772" s="49"/>
      <c r="BA3772" s="49"/>
      <c r="BB3772" s="49"/>
      <c r="BC3772" s="49"/>
      <c r="BD3772" s="49"/>
      <c r="BE3772" s="49"/>
      <c r="BF3772" s="49"/>
      <c r="BG3772" s="49"/>
      <c r="BH3772" s="49"/>
      <c r="BI3772" s="49"/>
      <c r="BJ3772" s="49"/>
      <c r="BK3772" s="49"/>
      <c r="BL3772" s="49"/>
      <c r="BM3772" s="49"/>
      <c r="BN3772" s="49"/>
      <c r="BO3772" s="49"/>
      <c r="BP3772" s="49"/>
      <c r="BQ3772" s="49"/>
      <c r="BR3772" s="49"/>
      <c r="BS3772" s="49"/>
      <c r="BT3772" s="49"/>
      <c r="BU3772" s="49"/>
      <c r="BV3772" s="49"/>
      <c r="BW3772" s="49"/>
      <c r="BX3772" s="49"/>
      <c r="BY3772" s="49"/>
      <c r="BZ3772" s="49"/>
      <c r="CA3772" s="49"/>
      <c r="CB3772" s="49"/>
      <c r="CC3772" s="49"/>
    </row>
    <row r="3773" spans="1:81" x14ac:dyDescent="0.3">
      <c r="A3773" s="57" t="s">
        <v>557</v>
      </c>
      <c r="B3773" s="48">
        <v>42331</v>
      </c>
      <c r="C3773" s="48"/>
      <c r="D3773" s="48"/>
      <c r="E3773" s="49" t="s">
        <v>558</v>
      </c>
      <c r="F3773" s="49"/>
      <c r="G3773" s="49">
        <v>461.9325</v>
      </c>
      <c r="H3773" s="49">
        <v>0.1456875</v>
      </c>
      <c r="I3773" s="49">
        <v>0.16446250000000001</v>
      </c>
      <c r="J3773" s="49">
        <v>0.24408125</v>
      </c>
      <c r="K3773" s="49">
        <v>0.25773750000000001</v>
      </c>
      <c r="L3773" s="49">
        <v>0.26946249999999999</v>
      </c>
      <c r="M3773" s="49">
        <v>0.34539375</v>
      </c>
      <c r="N3773" s="49">
        <v>0.26802500000000001</v>
      </c>
      <c r="O3773" s="49"/>
      <c r="P3773" s="49"/>
      <c r="Q3773" s="49"/>
      <c r="R3773" s="49"/>
      <c r="S3773" s="49"/>
      <c r="T3773" s="49"/>
      <c r="U3773" s="49"/>
      <c r="V3773" s="49"/>
      <c r="W3773" s="49"/>
      <c r="X3773" s="49"/>
      <c r="Y3773" s="49"/>
      <c r="Z3773" s="49"/>
      <c r="AA3773" s="49"/>
      <c r="AB3773" s="49"/>
      <c r="AC3773" s="49"/>
      <c r="AD3773" s="49"/>
      <c r="AE3773" s="49">
        <v>0.70382263923431199</v>
      </c>
      <c r="AF3773" s="49">
        <v>0.670566786745184</v>
      </c>
      <c r="AG3773" s="49"/>
      <c r="AH3773" s="49"/>
      <c r="AI3773" s="49"/>
      <c r="AJ3773" s="49"/>
      <c r="AK3773" s="49"/>
      <c r="AL3773" s="49"/>
      <c r="AM3773" s="49"/>
      <c r="AN3773" s="49"/>
      <c r="AO3773" s="49"/>
      <c r="AP3773" s="49"/>
      <c r="AQ3773" s="49"/>
      <c r="AR3773" s="49"/>
      <c r="AS3773" s="49"/>
      <c r="AT3773" s="49"/>
      <c r="AX3773" s="49"/>
      <c r="AY3773" s="49"/>
      <c r="AZ3773" s="49"/>
      <c r="BA3773" s="49"/>
      <c r="BB3773" s="49"/>
      <c r="BC3773" s="49"/>
      <c r="BD3773" s="49"/>
      <c r="BE3773" s="49"/>
      <c r="BF3773" s="49"/>
      <c r="BG3773" s="49"/>
      <c r="BH3773" s="49"/>
      <c r="BI3773" s="49"/>
      <c r="BJ3773" s="49"/>
      <c r="BK3773" s="49"/>
      <c r="BL3773" s="49"/>
      <c r="BM3773" s="49"/>
      <c r="BN3773" s="49"/>
      <c r="BO3773" s="49"/>
      <c r="BP3773" s="49"/>
      <c r="BQ3773" s="49"/>
      <c r="BR3773" s="49"/>
      <c r="BS3773" s="49"/>
      <c r="BT3773" s="49"/>
      <c r="BU3773" s="49"/>
      <c r="BV3773" s="49"/>
      <c r="BW3773" s="49"/>
      <c r="BX3773" s="49"/>
      <c r="BY3773" s="49"/>
      <c r="BZ3773" s="49"/>
      <c r="CA3773" s="49"/>
      <c r="CB3773" s="49"/>
      <c r="CC3773" s="49"/>
    </row>
    <row r="3774" spans="1:81" x14ac:dyDescent="0.3">
      <c r="A3774" s="57" t="s">
        <v>557</v>
      </c>
      <c r="B3774" s="48">
        <v>42332</v>
      </c>
      <c r="C3774" s="48"/>
      <c r="D3774" s="48"/>
      <c r="E3774" s="49" t="s">
        <v>558</v>
      </c>
      <c r="F3774" s="49"/>
      <c r="G3774" s="49">
        <v>457.46249999999998</v>
      </c>
      <c r="H3774" s="49">
        <v>0.12618750000000001</v>
      </c>
      <c r="I3774" s="49">
        <v>0.1615375</v>
      </c>
      <c r="J3774" s="49">
        <v>0.24265</v>
      </c>
      <c r="K3774" s="49">
        <v>0.25614375</v>
      </c>
      <c r="L3774" s="49">
        <v>0.26896874999999998</v>
      </c>
      <c r="M3774" s="49">
        <v>0.34526250000000003</v>
      </c>
      <c r="N3774" s="49">
        <v>0.26798749999999999</v>
      </c>
      <c r="O3774" s="49"/>
      <c r="P3774" s="49"/>
      <c r="Q3774" s="49"/>
      <c r="R3774" s="49"/>
      <c r="S3774" s="49"/>
      <c r="T3774" s="49"/>
      <c r="U3774" s="49"/>
      <c r="V3774" s="49"/>
      <c r="W3774" s="49"/>
      <c r="X3774" s="49"/>
      <c r="Y3774" s="49"/>
      <c r="Z3774" s="49"/>
      <c r="AA3774" s="49"/>
      <c r="AB3774" s="49"/>
      <c r="AC3774" s="49"/>
      <c r="AD3774" s="49"/>
      <c r="AE3774" s="49"/>
      <c r="AF3774" s="49"/>
      <c r="AG3774" s="49"/>
      <c r="AH3774" s="49"/>
      <c r="AI3774" s="49"/>
      <c r="AJ3774" s="49"/>
      <c r="AK3774" s="49"/>
      <c r="AL3774" s="49"/>
      <c r="AM3774" s="49"/>
      <c r="AN3774" s="49"/>
      <c r="AO3774" s="49"/>
      <c r="AP3774" s="49"/>
      <c r="AQ3774" s="49"/>
      <c r="AR3774" s="49"/>
      <c r="AS3774" s="49"/>
      <c r="AT3774" s="49"/>
      <c r="AX3774" s="49"/>
      <c r="AY3774" s="49"/>
      <c r="AZ3774" s="49"/>
      <c r="BA3774" s="49"/>
      <c r="BB3774" s="49"/>
      <c r="BC3774" s="49"/>
      <c r="BD3774" s="49"/>
      <c r="BE3774" s="49"/>
      <c r="BF3774" s="49"/>
      <c r="BG3774" s="49"/>
      <c r="BH3774" s="49"/>
      <c r="BI3774" s="49"/>
      <c r="BJ3774" s="49"/>
      <c r="BK3774" s="49"/>
      <c r="BL3774" s="49"/>
      <c r="BM3774" s="49"/>
      <c r="BN3774" s="49"/>
      <c r="BO3774" s="49"/>
      <c r="BP3774" s="49"/>
      <c r="BQ3774" s="49"/>
      <c r="BR3774" s="49"/>
      <c r="BS3774" s="49"/>
      <c r="BT3774" s="49"/>
      <c r="BU3774" s="49"/>
      <c r="BV3774" s="49"/>
      <c r="BW3774" s="49"/>
      <c r="BX3774" s="49"/>
      <c r="BY3774" s="49"/>
      <c r="BZ3774" s="49"/>
      <c r="CA3774" s="49"/>
      <c r="CB3774" s="49"/>
      <c r="CC3774" s="49"/>
    </row>
    <row r="3775" spans="1:81" x14ac:dyDescent="0.3">
      <c r="A3775" s="57" t="s">
        <v>557</v>
      </c>
      <c r="B3775" s="48">
        <v>42333</v>
      </c>
      <c r="C3775" s="48"/>
      <c r="D3775" s="48"/>
      <c r="E3775" s="49" t="s">
        <v>558</v>
      </c>
      <c r="F3775" s="49"/>
      <c r="G3775" s="49">
        <v>453.30093749999997</v>
      </c>
      <c r="H3775" s="49">
        <v>0.112425</v>
      </c>
      <c r="I3775" s="49">
        <v>0.15741875</v>
      </c>
      <c r="J3775" s="49">
        <v>0.23997499999999999</v>
      </c>
      <c r="K3775" s="49">
        <v>0.25443125</v>
      </c>
      <c r="L3775" s="49">
        <v>0.26851249999999999</v>
      </c>
      <c r="M3775" s="49">
        <v>0.34525624999999999</v>
      </c>
      <c r="N3775" s="49">
        <v>0.26790625000000001</v>
      </c>
      <c r="O3775" s="49"/>
      <c r="P3775" s="49"/>
      <c r="Q3775" s="49"/>
      <c r="R3775" s="49"/>
      <c r="S3775" s="49"/>
      <c r="T3775" s="49"/>
      <c r="U3775" s="49"/>
      <c r="V3775" s="49"/>
      <c r="W3775" s="49"/>
      <c r="X3775" s="49"/>
      <c r="Y3775" s="49"/>
      <c r="Z3775" s="49"/>
      <c r="AA3775" s="49"/>
      <c r="AB3775" s="49"/>
      <c r="AC3775" s="49"/>
      <c r="AD3775" s="49">
        <v>8.85</v>
      </c>
      <c r="AE3775" s="49"/>
      <c r="AF3775" s="49"/>
      <c r="AG3775" s="49"/>
      <c r="AH3775" s="49"/>
      <c r="AI3775" s="49"/>
      <c r="AJ3775" s="49">
        <v>0.85</v>
      </c>
      <c r="AK3775" s="49">
        <v>8.8000000000000007</v>
      </c>
      <c r="AL3775" s="49"/>
      <c r="AM3775" s="49"/>
      <c r="AN3775" s="49"/>
      <c r="AO3775" s="49"/>
      <c r="AP3775" s="49"/>
      <c r="AQ3775" s="49"/>
      <c r="AR3775" s="49"/>
      <c r="AS3775" s="49"/>
      <c r="AT3775" s="49"/>
      <c r="AX3775" s="49"/>
      <c r="AY3775" s="49"/>
      <c r="AZ3775" s="49"/>
      <c r="BA3775" s="49"/>
      <c r="BB3775" s="49"/>
      <c r="BC3775" s="49"/>
      <c r="BD3775" s="49"/>
      <c r="BE3775" s="49"/>
      <c r="BF3775" s="49"/>
      <c r="BG3775" s="49"/>
      <c r="BH3775" s="49"/>
      <c r="BI3775" s="49"/>
      <c r="BJ3775" s="49"/>
      <c r="BK3775" s="49"/>
      <c r="BL3775" s="49"/>
      <c r="BM3775" s="49"/>
      <c r="BN3775" s="49"/>
      <c r="BO3775" s="49"/>
      <c r="BP3775" s="49"/>
      <c r="BQ3775" s="49"/>
      <c r="BR3775" s="49"/>
      <c r="BS3775" s="49"/>
      <c r="BT3775" s="49"/>
      <c r="BU3775" s="49"/>
      <c r="BV3775" s="49"/>
      <c r="BW3775" s="49"/>
      <c r="BX3775" s="49"/>
      <c r="BY3775" s="49"/>
      <c r="BZ3775" s="49"/>
      <c r="CA3775" s="49"/>
      <c r="CB3775" s="49"/>
      <c r="CC3775" s="49"/>
    </row>
    <row r="3776" spans="1:81" x14ac:dyDescent="0.3">
      <c r="A3776" s="57" t="s">
        <v>557</v>
      </c>
      <c r="B3776" s="48">
        <v>42334</v>
      </c>
      <c r="C3776" s="48"/>
      <c r="D3776" s="48"/>
      <c r="E3776" s="49" t="s">
        <v>558</v>
      </c>
      <c r="F3776" s="49"/>
      <c r="G3776" s="49">
        <v>449.13468749999998</v>
      </c>
      <c r="H3776" s="49">
        <v>0.10278125</v>
      </c>
      <c r="I3776" s="49">
        <v>0.15265000000000001</v>
      </c>
      <c r="J3776" s="49">
        <v>0.23608750000000001</v>
      </c>
      <c r="K3776" s="49">
        <v>0.25240625</v>
      </c>
      <c r="L3776" s="49">
        <v>0.2679375</v>
      </c>
      <c r="M3776" s="49">
        <v>0.34508749999999999</v>
      </c>
      <c r="N3776" s="49">
        <v>0.26788125000000002</v>
      </c>
      <c r="O3776" s="49"/>
      <c r="P3776" s="49"/>
      <c r="Q3776" s="49"/>
      <c r="R3776" s="49"/>
      <c r="S3776" s="49"/>
      <c r="T3776" s="49"/>
      <c r="U3776" s="49"/>
      <c r="V3776" s="49"/>
      <c r="W3776" s="49"/>
      <c r="X3776" s="49"/>
      <c r="Y3776" s="49"/>
      <c r="Z3776" s="49"/>
      <c r="AA3776" s="49"/>
      <c r="AB3776" s="49"/>
      <c r="AC3776" s="49"/>
      <c r="AD3776" s="49"/>
      <c r="AE3776" s="49"/>
      <c r="AF3776" s="49"/>
      <c r="AG3776" s="49"/>
      <c r="AH3776" s="49"/>
      <c r="AI3776" s="49"/>
      <c r="AJ3776" s="49"/>
      <c r="AK3776" s="49"/>
      <c r="AL3776" s="49"/>
      <c r="AM3776" s="49"/>
      <c r="AN3776" s="49"/>
      <c r="AO3776" s="49"/>
      <c r="AP3776" s="49"/>
      <c r="AQ3776" s="49"/>
      <c r="AR3776" s="49"/>
      <c r="AS3776" s="49"/>
      <c r="AT3776" s="49"/>
      <c r="AX3776" s="49"/>
      <c r="AY3776" s="49"/>
      <c r="AZ3776" s="49"/>
      <c r="BA3776" s="49"/>
      <c r="BB3776" s="49"/>
      <c r="BC3776" s="49"/>
      <c r="BD3776" s="49"/>
      <c r="BE3776" s="49"/>
      <c r="BF3776" s="49"/>
      <c r="BG3776" s="49"/>
      <c r="BH3776" s="49"/>
      <c r="BI3776" s="49"/>
      <c r="BJ3776" s="49"/>
      <c r="BK3776" s="49"/>
      <c r="BL3776" s="49"/>
      <c r="BM3776" s="49"/>
      <c r="BN3776" s="49"/>
      <c r="BO3776" s="49"/>
      <c r="BP3776" s="49"/>
      <c r="BQ3776" s="49"/>
      <c r="BR3776" s="49"/>
      <c r="BS3776" s="49"/>
      <c r="BT3776" s="49"/>
      <c r="BU3776" s="49"/>
      <c r="BV3776" s="49"/>
      <c r="BW3776" s="49"/>
      <c r="BX3776" s="49"/>
      <c r="BY3776" s="49"/>
      <c r="BZ3776" s="49"/>
      <c r="CA3776" s="49"/>
      <c r="CB3776" s="49"/>
      <c r="CC3776" s="49"/>
    </row>
    <row r="3777" spans="1:81" x14ac:dyDescent="0.3">
      <c r="A3777" s="57" t="s">
        <v>557</v>
      </c>
      <c r="B3777" s="48">
        <v>42335</v>
      </c>
      <c r="C3777" s="48"/>
      <c r="D3777" s="48"/>
      <c r="E3777" s="49" t="s">
        <v>558</v>
      </c>
      <c r="F3777" s="49"/>
      <c r="G3777" s="49">
        <v>446.41874999999999</v>
      </c>
      <c r="H3777" s="49">
        <v>9.6862500000000004E-2</v>
      </c>
      <c r="I3777" s="49">
        <v>0.14985000000000001</v>
      </c>
      <c r="J3777" s="49">
        <v>0.23335</v>
      </c>
      <c r="K3777" s="49">
        <v>0.25066250000000001</v>
      </c>
      <c r="L3777" s="49">
        <v>0.26765624999999998</v>
      </c>
      <c r="M3777" s="49">
        <v>0.34507500000000002</v>
      </c>
      <c r="N3777" s="49">
        <v>0.26796249999999999</v>
      </c>
      <c r="O3777" s="49"/>
      <c r="P3777" s="49"/>
      <c r="Q3777" s="49"/>
      <c r="R3777" s="49"/>
      <c r="S3777" s="49"/>
      <c r="T3777" s="49"/>
      <c r="U3777" s="49"/>
      <c r="V3777" s="49"/>
      <c r="W3777" s="49"/>
      <c r="X3777" s="49"/>
      <c r="Y3777" s="49"/>
      <c r="Z3777" s="49"/>
      <c r="AA3777" s="49"/>
      <c r="AB3777" s="49"/>
      <c r="AC3777" s="49"/>
      <c r="AD3777" s="49"/>
      <c r="AE3777" s="49"/>
      <c r="AF3777" s="49"/>
      <c r="AG3777" s="49"/>
      <c r="AH3777" s="49"/>
      <c r="AI3777" s="49"/>
      <c r="AJ3777" s="49"/>
      <c r="AK3777" s="49"/>
      <c r="AL3777" s="49"/>
      <c r="AM3777" s="49"/>
      <c r="AN3777" s="49"/>
      <c r="AO3777" s="49"/>
      <c r="AP3777" s="49"/>
      <c r="AQ3777" s="49"/>
      <c r="AR3777" s="49"/>
      <c r="AS3777" s="49"/>
      <c r="AT3777" s="49"/>
      <c r="AX3777" s="49"/>
      <c r="AY3777" s="49"/>
      <c r="AZ3777" s="49"/>
      <c r="BA3777" s="49"/>
      <c r="BB3777" s="49"/>
      <c r="BC3777" s="49"/>
      <c r="BD3777" s="49"/>
      <c r="BE3777" s="49"/>
      <c r="BF3777" s="49"/>
      <c r="BG3777" s="49"/>
      <c r="BH3777" s="49"/>
      <c r="BI3777" s="49"/>
      <c r="BJ3777" s="49"/>
      <c r="BK3777" s="49"/>
      <c r="BL3777" s="49"/>
      <c r="BM3777" s="49"/>
      <c r="BN3777" s="49"/>
      <c r="BO3777" s="49"/>
      <c r="BP3777" s="49"/>
      <c r="BQ3777" s="49"/>
      <c r="BR3777" s="49"/>
      <c r="BS3777" s="49"/>
      <c r="BT3777" s="49"/>
      <c r="BU3777" s="49"/>
      <c r="BV3777" s="49"/>
      <c r="BW3777" s="49"/>
      <c r="BX3777" s="49"/>
      <c r="BY3777" s="49"/>
      <c r="BZ3777" s="49"/>
      <c r="CA3777" s="49"/>
      <c r="CB3777" s="49"/>
      <c r="CC3777" s="49"/>
    </row>
    <row r="3778" spans="1:81" x14ac:dyDescent="0.3">
      <c r="A3778" s="57" t="s">
        <v>557</v>
      </c>
      <c r="B3778" s="48">
        <v>42336</v>
      </c>
      <c r="C3778" s="48"/>
      <c r="D3778" s="48"/>
      <c r="E3778" s="49" t="s">
        <v>558</v>
      </c>
      <c r="F3778" s="49"/>
      <c r="G3778" s="49">
        <v>442.51125000000002</v>
      </c>
      <c r="H3778" s="49">
        <v>9.22375E-2</v>
      </c>
      <c r="I3778" s="49">
        <v>0.14505000000000001</v>
      </c>
      <c r="J3778" s="49">
        <v>0.22825000000000001</v>
      </c>
      <c r="K3778" s="49">
        <v>0.248</v>
      </c>
      <c r="L3778" s="49">
        <v>0.26716250000000002</v>
      </c>
      <c r="M3778" s="49">
        <v>0.3450375</v>
      </c>
      <c r="N3778" s="49">
        <v>0.26794374999999998</v>
      </c>
      <c r="O3778" s="49"/>
      <c r="P3778" s="49"/>
      <c r="Q3778" s="49"/>
      <c r="R3778" s="49"/>
      <c r="S3778" s="49"/>
      <c r="T3778" s="49"/>
      <c r="U3778" s="49"/>
      <c r="V3778" s="49"/>
      <c r="W3778" s="49"/>
      <c r="X3778" s="49"/>
      <c r="Y3778" s="49"/>
      <c r="Z3778" s="49"/>
      <c r="AA3778" s="49"/>
      <c r="AB3778" s="49"/>
      <c r="AC3778" s="49"/>
      <c r="AD3778" s="49"/>
      <c r="AE3778" s="49"/>
      <c r="AF3778" s="49"/>
      <c r="AG3778" s="49"/>
      <c r="AH3778" s="49"/>
      <c r="AI3778" s="49"/>
      <c r="AJ3778" s="49"/>
      <c r="AK3778" s="49"/>
      <c r="AL3778" s="49"/>
      <c r="AM3778" s="49"/>
      <c r="AN3778" s="49"/>
      <c r="AO3778" s="49"/>
      <c r="AP3778" s="49"/>
      <c r="AQ3778" s="49"/>
      <c r="AR3778" s="49"/>
      <c r="AS3778" s="49"/>
      <c r="AT3778" s="49"/>
      <c r="AX3778" s="49"/>
      <c r="AY3778" s="49"/>
      <c r="AZ3778" s="49"/>
      <c r="BA3778" s="49"/>
      <c r="BB3778" s="49"/>
      <c r="BC3778" s="49"/>
      <c r="BD3778" s="49"/>
      <c r="BE3778" s="49"/>
      <c r="BF3778" s="49"/>
      <c r="BG3778" s="49"/>
      <c r="BH3778" s="49"/>
      <c r="BI3778" s="49"/>
      <c r="BJ3778" s="49"/>
      <c r="BK3778" s="49"/>
      <c r="BL3778" s="49"/>
      <c r="BM3778" s="49"/>
      <c r="BN3778" s="49"/>
      <c r="BO3778" s="49"/>
      <c r="BP3778" s="49"/>
      <c r="BQ3778" s="49"/>
      <c r="BR3778" s="49"/>
      <c r="BS3778" s="49"/>
      <c r="BT3778" s="49"/>
      <c r="BU3778" s="49"/>
      <c r="BV3778" s="49"/>
      <c r="BW3778" s="49"/>
      <c r="BX3778" s="49"/>
      <c r="BY3778" s="49"/>
      <c r="BZ3778" s="49"/>
      <c r="CA3778" s="49"/>
      <c r="CB3778" s="49"/>
      <c r="CC3778" s="49"/>
    </row>
    <row r="3779" spans="1:81" x14ac:dyDescent="0.3">
      <c r="A3779" s="57" t="s">
        <v>557</v>
      </c>
      <c r="B3779" s="48">
        <v>42337</v>
      </c>
      <c r="C3779" s="48"/>
      <c r="D3779" s="48"/>
      <c r="E3779" s="49" t="s">
        <v>558</v>
      </c>
      <c r="F3779" s="49"/>
      <c r="G3779" s="49">
        <v>440.07421875</v>
      </c>
      <c r="H3779" s="49">
        <v>8.8728125000000005E-2</v>
      </c>
      <c r="I3779" s="49">
        <v>0.14221249999999999</v>
      </c>
      <c r="J3779" s="49">
        <v>0.22553124999999999</v>
      </c>
      <c r="K3779" s="49">
        <v>0.24603749999999999</v>
      </c>
      <c r="L3779" s="49">
        <v>0.26696249999999999</v>
      </c>
      <c r="M3779" s="49">
        <v>0.34505000000000002</v>
      </c>
      <c r="N3779" s="49">
        <v>0.2678625</v>
      </c>
      <c r="O3779" s="49"/>
      <c r="P3779" s="49"/>
      <c r="Q3779" s="49"/>
      <c r="R3779" s="49"/>
      <c r="S3779" s="49"/>
      <c r="T3779" s="49"/>
      <c r="U3779" s="49"/>
      <c r="V3779" s="49"/>
      <c r="W3779" s="49"/>
      <c r="X3779" s="49"/>
      <c r="Y3779" s="49"/>
      <c r="Z3779" s="49"/>
      <c r="AA3779" s="49"/>
      <c r="AB3779" s="49"/>
      <c r="AC3779" s="49"/>
      <c r="AD3779" s="49"/>
      <c r="AE3779" s="49"/>
      <c r="AF3779" s="49"/>
      <c r="AG3779" s="49"/>
      <c r="AH3779" s="49"/>
      <c r="AI3779" s="49"/>
      <c r="AJ3779" s="49"/>
      <c r="AK3779" s="49"/>
      <c r="AL3779" s="49"/>
      <c r="AM3779" s="49"/>
      <c r="AN3779" s="49"/>
      <c r="AO3779" s="49"/>
      <c r="AP3779" s="49"/>
      <c r="AQ3779" s="49"/>
      <c r="AR3779" s="49"/>
      <c r="AS3779" s="49"/>
      <c r="AT3779" s="49"/>
      <c r="AX3779" s="49"/>
      <c r="AY3779" s="49"/>
      <c r="AZ3779" s="49"/>
      <c r="BA3779" s="49"/>
      <c r="BB3779" s="49"/>
      <c r="BC3779" s="49"/>
      <c r="BD3779" s="49"/>
      <c r="BE3779" s="49"/>
      <c r="BF3779" s="49"/>
      <c r="BG3779" s="49"/>
      <c r="BH3779" s="49"/>
      <c r="BI3779" s="49"/>
      <c r="BJ3779" s="49"/>
      <c r="BK3779" s="49"/>
      <c r="BL3779" s="49"/>
      <c r="BM3779" s="49"/>
      <c r="BN3779" s="49"/>
      <c r="BO3779" s="49"/>
      <c r="BP3779" s="49"/>
      <c r="BQ3779" s="49"/>
      <c r="BR3779" s="49"/>
      <c r="BS3779" s="49"/>
      <c r="BT3779" s="49"/>
      <c r="BU3779" s="49"/>
      <c r="BV3779" s="49"/>
      <c r="BW3779" s="49"/>
      <c r="BX3779" s="49"/>
      <c r="BY3779" s="49"/>
      <c r="BZ3779" s="49"/>
      <c r="CA3779" s="49"/>
      <c r="CB3779" s="49"/>
      <c r="CC3779" s="49"/>
    </row>
    <row r="3780" spans="1:81" x14ac:dyDescent="0.3">
      <c r="A3780" s="57" t="s">
        <v>557</v>
      </c>
      <c r="B3780" s="48">
        <v>42338</v>
      </c>
      <c r="C3780" s="48"/>
      <c r="D3780" s="48"/>
      <c r="E3780" s="49" t="s">
        <v>558</v>
      </c>
      <c r="F3780" s="49"/>
      <c r="G3780" s="49">
        <v>438.05437499999999</v>
      </c>
      <c r="H3780" s="49">
        <v>8.7425000000000003E-2</v>
      </c>
      <c r="I3780" s="49">
        <v>0.1403625</v>
      </c>
      <c r="J3780" s="49">
        <v>0.22285625000000001</v>
      </c>
      <c r="K3780" s="49">
        <v>0.2437375</v>
      </c>
      <c r="L3780" s="49">
        <v>0.26679999999999998</v>
      </c>
      <c r="M3780" s="49">
        <v>0.34501874999999999</v>
      </c>
      <c r="N3780" s="49">
        <v>0.26787499999999997</v>
      </c>
      <c r="O3780" s="49"/>
      <c r="P3780" s="49"/>
      <c r="Q3780" s="49"/>
      <c r="R3780" s="49"/>
      <c r="S3780" s="49"/>
      <c r="T3780" s="49"/>
      <c r="U3780" s="49"/>
      <c r="V3780" s="49"/>
      <c r="W3780" s="49"/>
      <c r="X3780" s="49"/>
      <c r="Y3780" s="49"/>
      <c r="Z3780" s="49"/>
      <c r="AA3780" s="49"/>
      <c r="AB3780" s="49"/>
      <c r="AC3780" s="49"/>
      <c r="AD3780" s="49"/>
      <c r="AE3780" s="49">
        <v>0.70549602596841898</v>
      </c>
      <c r="AF3780" s="49">
        <v>0.61999438165930698</v>
      </c>
      <c r="AG3780" s="49"/>
      <c r="AH3780" s="49"/>
      <c r="AI3780" s="49"/>
      <c r="AJ3780" s="49"/>
      <c r="AK3780" s="49"/>
      <c r="AL3780" s="49"/>
      <c r="AM3780" s="49"/>
      <c r="AN3780" s="49"/>
      <c r="AO3780" s="49"/>
      <c r="AP3780" s="49"/>
      <c r="AQ3780" s="49"/>
      <c r="AR3780" s="49"/>
      <c r="AS3780" s="49"/>
      <c r="AT3780" s="49"/>
      <c r="AX3780" s="49"/>
      <c r="AY3780" s="49"/>
      <c r="AZ3780" s="49"/>
      <c r="BA3780" s="49"/>
      <c r="BB3780" s="49"/>
      <c r="BC3780" s="49"/>
      <c r="BD3780" s="49"/>
      <c r="BE3780" s="49"/>
      <c r="BF3780" s="49"/>
      <c r="BG3780" s="49"/>
      <c r="BH3780" s="49"/>
      <c r="BI3780" s="49"/>
      <c r="BJ3780" s="49"/>
      <c r="BK3780" s="49"/>
      <c r="BL3780" s="49"/>
      <c r="BM3780" s="49"/>
      <c r="BN3780" s="49"/>
      <c r="BO3780" s="49"/>
      <c r="BP3780" s="49"/>
      <c r="BQ3780" s="49"/>
      <c r="BR3780" s="49"/>
      <c r="BS3780" s="49"/>
      <c r="BT3780" s="49"/>
      <c r="BU3780" s="49"/>
      <c r="BV3780" s="49"/>
      <c r="BW3780" s="49"/>
      <c r="BX3780" s="49"/>
      <c r="BY3780" s="49"/>
      <c r="BZ3780" s="49"/>
      <c r="CA3780" s="49"/>
      <c r="CB3780" s="49"/>
      <c r="CC3780" s="49"/>
    </row>
    <row r="3781" spans="1:81" x14ac:dyDescent="0.3">
      <c r="A3781" s="57" t="s">
        <v>557</v>
      </c>
      <c r="B3781" s="48">
        <v>42339</v>
      </c>
      <c r="C3781" s="48"/>
      <c r="D3781" s="48"/>
      <c r="E3781" s="49" t="s">
        <v>558</v>
      </c>
      <c r="F3781" s="49"/>
      <c r="G3781" s="49">
        <v>435.88453125000001</v>
      </c>
      <c r="H3781" s="49">
        <v>8.6003125E-2</v>
      </c>
      <c r="I3781" s="49">
        <v>0.13858124999999999</v>
      </c>
      <c r="J3781" s="49">
        <v>0.2203</v>
      </c>
      <c r="K3781" s="49">
        <v>0.2411375</v>
      </c>
      <c r="L3781" s="49">
        <v>0.26644374999999998</v>
      </c>
      <c r="M3781" s="49">
        <v>0.34491250000000001</v>
      </c>
      <c r="N3781" s="49">
        <v>0.2678625</v>
      </c>
      <c r="O3781" s="49"/>
      <c r="P3781" s="49"/>
      <c r="Q3781" s="49"/>
      <c r="R3781" s="49"/>
      <c r="S3781" s="49"/>
      <c r="T3781" s="49"/>
      <c r="U3781" s="49"/>
      <c r="V3781" s="49"/>
      <c r="W3781" s="49"/>
      <c r="X3781" s="49"/>
      <c r="Y3781" s="49"/>
      <c r="Z3781" s="49"/>
      <c r="AA3781" s="49"/>
      <c r="AB3781" s="49"/>
      <c r="AC3781" s="49"/>
      <c r="AD3781" s="49"/>
      <c r="AE3781" s="49"/>
      <c r="AF3781" s="49"/>
      <c r="AG3781" s="49"/>
      <c r="AH3781" s="49"/>
      <c r="AI3781" s="49"/>
      <c r="AJ3781" s="49"/>
      <c r="AK3781" s="49"/>
      <c r="AL3781" s="49"/>
      <c r="AM3781" s="49"/>
      <c r="AN3781" s="49"/>
      <c r="AO3781" s="49"/>
      <c r="AP3781" s="49"/>
      <c r="AQ3781" s="49"/>
      <c r="AR3781" s="49"/>
      <c r="AS3781" s="49"/>
      <c r="AT3781" s="49"/>
      <c r="AX3781" s="49"/>
      <c r="AY3781" s="49"/>
      <c r="AZ3781" s="49"/>
      <c r="BA3781" s="49"/>
      <c r="BB3781" s="49"/>
      <c r="BC3781" s="49"/>
      <c r="BD3781" s="49"/>
      <c r="BE3781" s="49"/>
      <c r="BF3781" s="49"/>
      <c r="BG3781" s="49"/>
      <c r="BH3781" s="49"/>
      <c r="BI3781" s="49"/>
      <c r="BJ3781" s="49"/>
      <c r="BK3781" s="49"/>
      <c r="BL3781" s="49"/>
      <c r="BM3781" s="49"/>
      <c r="BN3781" s="49"/>
      <c r="BO3781" s="49"/>
      <c r="BP3781" s="49"/>
      <c r="BQ3781" s="49"/>
      <c r="BR3781" s="49"/>
      <c r="BS3781" s="49"/>
      <c r="BT3781" s="49"/>
      <c r="BU3781" s="49"/>
      <c r="BV3781" s="49"/>
      <c r="BW3781" s="49"/>
      <c r="BX3781" s="49"/>
      <c r="BY3781" s="49"/>
      <c r="BZ3781" s="49"/>
      <c r="CA3781" s="49"/>
      <c r="CB3781" s="49"/>
      <c r="CC3781" s="49"/>
    </row>
    <row r="3782" spans="1:81" x14ac:dyDescent="0.3">
      <c r="A3782" s="57" t="s">
        <v>557</v>
      </c>
      <c r="B3782" s="48">
        <v>42340</v>
      </c>
      <c r="C3782" s="48"/>
      <c r="D3782" s="48"/>
      <c r="E3782" s="49" t="s">
        <v>558</v>
      </c>
      <c r="F3782" s="49"/>
      <c r="G3782" s="49">
        <v>432.05578125</v>
      </c>
      <c r="H3782" s="49">
        <v>8.3228125E-2</v>
      </c>
      <c r="I3782" s="49">
        <v>0.13438125000000001</v>
      </c>
      <c r="J3782" s="49">
        <v>0.21576875000000001</v>
      </c>
      <c r="K3782" s="49">
        <v>0.23730625</v>
      </c>
      <c r="L3782" s="49">
        <v>0.26569999999999999</v>
      </c>
      <c r="M3782" s="49">
        <v>0.34480624999999998</v>
      </c>
      <c r="N3782" s="49">
        <v>0.26779999999999998</v>
      </c>
      <c r="O3782" s="49"/>
      <c r="P3782" s="49"/>
      <c r="Q3782" s="49"/>
      <c r="R3782" s="49"/>
      <c r="S3782" s="49"/>
      <c r="T3782" s="49"/>
      <c r="U3782" s="49"/>
      <c r="V3782" s="49"/>
      <c r="W3782" s="49"/>
      <c r="X3782" s="49"/>
      <c r="Y3782" s="49"/>
      <c r="Z3782" s="49"/>
      <c r="AA3782" s="49"/>
      <c r="AB3782" s="49"/>
      <c r="AC3782" s="49"/>
      <c r="AD3782" s="49">
        <v>8.85</v>
      </c>
      <c r="AE3782" s="49"/>
      <c r="AF3782" s="49"/>
      <c r="AG3782" s="49"/>
      <c r="AH3782" s="49"/>
      <c r="AI3782" s="49"/>
      <c r="AJ3782" s="49">
        <v>3.35</v>
      </c>
      <c r="AK3782" s="49">
        <v>8.85</v>
      </c>
      <c r="AL3782" s="49"/>
      <c r="AM3782" s="49"/>
      <c r="AN3782" s="49"/>
      <c r="AO3782" s="49"/>
      <c r="AP3782" s="49"/>
      <c r="AQ3782" s="49"/>
      <c r="AR3782" s="49"/>
      <c r="AS3782" s="49"/>
      <c r="AT3782" s="49"/>
      <c r="AX3782" s="49"/>
      <c r="AY3782" s="49"/>
      <c r="AZ3782" s="49"/>
      <c r="BA3782" s="49"/>
      <c r="BB3782" s="49"/>
      <c r="BC3782" s="49"/>
      <c r="BD3782" s="49"/>
      <c r="BE3782" s="49"/>
      <c r="BF3782" s="49"/>
      <c r="BG3782" s="49"/>
      <c r="BH3782" s="49"/>
      <c r="BI3782" s="49"/>
      <c r="BJ3782" s="49"/>
      <c r="BK3782" s="49"/>
      <c r="BL3782" s="49"/>
      <c r="BM3782" s="49"/>
      <c r="BN3782" s="49"/>
      <c r="BO3782" s="49"/>
      <c r="BP3782" s="49"/>
      <c r="BQ3782" s="49"/>
      <c r="BR3782" s="49"/>
      <c r="BS3782" s="49"/>
      <c r="BT3782" s="49"/>
      <c r="BU3782" s="49"/>
      <c r="BV3782" s="49"/>
      <c r="BW3782" s="49"/>
      <c r="BX3782" s="49"/>
      <c r="BY3782" s="49"/>
      <c r="BZ3782" s="49"/>
      <c r="CA3782" s="49"/>
      <c r="CB3782" s="49"/>
      <c r="CC3782" s="49"/>
    </row>
    <row r="3783" spans="1:81" x14ac:dyDescent="0.3">
      <c r="A3783" s="57" t="s">
        <v>557</v>
      </c>
      <c r="B3783" s="48">
        <v>42341</v>
      </c>
      <c r="C3783" s="48"/>
      <c r="D3783" s="48"/>
      <c r="E3783" s="49" t="s">
        <v>558</v>
      </c>
      <c r="F3783" s="49"/>
      <c r="G3783" s="49">
        <v>430.30687499999999</v>
      </c>
      <c r="H3783" s="49">
        <v>7.9750000000000001E-2</v>
      </c>
      <c r="I3783" s="49">
        <v>0.13276250000000001</v>
      </c>
      <c r="J3783" s="49">
        <v>0.2145</v>
      </c>
      <c r="K3783" s="49">
        <v>0.2356375</v>
      </c>
      <c r="L3783" s="49">
        <v>0.26547500000000002</v>
      </c>
      <c r="M3783" s="49">
        <v>0.34473124999999999</v>
      </c>
      <c r="N3783" s="49">
        <v>0.26775624999999997</v>
      </c>
      <c r="O3783" s="49"/>
      <c r="P3783" s="49"/>
      <c r="Q3783" s="49"/>
      <c r="R3783" s="49"/>
      <c r="S3783" s="49">
        <v>12.763078950000001</v>
      </c>
      <c r="T3783" s="49">
        <v>563.30150000000003</v>
      </c>
      <c r="U3783" s="49">
        <v>150.98699999999999</v>
      </c>
      <c r="V3783" s="49"/>
      <c r="W3783" s="49"/>
      <c r="X3783" s="49"/>
      <c r="Y3783" s="49"/>
      <c r="Z3783" s="49"/>
      <c r="AA3783" s="49"/>
      <c r="AB3783" s="49"/>
      <c r="AC3783" s="49"/>
      <c r="AD3783" s="49"/>
      <c r="AE3783" s="49"/>
      <c r="AF3783" s="49"/>
      <c r="AG3783" s="49"/>
      <c r="AH3783" s="49"/>
      <c r="AI3783" s="49">
        <v>1.73875</v>
      </c>
      <c r="AJ3783" s="49"/>
      <c r="AK3783" s="49"/>
      <c r="AL3783" s="49">
        <v>1.78</v>
      </c>
      <c r="AM3783" s="49">
        <v>4.5966354320437899E-2</v>
      </c>
      <c r="AN3783" s="49">
        <v>5.0833157</v>
      </c>
      <c r="AO3783" s="49">
        <v>110.58775</v>
      </c>
      <c r="AP3783" s="49"/>
      <c r="AQ3783" s="49"/>
      <c r="AR3783" s="49"/>
      <c r="AS3783" s="49"/>
      <c r="AT3783" s="49"/>
      <c r="AX3783" s="49"/>
      <c r="AY3783" s="49"/>
      <c r="AZ3783" s="49"/>
      <c r="BA3783" s="49">
        <v>3.0926987000000001</v>
      </c>
      <c r="BB3783" s="49"/>
      <c r="BC3783" s="49">
        <v>150.98699999999999</v>
      </c>
      <c r="BD3783" s="49">
        <v>2.0483211799691401E-2</v>
      </c>
      <c r="BE3783" s="49">
        <v>1.5290826799738699E-2</v>
      </c>
      <c r="BF3783" s="49">
        <v>4.58706455</v>
      </c>
      <c r="BG3783" s="49"/>
      <c r="BH3783" s="49">
        <v>299.988</v>
      </c>
      <c r="BI3783" s="49"/>
      <c r="BJ3783" s="49"/>
      <c r="BK3783" s="49"/>
      <c r="BL3783" s="49"/>
      <c r="BM3783" s="49"/>
      <c r="BN3783" s="49"/>
      <c r="BO3783" s="49"/>
      <c r="BP3783" s="49"/>
      <c r="BQ3783" s="49"/>
      <c r="BR3783" s="49"/>
      <c r="BS3783" s="49"/>
      <c r="BT3783" s="49"/>
      <c r="BU3783" s="49"/>
      <c r="BV3783" s="49"/>
      <c r="BW3783" s="49"/>
      <c r="BX3783" s="49"/>
      <c r="BY3783" s="49"/>
      <c r="BZ3783" s="49"/>
      <c r="CA3783" s="49"/>
      <c r="CB3783" s="49"/>
      <c r="CC3783" s="49"/>
    </row>
    <row r="3784" spans="1:81" x14ac:dyDescent="0.3">
      <c r="A3784" s="57" t="s">
        <v>557</v>
      </c>
      <c r="B3784" s="48">
        <v>42342</v>
      </c>
      <c r="C3784" s="48"/>
      <c r="D3784" s="48"/>
      <c r="E3784" s="49" t="s">
        <v>558</v>
      </c>
      <c r="F3784" s="49"/>
      <c r="G3784" s="49">
        <v>427.27312499999999</v>
      </c>
      <c r="H3784" s="49">
        <v>7.7943750000000006E-2</v>
      </c>
      <c r="I3784" s="49">
        <v>0.12994375</v>
      </c>
      <c r="J3784" s="49">
        <v>0.21091874999999999</v>
      </c>
      <c r="K3784" s="49">
        <v>0.2323375</v>
      </c>
      <c r="L3784" s="49">
        <v>0.26469999999999999</v>
      </c>
      <c r="M3784" s="49">
        <v>0.34467500000000001</v>
      </c>
      <c r="N3784" s="49">
        <v>0.26766875000000001</v>
      </c>
      <c r="O3784" s="49"/>
      <c r="P3784" s="49"/>
      <c r="Q3784" s="49"/>
      <c r="R3784" s="49"/>
      <c r="S3784" s="49"/>
      <c r="T3784" s="49"/>
      <c r="U3784" s="49"/>
      <c r="V3784" s="49"/>
      <c r="W3784" s="49"/>
      <c r="X3784" s="49"/>
      <c r="Y3784" s="49"/>
      <c r="Z3784" s="49"/>
      <c r="AA3784" s="49"/>
      <c r="AB3784" s="49"/>
      <c r="AC3784" s="49"/>
      <c r="AD3784" s="49"/>
      <c r="AE3784" s="49">
        <v>0.70750379641719596</v>
      </c>
      <c r="AF3784" s="49">
        <v>0.57316731553143596</v>
      </c>
      <c r="AG3784" s="49"/>
      <c r="AH3784" s="49"/>
      <c r="AI3784" s="49"/>
      <c r="AJ3784" s="49"/>
      <c r="AK3784" s="49"/>
      <c r="AL3784" s="49"/>
      <c r="AM3784" s="49"/>
      <c r="AN3784" s="49"/>
      <c r="AO3784" s="49"/>
      <c r="AP3784" s="49"/>
      <c r="AQ3784" s="49"/>
      <c r="AR3784" s="49"/>
      <c r="AS3784" s="49"/>
      <c r="AT3784" s="49"/>
      <c r="AX3784" s="49"/>
      <c r="AY3784" s="49"/>
      <c r="AZ3784" s="49"/>
      <c r="BA3784" s="49"/>
      <c r="BB3784" s="49"/>
      <c r="BC3784" s="49"/>
      <c r="BD3784" s="49"/>
      <c r="BE3784" s="49"/>
      <c r="BF3784" s="49"/>
      <c r="BG3784" s="49"/>
      <c r="BH3784" s="49"/>
      <c r="BI3784" s="49"/>
      <c r="BJ3784" s="49"/>
      <c r="BK3784" s="49"/>
      <c r="BL3784" s="49"/>
      <c r="BM3784" s="49"/>
      <c r="BN3784" s="49"/>
      <c r="BO3784" s="49"/>
      <c r="BP3784" s="49"/>
      <c r="BQ3784" s="49"/>
      <c r="BR3784" s="49"/>
      <c r="BS3784" s="49"/>
      <c r="BT3784" s="49"/>
      <c r="BU3784" s="49"/>
      <c r="BV3784" s="49"/>
      <c r="BW3784" s="49"/>
      <c r="BX3784" s="49"/>
      <c r="BY3784" s="49"/>
      <c r="BZ3784" s="49"/>
      <c r="CA3784" s="49"/>
      <c r="CB3784" s="49"/>
      <c r="CC3784" s="49"/>
    </row>
    <row r="3785" spans="1:81" x14ac:dyDescent="0.3">
      <c r="A3785" s="57" t="s">
        <v>557</v>
      </c>
      <c r="B3785" s="48">
        <v>42343</v>
      </c>
      <c r="C3785" s="48"/>
      <c r="D3785" s="48"/>
      <c r="E3785" s="49" t="s">
        <v>558</v>
      </c>
      <c r="F3785" s="49"/>
      <c r="G3785" s="49">
        <v>425.12109375</v>
      </c>
      <c r="H3785" s="49">
        <v>7.5809374999999998E-2</v>
      </c>
      <c r="I3785" s="49">
        <v>0.12799374999999999</v>
      </c>
      <c r="J3785" s="49">
        <v>0.20860000000000001</v>
      </c>
      <c r="K3785" s="49">
        <v>0.23006874999999999</v>
      </c>
      <c r="L3785" s="49">
        <v>0.26419999999999999</v>
      </c>
      <c r="M3785" s="49">
        <v>0.34460000000000002</v>
      </c>
      <c r="N3785" s="49">
        <v>0.26769999999999999</v>
      </c>
      <c r="O3785" s="49"/>
      <c r="P3785" s="49"/>
      <c r="Q3785" s="49"/>
      <c r="R3785" s="49"/>
      <c r="S3785" s="49"/>
      <c r="T3785" s="49"/>
      <c r="U3785" s="49"/>
      <c r="V3785" s="49"/>
      <c r="W3785" s="49"/>
      <c r="X3785" s="49"/>
      <c r="Y3785" s="49"/>
      <c r="Z3785" s="49"/>
      <c r="AA3785" s="49"/>
      <c r="AB3785" s="49"/>
      <c r="AC3785" s="49"/>
      <c r="AD3785" s="49"/>
      <c r="AE3785" s="49"/>
      <c r="AF3785" s="49"/>
      <c r="AG3785" s="49"/>
      <c r="AH3785" s="49"/>
      <c r="AI3785" s="49"/>
      <c r="AJ3785" s="49"/>
      <c r="AK3785" s="49"/>
      <c r="AL3785" s="49"/>
      <c r="AM3785" s="49"/>
      <c r="AN3785" s="49"/>
      <c r="AO3785" s="49"/>
      <c r="AP3785" s="49"/>
      <c r="AQ3785" s="49"/>
      <c r="AR3785" s="49"/>
      <c r="AS3785" s="49"/>
      <c r="AT3785" s="49"/>
      <c r="AX3785" s="49"/>
      <c r="AY3785" s="49"/>
      <c r="AZ3785" s="49"/>
      <c r="BA3785" s="49"/>
      <c r="BB3785" s="49"/>
      <c r="BC3785" s="49"/>
      <c r="BD3785" s="49"/>
      <c r="BE3785" s="49"/>
      <c r="BF3785" s="49"/>
      <c r="BG3785" s="49"/>
      <c r="BH3785" s="49"/>
      <c r="BI3785" s="49"/>
      <c r="BJ3785" s="49"/>
      <c r="BK3785" s="49"/>
      <c r="BL3785" s="49"/>
      <c r="BM3785" s="49"/>
      <c r="BN3785" s="49"/>
      <c r="BO3785" s="49"/>
      <c r="BP3785" s="49"/>
      <c r="BQ3785" s="49"/>
      <c r="BR3785" s="49"/>
      <c r="BS3785" s="49"/>
      <c r="BT3785" s="49"/>
      <c r="BU3785" s="49"/>
      <c r="BV3785" s="49"/>
      <c r="BW3785" s="49"/>
      <c r="BX3785" s="49"/>
      <c r="BY3785" s="49"/>
      <c r="BZ3785" s="49"/>
      <c r="CA3785" s="49"/>
      <c r="CB3785" s="49"/>
      <c r="CC3785" s="49"/>
    </row>
    <row r="3786" spans="1:81" x14ac:dyDescent="0.3">
      <c r="A3786" s="57" t="s">
        <v>557</v>
      </c>
      <c r="B3786" s="48">
        <v>42344</v>
      </c>
      <c r="C3786" s="48"/>
      <c r="D3786" s="48"/>
      <c r="E3786" s="49" t="s">
        <v>558</v>
      </c>
      <c r="F3786" s="49"/>
      <c r="G3786" s="49">
        <v>422.94140625</v>
      </c>
      <c r="H3786" s="49">
        <v>7.3153124999999999E-2</v>
      </c>
      <c r="I3786" s="49">
        <v>0.12598124999999999</v>
      </c>
      <c r="J3786" s="49">
        <v>0.20660624999999999</v>
      </c>
      <c r="K3786" s="49">
        <v>0.22789999999999999</v>
      </c>
      <c r="L3786" s="49">
        <v>0.26359375000000002</v>
      </c>
      <c r="M3786" s="49">
        <v>0.34456249999999999</v>
      </c>
      <c r="N3786" s="49">
        <v>0.26757500000000001</v>
      </c>
      <c r="O3786" s="49"/>
      <c r="P3786" s="49"/>
      <c r="Q3786" s="49"/>
      <c r="R3786" s="49"/>
      <c r="S3786" s="49"/>
      <c r="T3786" s="49"/>
      <c r="U3786" s="49"/>
      <c r="V3786" s="49"/>
      <c r="W3786" s="49"/>
      <c r="X3786" s="49"/>
      <c r="Y3786" s="49"/>
      <c r="Z3786" s="49"/>
      <c r="AA3786" s="49"/>
      <c r="AB3786" s="49"/>
      <c r="AC3786" s="49"/>
      <c r="AD3786" s="49"/>
      <c r="AE3786" s="49"/>
      <c r="AF3786" s="49"/>
      <c r="AG3786" s="49"/>
      <c r="AH3786" s="49"/>
      <c r="AI3786" s="49"/>
      <c r="AJ3786" s="49"/>
      <c r="AK3786" s="49"/>
      <c r="AL3786" s="49"/>
      <c r="AM3786" s="49"/>
      <c r="AN3786" s="49"/>
      <c r="AO3786" s="49"/>
      <c r="AP3786" s="49"/>
      <c r="AQ3786" s="49"/>
      <c r="AR3786" s="49"/>
      <c r="AS3786" s="49"/>
      <c r="AT3786" s="49"/>
      <c r="AX3786" s="49"/>
      <c r="AY3786" s="49"/>
      <c r="AZ3786" s="49"/>
      <c r="BA3786" s="49"/>
      <c r="BB3786" s="49"/>
      <c r="BC3786" s="49"/>
      <c r="BD3786" s="49"/>
      <c r="BE3786" s="49"/>
      <c r="BF3786" s="49"/>
      <c r="BG3786" s="49"/>
      <c r="BH3786" s="49"/>
      <c r="BI3786" s="49"/>
      <c r="BJ3786" s="49"/>
      <c r="BK3786" s="49"/>
      <c r="BL3786" s="49"/>
      <c r="BM3786" s="49"/>
      <c r="BN3786" s="49"/>
      <c r="BO3786" s="49"/>
      <c r="BP3786" s="49"/>
      <c r="BQ3786" s="49"/>
      <c r="BR3786" s="49"/>
      <c r="BS3786" s="49"/>
      <c r="BT3786" s="49"/>
      <c r="BU3786" s="49"/>
      <c r="BV3786" s="49"/>
      <c r="BW3786" s="49"/>
      <c r="BX3786" s="49"/>
      <c r="BY3786" s="49"/>
      <c r="BZ3786" s="49"/>
      <c r="CA3786" s="49"/>
      <c r="CB3786" s="49"/>
      <c r="CC3786" s="49"/>
    </row>
    <row r="3787" spans="1:81" x14ac:dyDescent="0.3">
      <c r="A3787" s="57" t="s">
        <v>557</v>
      </c>
      <c r="B3787" s="48">
        <v>42345</v>
      </c>
      <c r="C3787" s="48"/>
      <c r="D3787" s="48"/>
      <c r="E3787" s="49" t="s">
        <v>558</v>
      </c>
      <c r="F3787" s="49"/>
      <c r="G3787" s="49">
        <v>420.76828124999997</v>
      </c>
      <c r="H3787" s="49">
        <v>7.2228125000000004E-2</v>
      </c>
      <c r="I3787" s="49">
        <v>0.12420625</v>
      </c>
      <c r="J3787" s="49">
        <v>0.20398125</v>
      </c>
      <c r="K3787" s="49">
        <v>0.22534999999999999</v>
      </c>
      <c r="L3787" s="49">
        <v>0.26288125000000001</v>
      </c>
      <c r="M3787" s="49">
        <v>0.34443125000000002</v>
      </c>
      <c r="N3787" s="49">
        <v>0.26769999999999999</v>
      </c>
      <c r="O3787" s="49"/>
      <c r="P3787" s="49"/>
      <c r="Q3787" s="49"/>
      <c r="R3787" s="49"/>
      <c r="S3787" s="49"/>
      <c r="T3787" s="49"/>
      <c r="U3787" s="49"/>
      <c r="V3787" s="49"/>
      <c r="W3787" s="49"/>
      <c r="X3787" s="49"/>
      <c r="Y3787" s="49"/>
      <c r="Z3787" s="49"/>
      <c r="AA3787" s="49"/>
      <c r="AB3787" s="49"/>
      <c r="AC3787" s="49"/>
      <c r="AD3787" s="49"/>
      <c r="AE3787" s="49">
        <v>0.62900163580923196</v>
      </c>
      <c r="AF3787" s="49">
        <v>0.53780942996926795</v>
      </c>
      <c r="AG3787" s="49"/>
      <c r="AH3787" s="49"/>
      <c r="AI3787" s="49"/>
      <c r="AJ3787" s="49"/>
      <c r="AK3787" s="49"/>
      <c r="AL3787" s="49"/>
      <c r="AM3787" s="49"/>
      <c r="AN3787" s="49"/>
      <c r="AO3787" s="49"/>
      <c r="AP3787" s="49"/>
      <c r="AQ3787" s="49"/>
      <c r="AR3787" s="49"/>
      <c r="AS3787" s="49"/>
      <c r="AT3787" s="49"/>
      <c r="AX3787" s="49"/>
      <c r="AY3787" s="49"/>
      <c r="AZ3787" s="49"/>
      <c r="BA3787" s="49"/>
      <c r="BB3787" s="49"/>
      <c r="BC3787" s="49"/>
      <c r="BD3787" s="49"/>
      <c r="BE3787" s="49"/>
      <c r="BF3787" s="49"/>
      <c r="BG3787" s="49"/>
      <c r="BH3787" s="49"/>
      <c r="BI3787" s="49"/>
      <c r="BJ3787" s="49"/>
      <c r="BK3787" s="49"/>
      <c r="BL3787" s="49"/>
      <c r="BM3787" s="49"/>
      <c r="BN3787" s="49"/>
      <c r="BO3787" s="49"/>
      <c r="BP3787" s="49"/>
      <c r="BQ3787" s="49"/>
      <c r="BR3787" s="49"/>
      <c r="BS3787" s="49"/>
      <c r="BT3787" s="49"/>
      <c r="BU3787" s="49"/>
      <c r="BV3787" s="49"/>
      <c r="BW3787" s="49"/>
      <c r="BX3787" s="49"/>
      <c r="BY3787" s="49"/>
      <c r="BZ3787" s="49"/>
      <c r="CA3787" s="49"/>
      <c r="CB3787" s="49"/>
      <c r="CC3787" s="49"/>
    </row>
    <row r="3788" spans="1:81" x14ac:dyDescent="0.3">
      <c r="A3788" s="57" t="s">
        <v>557</v>
      </c>
      <c r="B3788" s="48">
        <v>42346</v>
      </c>
      <c r="C3788" s="48"/>
      <c r="D3788" s="48"/>
      <c r="E3788" s="49" t="s">
        <v>558</v>
      </c>
      <c r="F3788" s="49"/>
      <c r="G3788" s="49">
        <v>418.19578124999998</v>
      </c>
      <c r="H3788" s="49">
        <v>7.0953125000000006E-2</v>
      </c>
      <c r="I3788" s="49">
        <v>0.12244375</v>
      </c>
      <c r="J3788" s="49">
        <v>0.20124375</v>
      </c>
      <c r="K3788" s="49">
        <v>0.22234375000000001</v>
      </c>
      <c r="L3788" s="49">
        <v>0.26184374999999999</v>
      </c>
      <c r="M3788" s="49">
        <v>0.34428750000000002</v>
      </c>
      <c r="N3788" s="49">
        <v>0.26756875000000002</v>
      </c>
      <c r="O3788" s="49"/>
      <c r="P3788" s="49"/>
      <c r="Q3788" s="49"/>
      <c r="R3788" s="49"/>
      <c r="S3788" s="49"/>
      <c r="T3788" s="49"/>
      <c r="U3788" s="49"/>
      <c r="V3788" s="49"/>
      <c r="W3788" s="49"/>
      <c r="X3788" s="49"/>
      <c r="Y3788" s="49"/>
      <c r="Z3788" s="49"/>
      <c r="AA3788" s="49"/>
      <c r="AB3788" s="49"/>
      <c r="AC3788" s="49"/>
      <c r="AD3788" s="49">
        <v>8.85</v>
      </c>
      <c r="AE3788" s="49"/>
      <c r="AF3788" s="49"/>
      <c r="AG3788" s="49"/>
      <c r="AH3788" s="49"/>
      <c r="AI3788" s="49"/>
      <c r="AJ3788" s="49">
        <v>4.75</v>
      </c>
      <c r="AK3788" s="49">
        <v>8.85</v>
      </c>
      <c r="AL3788" s="49"/>
      <c r="AM3788" s="49"/>
      <c r="AN3788" s="49"/>
      <c r="AO3788" s="49"/>
      <c r="AP3788" s="49"/>
      <c r="AQ3788" s="49"/>
      <c r="AR3788" s="49"/>
      <c r="AS3788" s="49"/>
      <c r="AT3788" s="49"/>
      <c r="AX3788" s="49"/>
      <c r="AY3788" s="49"/>
      <c r="AZ3788" s="49"/>
      <c r="BA3788" s="49"/>
      <c r="BB3788" s="49"/>
      <c r="BC3788" s="49"/>
      <c r="BD3788" s="49"/>
      <c r="BE3788" s="49"/>
      <c r="BF3788" s="49"/>
      <c r="BG3788" s="49"/>
      <c r="BH3788" s="49"/>
      <c r="BI3788" s="49"/>
      <c r="BJ3788" s="49"/>
      <c r="BK3788" s="49"/>
      <c r="BL3788" s="49"/>
      <c r="BM3788" s="49"/>
      <c r="BN3788" s="49"/>
      <c r="BO3788" s="49"/>
      <c r="BP3788" s="49"/>
      <c r="BQ3788" s="49"/>
      <c r="BR3788" s="49"/>
      <c r="BS3788" s="49"/>
      <c r="BT3788" s="49"/>
      <c r="BU3788" s="49"/>
      <c r="BV3788" s="49"/>
      <c r="BW3788" s="49"/>
      <c r="BX3788" s="49"/>
      <c r="BY3788" s="49"/>
      <c r="BZ3788" s="49"/>
      <c r="CA3788" s="49"/>
      <c r="CB3788" s="49"/>
      <c r="CC3788" s="49"/>
    </row>
    <row r="3789" spans="1:81" x14ac:dyDescent="0.3">
      <c r="A3789" s="57" t="s">
        <v>557</v>
      </c>
      <c r="B3789" s="48">
        <v>42347</v>
      </c>
      <c r="C3789" s="48"/>
      <c r="D3789" s="48"/>
      <c r="E3789" s="49" t="s">
        <v>558</v>
      </c>
      <c r="F3789" s="49"/>
      <c r="G3789" s="49">
        <v>416.10140625000003</v>
      </c>
      <c r="H3789" s="49">
        <v>6.9315625000000006E-2</v>
      </c>
      <c r="I3789" s="49">
        <v>0.12089374999999999</v>
      </c>
      <c r="J3789" s="49">
        <v>0.1993625</v>
      </c>
      <c r="K3789" s="49">
        <v>0.21984375</v>
      </c>
      <c r="L3789" s="49">
        <v>0.26100625</v>
      </c>
      <c r="M3789" s="49">
        <v>0.34413125</v>
      </c>
      <c r="N3789" s="49">
        <v>0.26755625</v>
      </c>
      <c r="O3789" s="49"/>
      <c r="P3789" s="49"/>
      <c r="Q3789" s="49"/>
      <c r="R3789" s="49"/>
      <c r="S3789" s="49"/>
      <c r="T3789" s="49"/>
      <c r="U3789" s="49"/>
      <c r="V3789" s="49"/>
      <c r="W3789" s="49"/>
      <c r="X3789" s="49"/>
      <c r="Y3789" s="49"/>
      <c r="Z3789" s="49"/>
      <c r="AA3789" s="49"/>
      <c r="AB3789" s="49"/>
      <c r="AC3789" s="49"/>
      <c r="AD3789" s="49"/>
      <c r="AE3789" s="49"/>
      <c r="AF3789" s="49"/>
      <c r="AG3789" s="49"/>
      <c r="AH3789" s="49"/>
      <c r="AI3789" s="49"/>
      <c r="AJ3789" s="49"/>
      <c r="AK3789" s="49"/>
      <c r="AL3789" s="49"/>
      <c r="AM3789" s="49"/>
      <c r="AN3789" s="49"/>
      <c r="AO3789" s="49"/>
      <c r="AP3789" s="49"/>
      <c r="AQ3789" s="49"/>
      <c r="AR3789" s="49"/>
      <c r="AS3789" s="49"/>
      <c r="AT3789" s="49"/>
      <c r="AX3789" s="49"/>
      <c r="AY3789" s="49"/>
      <c r="AZ3789" s="49"/>
      <c r="BA3789" s="49"/>
      <c r="BB3789" s="49"/>
      <c r="BC3789" s="49"/>
      <c r="BD3789" s="49"/>
      <c r="BE3789" s="49"/>
      <c r="BF3789" s="49"/>
      <c r="BG3789" s="49"/>
      <c r="BH3789" s="49"/>
      <c r="BI3789" s="49"/>
      <c r="BJ3789" s="49"/>
      <c r="BK3789" s="49"/>
      <c r="BL3789" s="49"/>
      <c r="BM3789" s="49"/>
      <c r="BN3789" s="49"/>
      <c r="BO3789" s="49"/>
      <c r="BP3789" s="49"/>
      <c r="BQ3789" s="49"/>
      <c r="BR3789" s="49"/>
      <c r="BS3789" s="49"/>
      <c r="BT3789" s="49"/>
      <c r="BU3789" s="49"/>
      <c r="BV3789" s="49"/>
      <c r="BW3789" s="49"/>
      <c r="BX3789" s="49"/>
      <c r="BY3789" s="49"/>
      <c r="BZ3789" s="49"/>
      <c r="CA3789" s="49"/>
      <c r="CB3789" s="49"/>
      <c r="CC3789" s="49"/>
    </row>
    <row r="3790" spans="1:81" x14ac:dyDescent="0.3">
      <c r="A3790" s="57" t="s">
        <v>557</v>
      </c>
      <c r="B3790" s="48">
        <v>42348</v>
      </c>
      <c r="C3790" s="48"/>
      <c r="D3790" s="48"/>
      <c r="E3790" s="49" t="s">
        <v>558</v>
      </c>
      <c r="F3790" s="49"/>
      <c r="G3790" s="49">
        <v>413.39906250000001</v>
      </c>
      <c r="H3790" s="49">
        <v>6.8625000000000005E-2</v>
      </c>
      <c r="I3790" s="49">
        <v>0.11895625</v>
      </c>
      <c r="J3790" s="49">
        <v>0.19648125</v>
      </c>
      <c r="K3790" s="49">
        <v>0.21657499999999999</v>
      </c>
      <c r="L3790" s="49">
        <v>0.25964375000000001</v>
      </c>
      <c r="M3790" s="49">
        <v>0.34402500000000003</v>
      </c>
      <c r="N3790" s="49">
        <v>0.26748125</v>
      </c>
      <c r="O3790" s="49"/>
      <c r="P3790" s="49"/>
      <c r="Q3790" s="49"/>
      <c r="R3790" s="49"/>
      <c r="S3790" s="49"/>
      <c r="T3790" s="49"/>
      <c r="U3790" s="49"/>
      <c r="V3790" s="49"/>
      <c r="W3790" s="49"/>
      <c r="X3790" s="49"/>
      <c r="Y3790" s="49"/>
      <c r="Z3790" s="49"/>
      <c r="AA3790" s="49"/>
      <c r="AB3790" s="49"/>
      <c r="AC3790" s="49"/>
      <c r="AD3790" s="49"/>
      <c r="AE3790" s="49"/>
      <c r="AF3790" s="49"/>
      <c r="AG3790" s="49"/>
      <c r="AH3790" s="49"/>
      <c r="AI3790" s="49"/>
      <c r="AJ3790" s="49"/>
      <c r="AK3790" s="49"/>
      <c r="AL3790" s="49"/>
      <c r="AM3790" s="49"/>
      <c r="AN3790" s="49"/>
      <c r="AO3790" s="49"/>
      <c r="AP3790" s="49"/>
      <c r="AQ3790" s="49"/>
      <c r="AR3790" s="49"/>
      <c r="AS3790" s="49"/>
      <c r="AT3790" s="49"/>
      <c r="AX3790" s="49"/>
      <c r="AY3790" s="49"/>
      <c r="AZ3790" s="49"/>
      <c r="BA3790" s="49"/>
      <c r="BB3790" s="49"/>
      <c r="BC3790" s="49"/>
      <c r="BD3790" s="49"/>
      <c r="BE3790" s="49"/>
      <c r="BF3790" s="49"/>
      <c r="BG3790" s="49"/>
      <c r="BH3790" s="49"/>
      <c r="BI3790" s="49"/>
      <c r="BJ3790" s="49"/>
      <c r="BK3790" s="49"/>
      <c r="BL3790" s="49"/>
      <c r="BM3790" s="49"/>
      <c r="BN3790" s="49"/>
      <c r="BO3790" s="49"/>
      <c r="BP3790" s="49"/>
      <c r="BQ3790" s="49"/>
      <c r="BR3790" s="49"/>
      <c r="BS3790" s="49"/>
      <c r="BT3790" s="49"/>
      <c r="BU3790" s="49"/>
      <c r="BV3790" s="49"/>
      <c r="BW3790" s="49"/>
      <c r="BX3790" s="49"/>
      <c r="BY3790" s="49"/>
      <c r="BZ3790" s="49"/>
      <c r="CA3790" s="49"/>
      <c r="CB3790" s="49"/>
      <c r="CC3790" s="49"/>
    </row>
    <row r="3791" spans="1:81" x14ac:dyDescent="0.3">
      <c r="A3791" s="57" t="s">
        <v>557</v>
      </c>
      <c r="B3791" s="48">
        <v>42349</v>
      </c>
      <c r="C3791" s="48"/>
      <c r="D3791" s="48"/>
      <c r="E3791" s="49" t="s">
        <v>558</v>
      </c>
      <c r="F3791" s="49"/>
      <c r="G3791" s="49">
        <v>411.63234375000002</v>
      </c>
      <c r="H3791" s="49">
        <v>6.6353124999999999E-2</v>
      </c>
      <c r="I3791" s="49">
        <v>0.117475</v>
      </c>
      <c r="J3791" s="49">
        <v>0.19506875000000001</v>
      </c>
      <c r="K3791" s="49">
        <v>0.2149625</v>
      </c>
      <c r="L3791" s="49">
        <v>0.25894374999999997</v>
      </c>
      <c r="M3791" s="49">
        <v>0.34391250000000001</v>
      </c>
      <c r="N3791" s="49">
        <v>0.26730625000000002</v>
      </c>
      <c r="O3791" s="49"/>
      <c r="P3791" s="49"/>
      <c r="Q3791" s="49"/>
      <c r="R3791" s="49"/>
      <c r="S3791" s="49"/>
      <c r="T3791" s="49"/>
      <c r="U3791" s="49"/>
      <c r="V3791" s="49"/>
      <c r="W3791" s="49"/>
      <c r="X3791" s="49"/>
      <c r="Y3791" s="49"/>
      <c r="Z3791" s="49"/>
      <c r="AA3791" s="49"/>
      <c r="AB3791" s="49"/>
      <c r="AC3791" s="49"/>
      <c r="AD3791" s="49"/>
      <c r="AE3791" s="49">
        <v>0.82817796448188197</v>
      </c>
      <c r="AF3791" s="49">
        <v>0.51871839868222402</v>
      </c>
      <c r="AG3791" s="49"/>
      <c r="AH3791" s="49"/>
      <c r="AI3791" s="49"/>
      <c r="AJ3791" s="49"/>
      <c r="AK3791" s="49"/>
      <c r="AL3791" s="49"/>
      <c r="AM3791" s="49"/>
      <c r="AN3791" s="49"/>
      <c r="AO3791" s="49"/>
      <c r="AP3791" s="49"/>
      <c r="AQ3791" s="49"/>
      <c r="AR3791" s="49"/>
      <c r="AS3791" s="49"/>
      <c r="AT3791" s="49"/>
      <c r="AX3791" s="49"/>
      <c r="AY3791" s="49"/>
      <c r="AZ3791" s="49"/>
      <c r="BA3791" s="49"/>
      <c r="BB3791" s="49"/>
      <c r="BC3791" s="49"/>
      <c r="BD3791" s="49"/>
      <c r="BE3791" s="49"/>
      <c r="BF3791" s="49"/>
      <c r="BG3791" s="49"/>
      <c r="BH3791" s="49"/>
      <c r="BI3791" s="49"/>
      <c r="BJ3791" s="49"/>
      <c r="BK3791" s="49"/>
      <c r="BL3791" s="49"/>
      <c r="BM3791" s="49"/>
      <c r="BN3791" s="49"/>
      <c r="BO3791" s="49"/>
      <c r="BP3791" s="49"/>
      <c r="BQ3791" s="49"/>
      <c r="BR3791" s="49"/>
      <c r="BS3791" s="49"/>
      <c r="BT3791" s="49"/>
      <c r="BU3791" s="49"/>
      <c r="BV3791" s="49"/>
      <c r="BW3791" s="49"/>
      <c r="BX3791" s="49"/>
      <c r="BY3791" s="49"/>
      <c r="BZ3791" s="49"/>
      <c r="CA3791" s="49"/>
      <c r="CB3791" s="49"/>
      <c r="CC3791" s="49"/>
    </row>
    <row r="3792" spans="1:81" x14ac:dyDescent="0.3">
      <c r="A3792" s="57" t="s">
        <v>557</v>
      </c>
      <c r="B3792" s="48">
        <v>42350</v>
      </c>
      <c r="C3792" s="48"/>
      <c r="D3792" s="48"/>
      <c r="E3792" s="49" t="s">
        <v>558</v>
      </c>
      <c r="F3792" s="49"/>
      <c r="G3792" s="49">
        <v>409.77328125000003</v>
      </c>
      <c r="H3792" s="49">
        <v>6.5803125000000004E-2</v>
      </c>
      <c r="I3792" s="49">
        <v>0.11625625000000001</v>
      </c>
      <c r="J3792" s="49">
        <v>0.19311875000000001</v>
      </c>
      <c r="K3792" s="49">
        <v>0.21279999999999999</v>
      </c>
      <c r="L3792" s="49">
        <v>0.25797500000000001</v>
      </c>
      <c r="M3792" s="49">
        <v>0.34374375000000001</v>
      </c>
      <c r="N3792" s="49">
        <v>0.26724375</v>
      </c>
      <c r="O3792" s="49"/>
      <c r="P3792" s="49"/>
      <c r="Q3792" s="49"/>
      <c r="R3792" s="49"/>
      <c r="S3792" s="49"/>
      <c r="T3792" s="49"/>
      <c r="U3792" s="49"/>
      <c r="V3792" s="49"/>
      <c r="W3792" s="49"/>
      <c r="X3792" s="49"/>
      <c r="Y3792" s="49"/>
      <c r="Z3792" s="49"/>
      <c r="AA3792" s="49"/>
      <c r="AB3792" s="49"/>
      <c r="AC3792" s="49"/>
      <c r="AD3792" s="49"/>
      <c r="AE3792" s="49"/>
      <c r="AF3792" s="49"/>
      <c r="AG3792" s="49"/>
      <c r="AH3792" s="49"/>
      <c r="AI3792" s="49"/>
      <c r="AJ3792" s="49"/>
      <c r="AK3792" s="49"/>
      <c r="AL3792" s="49"/>
      <c r="AM3792" s="49"/>
      <c r="AN3792" s="49"/>
      <c r="AO3792" s="49"/>
      <c r="AP3792" s="49"/>
      <c r="AQ3792" s="49"/>
      <c r="AR3792" s="49"/>
      <c r="AS3792" s="49"/>
      <c r="AT3792" s="49"/>
      <c r="AX3792" s="49"/>
      <c r="AY3792" s="49"/>
      <c r="AZ3792" s="49"/>
      <c r="BA3792" s="49"/>
      <c r="BB3792" s="49"/>
      <c r="BC3792" s="49"/>
      <c r="BD3792" s="49"/>
      <c r="BE3792" s="49"/>
      <c r="BF3792" s="49"/>
      <c r="BG3792" s="49"/>
      <c r="BH3792" s="49"/>
      <c r="BI3792" s="49"/>
      <c r="BJ3792" s="49"/>
      <c r="BK3792" s="49"/>
      <c r="BL3792" s="49"/>
      <c r="BM3792" s="49"/>
      <c r="BN3792" s="49"/>
      <c r="BO3792" s="49"/>
      <c r="BP3792" s="49"/>
      <c r="BQ3792" s="49"/>
      <c r="BR3792" s="49"/>
      <c r="BS3792" s="49"/>
      <c r="BT3792" s="49"/>
      <c r="BU3792" s="49"/>
      <c r="BV3792" s="49"/>
      <c r="BW3792" s="49"/>
      <c r="BX3792" s="49"/>
      <c r="BY3792" s="49"/>
      <c r="BZ3792" s="49"/>
      <c r="CA3792" s="49"/>
      <c r="CB3792" s="49"/>
      <c r="CC3792" s="49"/>
    </row>
    <row r="3793" spans="1:81" x14ac:dyDescent="0.3">
      <c r="A3793" s="57" t="s">
        <v>557</v>
      </c>
      <c r="B3793" s="48">
        <v>42351</v>
      </c>
      <c r="C3793" s="48"/>
      <c r="D3793" s="48"/>
      <c r="E3793" s="49" t="s">
        <v>558</v>
      </c>
      <c r="F3793" s="49"/>
      <c r="G3793" s="49">
        <v>408.17062499999997</v>
      </c>
      <c r="H3793" s="49">
        <v>6.3368750000000001E-2</v>
      </c>
      <c r="I3793" s="49">
        <v>0.11475625</v>
      </c>
      <c r="J3793" s="49">
        <v>0.19166875</v>
      </c>
      <c r="K3793" s="49">
        <v>0.21163124999999999</v>
      </c>
      <c r="L3793" s="49">
        <v>0.25745625</v>
      </c>
      <c r="M3793" s="49">
        <v>0.34355000000000002</v>
      </c>
      <c r="N3793" s="49">
        <v>0.26719999999999999</v>
      </c>
      <c r="O3793" s="49"/>
      <c r="P3793" s="49"/>
      <c r="Q3793" s="49"/>
      <c r="R3793" s="49"/>
      <c r="S3793" s="49"/>
      <c r="T3793" s="49"/>
      <c r="U3793" s="49"/>
      <c r="V3793" s="49"/>
      <c r="W3793" s="49"/>
      <c r="X3793" s="49"/>
      <c r="Y3793" s="49"/>
      <c r="Z3793" s="49"/>
      <c r="AA3793" s="49"/>
      <c r="AB3793" s="49"/>
      <c r="AC3793" s="49"/>
      <c r="AD3793" s="49"/>
      <c r="AE3793" s="49"/>
      <c r="AF3793" s="49"/>
      <c r="AG3793" s="49"/>
      <c r="AH3793" s="49"/>
      <c r="AI3793" s="49"/>
      <c r="AJ3793" s="49"/>
      <c r="AK3793" s="49"/>
      <c r="AL3793" s="49"/>
      <c r="AM3793" s="49"/>
      <c r="AN3793" s="49"/>
      <c r="AO3793" s="49"/>
      <c r="AP3793" s="49"/>
      <c r="AQ3793" s="49"/>
      <c r="AR3793" s="49"/>
      <c r="AS3793" s="49"/>
      <c r="AT3793" s="49"/>
      <c r="AX3793" s="49"/>
      <c r="AY3793" s="49"/>
      <c r="AZ3793" s="49"/>
      <c r="BA3793" s="49"/>
      <c r="BB3793" s="49"/>
      <c r="BC3793" s="49"/>
      <c r="BD3793" s="49"/>
      <c r="BE3793" s="49"/>
      <c r="BF3793" s="49"/>
      <c r="BG3793" s="49"/>
      <c r="BH3793" s="49"/>
      <c r="BI3793" s="49"/>
      <c r="BJ3793" s="49"/>
      <c r="BK3793" s="49"/>
      <c r="BL3793" s="49"/>
      <c r="BM3793" s="49"/>
      <c r="BN3793" s="49"/>
      <c r="BO3793" s="49"/>
      <c r="BP3793" s="49"/>
      <c r="BQ3793" s="49"/>
      <c r="BR3793" s="49"/>
      <c r="BS3793" s="49"/>
      <c r="BT3793" s="49"/>
      <c r="BU3793" s="49"/>
      <c r="BV3793" s="49"/>
      <c r="BW3793" s="49"/>
      <c r="BX3793" s="49"/>
      <c r="BY3793" s="49"/>
      <c r="BZ3793" s="49"/>
      <c r="CA3793" s="49"/>
      <c r="CB3793" s="49"/>
      <c r="CC3793" s="49"/>
    </row>
    <row r="3794" spans="1:81" x14ac:dyDescent="0.3">
      <c r="A3794" s="57" t="s">
        <v>557</v>
      </c>
      <c r="B3794" s="48">
        <v>42352</v>
      </c>
      <c r="C3794" s="48"/>
      <c r="D3794" s="48"/>
      <c r="E3794" s="49" t="s">
        <v>558</v>
      </c>
      <c r="F3794" s="49"/>
      <c r="G3794" s="49">
        <v>405.736875</v>
      </c>
      <c r="H3794" s="49">
        <v>6.3600000000000004E-2</v>
      </c>
      <c r="I3794" s="49">
        <v>0.1134125</v>
      </c>
      <c r="J3794" s="49">
        <v>0.18879375000000001</v>
      </c>
      <c r="K3794" s="49">
        <v>0.208625</v>
      </c>
      <c r="L3794" s="49">
        <v>0.25601249999999998</v>
      </c>
      <c r="M3794" s="49">
        <v>0.34333750000000002</v>
      </c>
      <c r="N3794" s="49">
        <v>0.26718124999999998</v>
      </c>
      <c r="O3794" s="49"/>
      <c r="P3794" s="49"/>
      <c r="Q3794" s="49"/>
      <c r="R3794" s="49"/>
      <c r="S3794" s="49"/>
      <c r="T3794" s="49"/>
      <c r="U3794" s="49"/>
      <c r="V3794" s="49"/>
      <c r="W3794" s="49"/>
      <c r="X3794" s="49"/>
      <c r="Y3794" s="49"/>
      <c r="Z3794" s="49"/>
      <c r="AA3794" s="49"/>
      <c r="AB3794" s="49"/>
      <c r="AC3794" s="49"/>
      <c r="AD3794" s="49"/>
      <c r="AE3794" s="49">
        <v>0.65827911653938598</v>
      </c>
      <c r="AF3794" s="49">
        <v>0.46187120413410498</v>
      </c>
      <c r="AG3794" s="49"/>
      <c r="AH3794" s="49"/>
      <c r="AI3794" s="49"/>
      <c r="AJ3794" s="49"/>
      <c r="AK3794" s="49"/>
      <c r="AL3794" s="49"/>
      <c r="AM3794" s="49"/>
      <c r="AN3794" s="49"/>
      <c r="AO3794" s="49"/>
      <c r="AP3794" s="49"/>
      <c r="AQ3794" s="49"/>
      <c r="AR3794" s="49"/>
      <c r="AS3794" s="49"/>
      <c r="AT3794" s="49"/>
      <c r="AX3794" s="49"/>
      <c r="AY3794" s="49"/>
      <c r="AZ3794" s="49"/>
      <c r="BA3794" s="49"/>
      <c r="BB3794" s="49"/>
      <c r="BC3794" s="49"/>
      <c r="BD3794" s="49"/>
      <c r="BE3794" s="49"/>
      <c r="BF3794" s="49"/>
      <c r="BG3794" s="49"/>
      <c r="BH3794" s="49"/>
      <c r="BI3794" s="49"/>
      <c r="BJ3794" s="49"/>
      <c r="BK3794" s="49"/>
      <c r="BL3794" s="49"/>
      <c r="BM3794" s="49"/>
      <c r="BN3794" s="49"/>
      <c r="BO3794" s="49"/>
      <c r="BP3794" s="49"/>
      <c r="BQ3794" s="49"/>
      <c r="BR3794" s="49"/>
      <c r="BS3794" s="49"/>
      <c r="BT3794" s="49"/>
      <c r="BU3794" s="49"/>
      <c r="BV3794" s="49"/>
      <c r="BW3794" s="49"/>
      <c r="BX3794" s="49"/>
      <c r="BY3794" s="49"/>
      <c r="BZ3794" s="49"/>
      <c r="CA3794" s="49"/>
      <c r="CB3794" s="49"/>
      <c r="CC3794" s="49"/>
    </row>
    <row r="3795" spans="1:81" x14ac:dyDescent="0.3">
      <c r="A3795" s="57" t="s">
        <v>557</v>
      </c>
      <c r="B3795" s="48">
        <v>42353</v>
      </c>
      <c r="C3795" s="48"/>
      <c r="D3795" s="48"/>
      <c r="E3795" s="49" t="s">
        <v>558</v>
      </c>
      <c r="F3795" s="49"/>
      <c r="G3795" s="49">
        <v>403.98468750000001</v>
      </c>
      <c r="H3795" s="49">
        <v>6.2737500000000002E-2</v>
      </c>
      <c r="I3795" s="49">
        <v>0.11253125</v>
      </c>
      <c r="J3795" s="49">
        <v>0.18755625000000001</v>
      </c>
      <c r="K3795" s="49">
        <v>0.20648749999999999</v>
      </c>
      <c r="L3795" s="49">
        <v>0.25485000000000002</v>
      </c>
      <c r="M3795" s="49">
        <v>0.34303125000000001</v>
      </c>
      <c r="N3795" s="49">
        <v>0.26705625</v>
      </c>
      <c r="O3795" s="49"/>
      <c r="P3795" s="49"/>
      <c r="Q3795" s="49"/>
      <c r="R3795" s="49"/>
      <c r="S3795" s="49">
        <v>14.575267275</v>
      </c>
      <c r="T3795" s="49">
        <v>746.23299999999995</v>
      </c>
      <c r="U3795" s="49">
        <v>246.49799999999999</v>
      </c>
      <c r="V3795" s="49"/>
      <c r="W3795" s="49"/>
      <c r="X3795" s="49"/>
      <c r="Y3795" s="49"/>
      <c r="Z3795" s="49"/>
      <c r="AA3795" s="49"/>
      <c r="AB3795" s="49"/>
      <c r="AC3795" s="49"/>
      <c r="AD3795" s="49"/>
      <c r="AE3795" s="49"/>
      <c r="AF3795" s="49"/>
      <c r="AG3795" s="49">
        <v>1.3101598363910699E-2</v>
      </c>
      <c r="AH3795" s="49">
        <v>0.16496222499999999</v>
      </c>
      <c r="AI3795" s="49">
        <v>12.590999999999999</v>
      </c>
      <c r="AJ3795" s="49"/>
      <c r="AK3795" s="49"/>
      <c r="AL3795" s="49">
        <v>1.29</v>
      </c>
      <c r="AM3795" s="49">
        <v>3.9602961884947697E-2</v>
      </c>
      <c r="AN3795" s="49">
        <v>3.8641798000000001</v>
      </c>
      <c r="AO3795" s="49">
        <v>97.572999999999993</v>
      </c>
      <c r="AP3795" s="49"/>
      <c r="AQ3795" s="49"/>
      <c r="AR3795" s="49"/>
      <c r="AS3795" s="49"/>
      <c r="AT3795" s="49"/>
      <c r="AX3795" s="49"/>
      <c r="AY3795" s="49"/>
      <c r="AZ3795" s="49"/>
      <c r="BA3795" s="49">
        <v>5.6634793999999999</v>
      </c>
      <c r="BB3795" s="49"/>
      <c r="BC3795" s="49">
        <v>246.49799999999999</v>
      </c>
      <c r="BD3795" s="49">
        <v>2.29757620751487E-2</v>
      </c>
      <c r="BE3795" s="49">
        <v>1.2533391474211401E-2</v>
      </c>
      <c r="BF3795" s="49">
        <v>4.8826458500000003</v>
      </c>
      <c r="BG3795" s="49"/>
      <c r="BH3795" s="49">
        <v>389.57100000000003</v>
      </c>
      <c r="BI3795" s="49"/>
      <c r="BJ3795" s="49"/>
      <c r="BK3795" s="49"/>
      <c r="BL3795" s="49"/>
      <c r="BM3795" s="49"/>
      <c r="BN3795" s="49"/>
      <c r="BO3795" s="49"/>
      <c r="BP3795" s="49"/>
      <c r="BQ3795" s="49"/>
      <c r="BR3795" s="49"/>
      <c r="BS3795" s="49"/>
      <c r="BT3795" s="49"/>
      <c r="BU3795" s="49"/>
      <c r="BV3795" s="49"/>
      <c r="BW3795" s="49"/>
      <c r="BX3795" s="49"/>
      <c r="BY3795" s="49"/>
      <c r="BZ3795" s="49"/>
      <c r="CA3795" s="49"/>
      <c r="CB3795" s="49"/>
      <c r="CC3795" s="49"/>
    </row>
    <row r="3796" spans="1:81" x14ac:dyDescent="0.3">
      <c r="A3796" s="57" t="s">
        <v>557</v>
      </c>
      <c r="B3796" s="48">
        <v>42354</v>
      </c>
      <c r="C3796" s="48"/>
      <c r="D3796" s="48"/>
      <c r="E3796" s="49" t="s">
        <v>558</v>
      </c>
      <c r="F3796" s="49"/>
      <c r="G3796" s="49">
        <v>402.78046875000001</v>
      </c>
      <c r="H3796" s="49">
        <v>6.1353125000000001E-2</v>
      </c>
      <c r="I3796" s="49">
        <v>0.11133750000000001</v>
      </c>
      <c r="J3796" s="49">
        <v>0.18644374999999999</v>
      </c>
      <c r="K3796" s="49">
        <v>0.20579375</v>
      </c>
      <c r="L3796" s="49">
        <v>0.25440625</v>
      </c>
      <c r="M3796" s="49">
        <v>0.34269375000000002</v>
      </c>
      <c r="N3796" s="49">
        <v>0.26691874999999998</v>
      </c>
      <c r="O3796" s="49"/>
      <c r="P3796" s="49"/>
      <c r="Q3796" s="49"/>
      <c r="R3796" s="49"/>
      <c r="S3796" s="49"/>
      <c r="T3796" s="49"/>
      <c r="U3796" s="49"/>
      <c r="V3796" s="49"/>
      <c r="W3796" s="49"/>
      <c r="X3796" s="49"/>
      <c r="Y3796" s="49"/>
      <c r="Z3796" s="49"/>
      <c r="AA3796" s="49"/>
      <c r="AB3796" s="49"/>
      <c r="AC3796" s="49"/>
      <c r="AD3796" s="49">
        <v>8.85</v>
      </c>
      <c r="AE3796" s="49"/>
      <c r="AF3796" s="49"/>
      <c r="AG3796" s="49"/>
      <c r="AH3796" s="49"/>
      <c r="AI3796" s="49"/>
      <c r="AJ3796" s="49">
        <v>5.05</v>
      </c>
      <c r="AK3796" s="49">
        <v>8.85</v>
      </c>
      <c r="AL3796" s="49"/>
      <c r="AM3796" s="49"/>
      <c r="AN3796" s="49"/>
      <c r="AO3796" s="49"/>
      <c r="AP3796" s="49"/>
      <c r="AQ3796" s="49"/>
      <c r="AR3796" s="49"/>
      <c r="AS3796" s="49"/>
      <c r="AT3796" s="49"/>
      <c r="AX3796" s="49"/>
      <c r="AY3796" s="49"/>
      <c r="AZ3796" s="49"/>
      <c r="BA3796" s="49"/>
      <c r="BB3796" s="49"/>
      <c r="BC3796" s="49"/>
      <c r="BD3796" s="49"/>
      <c r="BE3796" s="49"/>
      <c r="BF3796" s="49"/>
      <c r="BG3796" s="49"/>
      <c r="BH3796" s="49"/>
      <c r="BI3796" s="49"/>
      <c r="BJ3796" s="49"/>
      <c r="BK3796" s="49"/>
      <c r="BL3796" s="49"/>
      <c r="BM3796" s="49"/>
      <c r="BN3796" s="49"/>
      <c r="BO3796" s="49"/>
      <c r="BP3796" s="49"/>
      <c r="BQ3796" s="49"/>
      <c r="BR3796" s="49"/>
      <c r="BS3796" s="49"/>
      <c r="BT3796" s="49"/>
      <c r="BU3796" s="49"/>
      <c r="BV3796" s="49"/>
      <c r="BW3796" s="49"/>
      <c r="BX3796" s="49"/>
      <c r="BY3796" s="49"/>
      <c r="BZ3796" s="49"/>
      <c r="CA3796" s="49"/>
      <c r="CB3796" s="49"/>
      <c r="CC3796" s="49"/>
    </row>
    <row r="3797" spans="1:81" x14ac:dyDescent="0.3">
      <c r="A3797" s="57" t="s">
        <v>557</v>
      </c>
      <c r="B3797" s="48">
        <v>42355</v>
      </c>
      <c r="C3797" s="48"/>
      <c r="D3797" s="48"/>
      <c r="E3797" s="49" t="s">
        <v>558</v>
      </c>
      <c r="F3797" s="49"/>
      <c r="G3797" s="49">
        <v>401.47265625</v>
      </c>
      <c r="H3797" s="49">
        <v>6.0571874999999997E-2</v>
      </c>
      <c r="I3797" s="49">
        <v>0.11046250000000001</v>
      </c>
      <c r="J3797" s="49">
        <v>0.18505625000000001</v>
      </c>
      <c r="K3797" s="49">
        <v>0.20458124999999999</v>
      </c>
      <c r="L3797" s="49">
        <v>0.25378125000000001</v>
      </c>
      <c r="M3797" s="49">
        <v>0.34243750000000001</v>
      </c>
      <c r="N3797" s="49">
        <v>0.26686874999999999</v>
      </c>
      <c r="O3797" s="49"/>
      <c r="P3797" s="49"/>
      <c r="Q3797" s="49"/>
      <c r="R3797" s="49"/>
      <c r="S3797" s="49"/>
      <c r="T3797" s="49"/>
      <c r="U3797" s="49"/>
      <c r="V3797" s="49"/>
      <c r="W3797" s="49"/>
      <c r="X3797" s="49"/>
      <c r="Y3797" s="49"/>
      <c r="Z3797" s="49"/>
      <c r="AA3797" s="49"/>
      <c r="AB3797" s="49"/>
      <c r="AC3797" s="49"/>
      <c r="AD3797" s="49"/>
      <c r="AE3797" s="49"/>
      <c r="AF3797" s="49"/>
      <c r="AG3797" s="49"/>
      <c r="AH3797" s="49"/>
      <c r="AI3797" s="49"/>
      <c r="AJ3797" s="49"/>
      <c r="AK3797" s="49"/>
      <c r="AL3797" s="49"/>
      <c r="AM3797" s="49"/>
      <c r="AN3797" s="49"/>
      <c r="AO3797" s="49"/>
      <c r="AP3797" s="49"/>
      <c r="AQ3797" s="49"/>
      <c r="AR3797" s="49"/>
      <c r="AS3797" s="49"/>
      <c r="AT3797" s="49"/>
      <c r="AX3797" s="49"/>
      <c r="AY3797" s="49"/>
      <c r="AZ3797" s="49"/>
      <c r="BA3797" s="49"/>
      <c r="BB3797" s="49"/>
      <c r="BC3797" s="49"/>
      <c r="BD3797" s="49"/>
      <c r="BE3797" s="49"/>
      <c r="BF3797" s="49"/>
      <c r="BG3797" s="49"/>
      <c r="BH3797" s="49"/>
      <c r="BI3797" s="49"/>
      <c r="BJ3797" s="49"/>
      <c r="BK3797" s="49"/>
      <c r="BL3797" s="49"/>
      <c r="BM3797" s="49"/>
      <c r="BN3797" s="49"/>
      <c r="BO3797" s="49"/>
      <c r="BP3797" s="49"/>
      <c r="BQ3797" s="49"/>
      <c r="BR3797" s="49"/>
      <c r="BS3797" s="49"/>
      <c r="BT3797" s="49"/>
      <c r="BU3797" s="49"/>
      <c r="BV3797" s="49"/>
      <c r="BW3797" s="49"/>
      <c r="BX3797" s="49"/>
      <c r="BY3797" s="49"/>
      <c r="BZ3797" s="49"/>
      <c r="CA3797" s="49"/>
      <c r="CB3797" s="49"/>
      <c r="CC3797" s="49"/>
    </row>
    <row r="3798" spans="1:81" x14ac:dyDescent="0.3">
      <c r="A3798" s="57" t="s">
        <v>557</v>
      </c>
      <c r="B3798" s="48">
        <v>42356</v>
      </c>
      <c r="C3798" s="48"/>
      <c r="D3798" s="48"/>
      <c r="E3798" s="49" t="s">
        <v>558</v>
      </c>
      <c r="F3798" s="49"/>
      <c r="G3798" s="49">
        <v>399.73640625000002</v>
      </c>
      <c r="H3798" s="49">
        <v>6.0496874999999999E-2</v>
      </c>
      <c r="I3798" s="49">
        <v>0.109525</v>
      </c>
      <c r="J3798" s="49">
        <v>0.18331875</v>
      </c>
      <c r="K3798" s="49">
        <v>0.20258124999999999</v>
      </c>
      <c r="L3798" s="49">
        <v>0.25261250000000002</v>
      </c>
      <c r="M3798" s="49">
        <v>0.34216249999999998</v>
      </c>
      <c r="N3798" s="49">
        <v>0.26676875</v>
      </c>
      <c r="O3798" s="49"/>
      <c r="P3798" s="49"/>
      <c r="Q3798" s="49"/>
      <c r="R3798" s="49"/>
      <c r="S3798" s="49"/>
      <c r="T3798" s="49"/>
      <c r="U3798" s="49"/>
      <c r="V3798" s="49"/>
      <c r="W3798" s="49"/>
      <c r="X3798" s="49"/>
      <c r="Y3798" s="49"/>
      <c r="Z3798" s="49"/>
      <c r="AA3798" s="49"/>
      <c r="AB3798" s="49"/>
      <c r="AC3798" s="49"/>
      <c r="AD3798" s="49"/>
      <c r="AE3798" s="49"/>
      <c r="AF3798" s="49"/>
      <c r="AG3798" s="49"/>
      <c r="AH3798" s="49"/>
      <c r="AI3798" s="49"/>
      <c r="AJ3798" s="49"/>
      <c r="AK3798" s="49"/>
      <c r="AL3798" s="49"/>
      <c r="AM3798" s="49"/>
      <c r="AN3798" s="49"/>
      <c r="AO3798" s="49"/>
      <c r="AP3798" s="49"/>
      <c r="AQ3798" s="49"/>
      <c r="AR3798" s="49"/>
      <c r="AS3798" s="49"/>
      <c r="AT3798" s="49"/>
      <c r="AX3798" s="49"/>
      <c r="AY3798" s="49"/>
      <c r="AZ3798" s="49"/>
      <c r="BA3798" s="49"/>
      <c r="BB3798" s="49"/>
      <c r="BC3798" s="49"/>
      <c r="BD3798" s="49"/>
      <c r="BE3798" s="49"/>
      <c r="BF3798" s="49"/>
      <c r="BG3798" s="49"/>
      <c r="BH3798" s="49"/>
      <c r="BI3798" s="49"/>
      <c r="BJ3798" s="49"/>
      <c r="BK3798" s="49"/>
      <c r="BL3798" s="49"/>
      <c r="BM3798" s="49"/>
      <c r="BN3798" s="49"/>
      <c r="BO3798" s="49"/>
      <c r="BP3798" s="49"/>
      <c r="BQ3798" s="49"/>
      <c r="BR3798" s="49"/>
      <c r="BS3798" s="49"/>
      <c r="BT3798" s="49"/>
      <c r="BU3798" s="49"/>
      <c r="BV3798" s="49"/>
      <c r="BW3798" s="49"/>
      <c r="BX3798" s="49"/>
      <c r="BY3798" s="49"/>
      <c r="BZ3798" s="49"/>
      <c r="CA3798" s="49"/>
      <c r="CB3798" s="49"/>
      <c r="CC3798" s="49"/>
    </row>
    <row r="3799" spans="1:81" x14ac:dyDescent="0.3">
      <c r="A3799" s="57" t="s">
        <v>557</v>
      </c>
      <c r="B3799" s="48">
        <v>42357</v>
      </c>
      <c r="C3799" s="48"/>
      <c r="D3799" s="48"/>
      <c r="E3799" s="49" t="s">
        <v>558</v>
      </c>
      <c r="F3799" s="49"/>
      <c r="G3799" s="49">
        <v>398.63765625000002</v>
      </c>
      <c r="H3799" s="49">
        <v>5.9409375E-2</v>
      </c>
      <c r="I3799" s="49">
        <v>0.1088625</v>
      </c>
      <c r="J3799" s="49">
        <v>0.18256249999999999</v>
      </c>
      <c r="K3799" s="49">
        <v>0.20169375</v>
      </c>
      <c r="L3799" s="49">
        <v>0.252025</v>
      </c>
      <c r="M3799" s="49">
        <v>0.34176875000000001</v>
      </c>
      <c r="N3799" s="49">
        <v>0.26660624999999999</v>
      </c>
      <c r="O3799" s="49"/>
      <c r="P3799" s="49"/>
      <c r="Q3799" s="49"/>
      <c r="R3799" s="49"/>
      <c r="S3799" s="49"/>
      <c r="T3799" s="49"/>
      <c r="U3799" s="49"/>
      <c r="V3799" s="49"/>
      <c r="W3799" s="49"/>
      <c r="X3799" s="49"/>
      <c r="Y3799" s="49"/>
      <c r="Z3799" s="49"/>
      <c r="AA3799" s="49"/>
      <c r="AB3799" s="49"/>
      <c r="AC3799" s="49"/>
      <c r="AD3799" s="49"/>
      <c r="AE3799" s="49"/>
      <c r="AF3799" s="49"/>
      <c r="AG3799" s="49"/>
      <c r="AH3799" s="49"/>
      <c r="AI3799" s="49"/>
      <c r="AJ3799" s="49"/>
      <c r="AK3799" s="49"/>
      <c r="AL3799" s="49"/>
      <c r="AM3799" s="49"/>
      <c r="AN3799" s="49"/>
      <c r="AO3799" s="49"/>
      <c r="AP3799" s="49"/>
      <c r="AQ3799" s="49"/>
      <c r="AR3799" s="49"/>
      <c r="AS3799" s="49"/>
      <c r="AT3799" s="49"/>
      <c r="AX3799" s="49"/>
      <c r="AY3799" s="49"/>
      <c r="AZ3799" s="49"/>
      <c r="BA3799" s="49"/>
      <c r="BB3799" s="49"/>
      <c r="BC3799" s="49"/>
      <c r="BD3799" s="49"/>
      <c r="BE3799" s="49"/>
      <c r="BF3799" s="49"/>
      <c r="BG3799" s="49"/>
      <c r="BH3799" s="49"/>
      <c r="BI3799" s="49"/>
      <c r="BJ3799" s="49"/>
      <c r="BK3799" s="49"/>
      <c r="BL3799" s="49"/>
      <c r="BM3799" s="49"/>
      <c r="BN3799" s="49"/>
      <c r="BO3799" s="49"/>
      <c r="BP3799" s="49"/>
      <c r="BQ3799" s="49"/>
      <c r="BR3799" s="49"/>
      <c r="BS3799" s="49"/>
      <c r="BT3799" s="49"/>
      <c r="BU3799" s="49"/>
      <c r="BV3799" s="49"/>
      <c r="BW3799" s="49"/>
      <c r="BX3799" s="49"/>
      <c r="BY3799" s="49"/>
      <c r="BZ3799" s="49"/>
      <c r="CA3799" s="49"/>
      <c r="CB3799" s="49"/>
      <c r="CC3799" s="49"/>
    </row>
    <row r="3800" spans="1:81" x14ac:dyDescent="0.3">
      <c r="A3800" s="57" t="s">
        <v>557</v>
      </c>
      <c r="B3800" s="48">
        <v>42358</v>
      </c>
      <c r="C3800" s="48"/>
      <c r="D3800" s="48"/>
      <c r="E3800" s="49" t="s">
        <v>558</v>
      </c>
      <c r="F3800" s="49"/>
      <c r="G3800" s="49">
        <v>397.48359375000001</v>
      </c>
      <c r="H3800" s="49">
        <v>5.9071875000000003E-2</v>
      </c>
      <c r="I3800" s="49">
        <v>0.10816874999999999</v>
      </c>
      <c r="J3800" s="49">
        <v>0.18153749999999999</v>
      </c>
      <c r="K3800" s="49">
        <v>0.20061875000000001</v>
      </c>
      <c r="L3800" s="49">
        <v>0.25131874999999998</v>
      </c>
      <c r="M3800" s="49">
        <v>0.34136875</v>
      </c>
      <c r="N3800" s="49">
        <v>0.26648125</v>
      </c>
      <c r="O3800" s="49"/>
      <c r="P3800" s="49"/>
      <c r="Q3800" s="49"/>
      <c r="R3800" s="49"/>
      <c r="S3800" s="49"/>
      <c r="T3800" s="49"/>
      <c r="U3800" s="49"/>
      <c r="V3800" s="49"/>
      <c r="W3800" s="49"/>
      <c r="X3800" s="49"/>
      <c r="Y3800" s="49"/>
      <c r="Z3800" s="49"/>
      <c r="AA3800" s="49"/>
      <c r="AB3800" s="49"/>
      <c r="AC3800" s="49"/>
      <c r="AD3800" s="49"/>
      <c r="AE3800" s="49"/>
      <c r="AF3800" s="49"/>
      <c r="AG3800" s="49"/>
      <c r="AH3800" s="49"/>
      <c r="AI3800" s="49"/>
      <c r="AJ3800" s="49"/>
      <c r="AK3800" s="49"/>
      <c r="AL3800" s="49"/>
      <c r="AM3800" s="49"/>
      <c r="AN3800" s="49"/>
      <c r="AO3800" s="49"/>
      <c r="AP3800" s="49"/>
      <c r="AQ3800" s="49"/>
      <c r="AR3800" s="49"/>
      <c r="AS3800" s="49"/>
      <c r="AT3800" s="49"/>
      <c r="AX3800" s="49"/>
      <c r="AY3800" s="49"/>
      <c r="AZ3800" s="49"/>
      <c r="BA3800" s="49"/>
      <c r="BB3800" s="49"/>
      <c r="BC3800" s="49"/>
      <c r="BD3800" s="49"/>
      <c r="BE3800" s="49"/>
      <c r="BF3800" s="49"/>
      <c r="BG3800" s="49"/>
      <c r="BH3800" s="49"/>
      <c r="BI3800" s="49"/>
      <c r="BJ3800" s="49"/>
      <c r="BK3800" s="49"/>
      <c r="BL3800" s="49"/>
      <c r="BM3800" s="49"/>
      <c r="BN3800" s="49"/>
      <c r="BO3800" s="49"/>
      <c r="BP3800" s="49"/>
      <c r="BQ3800" s="49"/>
      <c r="BR3800" s="49"/>
      <c r="BS3800" s="49"/>
      <c r="BT3800" s="49"/>
      <c r="BU3800" s="49"/>
      <c r="BV3800" s="49"/>
      <c r="BW3800" s="49"/>
      <c r="BX3800" s="49"/>
      <c r="BY3800" s="49"/>
      <c r="BZ3800" s="49"/>
      <c r="CA3800" s="49"/>
      <c r="CB3800" s="49"/>
      <c r="CC3800" s="49"/>
    </row>
    <row r="3801" spans="1:81" x14ac:dyDescent="0.3">
      <c r="A3801" s="57" t="s">
        <v>557</v>
      </c>
      <c r="B3801" s="48">
        <v>42359</v>
      </c>
      <c r="C3801" s="48"/>
      <c r="D3801" s="48"/>
      <c r="E3801" s="49" t="s">
        <v>558</v>
      </c>
      <c r="F3801" s="49"/>
      <c r="G3801" s="49">
        <v>395.39203125</v>
      </c>
      <c r="H3801" s="49">
        <v>6.0240624999999999E-2</v>
      </c>
      <c r="I3801" s="49">
        <v>0.10805625000000001</v>
      </c>
      <c r="J3801" s="49">
        <v>0.18</v>
      </c>
      <c r="K3801" s="49">
        <v>0.19730624999999999</v>
      </c>
      <c r="L3801" s="49">
        <v>0.24921874999999999</v>
      </c>
      <c r="M3801" s="49">
        <v>0.34097499999999997</v>
      </c>
      <c r="N3801" s="49">
        <v>0.26632499999999998</v>
      </c>
      <c r="O3801" s="49"/>
      <c r="P3801" s="49"/>
      <c r="Q3801" s="49"/>
      <c r="R3801" s="49"/>
      <c r="S3801" s="49"/>
      <c r="T3801" s="49"/>
      <c r="U3801" s="49"/>
      <c r="V3801" s="49"/>
      <c r="W3801" s="49"/>
      <c r="X3801" s="49"/>
      <c r="Y3801" s="49"/>
      <c r="Z3801" s="49"/>
      <c r="AA3801" s="49"/>
      <c r="AB3801" s="49"/>
      <c r="AC3801" s="49"/>
      <c r="AD3801" s="49"/>
      <c r="AE3801" s="49">
        <v>0.58119906211587302</v>
      </c>
      <c r="AF3801" s="49">
        <v>0.43310637773355998</v>
      </c>
      <c r="AG3801" s="49"/>
      <c r="AH3801" s="49"/>
      <c r="AI3801" s="49"/>
      <c r="AJ3801" s="49"/>
      <c r="AK3801" s="49"/>
      <c r="AL3801" s="49"/>
      <c r="AM3801" s="49"/>
      <c r="AN3801" s="49"/>
      <c r="AO3801" s="49"/>
      <c r="AP3801" s="49"/>
      <c r="AQ3801" s="49"/>
      <c r="AR3801" s="49"/>
      <c r="AS3801" s="49"/>
      <c r="AT3801" s="49"/>
      <c r="AX3801" s="49"/>
      <c r="AY3801" s="49"/>
      <c r="AZ3801" s="49"/>
      <c r="BA3801" s="49"/>
      <c r="BB3801" s="49"/>
      <c r="BC3801" s="49"/>
      <c r="BD3801" s="49"/>
      <c r="BE3801" s="49"/>
      <c r="BF3801" s="49"/>
      <c r="BG3801" s="49"/>
      <c r="BH3801" s="49"/>
      <c r="BI3801" s="49"/>
      <c r="BJ3801" s="49"/>
      <c r="BK3801" s="49"/>
      <c r="BL3801" s="49"/>
      <c r="BM3801" s="49"/>
      <c r="BN3801" s="49"/>
      <c r="BO3801" s="49"/>
      <c r="BP3801" s="49"/>
      <c r="BQ3801" s="49"/>
      <c r="BR3801" s="49"/>
      <c r="BS3801" s="49"/>
      <c r="BT3801" s="49"/>
      <c r="BU3801" s="49"/>
      <c r="BV3801" s="49"/>
      <c r="BW3801" s="49"/>
      <c r="BX3801" s="49"/>
      <c r="BY3801" s="49"/>
      <c r="BZ3801" s="49"/>
      <c r="CA3801" s="49"/>
      <c r="CB3801" s="49"/>
      <c r="CC3801" s="49"/>
    </row>
    <row r="3802" spans="1:81" x14ac:dyDescent="0.3">
      <c r="A3802" s="57" t="s">
        <v>557</v>
      </c>
      <c r="B3802" s="48">
        <v>42360</v>
      </c>
      <c r="C3802" s="48"/>
      <c r="D3802" s="48"/>
      <c r="E3802" s="49" t="s">
        <v>558</v>
      </c>
      <c r="F3802" s="49"/>
      <c r="G3802" s="49">
        <v>395.21203125</v>
      </c>
      <c r="H3802" s="49">
        <v>5.7046874999999997E-2</v>
      </c>
      <c r="I3802" s="49">
        <v>0.1071</v>
      </c>
      <c r="J3802" s="49">
        <v>0.18078125</v>
      </c>
      <c r="K3802" s="49">
        <v>0.198375</v>
      </c>
      <c r="L3802" s="49">
        <v>0.24931249999999999</v>
      </c>
      <c r="M3802" s="49">
        <v>0.34065624999999999</v>
      </c>
      <c r="N3802" s="49">
        <v>0.26617499999999999</v>
      </c>
      <c r="O3802" s="49"/>
      <c r="P3802" s="49"/>
      <c r="Q3802" s="49"/>
      <c r="R3802" s="49"/>
      <c r="S3802" s="49"/>
      <c r="T3802" s="49"/>
      <c r="U3802" s="49"/>
      <c r="V3802" s="49"/>
      <c r="W3802" s="49"/>
      <c r="X3802" s="49"/>
      <c r="Y3802" s="49"/>
      <c r="Z3802" s="49"/>
      <c r="AA3802" s="49"/>
      <c r="AB3802" s="49"/>
      <c r="AC3802" s="49"/>
      <c r="AD3802" s="49">
        <v>8.85</v>
      </c>
      <c r="AE3802" s="49"/>
      <c r="AF3802" s="49"/>
      <c r="AG3802" s="49"/>
      <c r="AH3802" s="49"/>
      <c r="AI3802" s="49"/>
      <c r="AJ3802" s="49">
        <v>5.65</v>
      </c>
      <c r="AK3802" s="49">
        <v>8.85</v>
      </c>
      <c r="AL3802" s="49"/>
      <c r="AM3802" s="49"/>
      <c r="AN3802" s="49"/>
      <c r="AO3802" s="49"/>
      <c r="AP3802" s="49"/>
      <c r="AQ3802" s="49"/>
      <c r="AR3802" s="49"/>
      <c r="AS3802" s="49"/>
      <c r="AT3802" s="49"/>
      <c r="AX3802" s="49"/>
      <c r="AY3802" s="49"/>
      <c r="AZ3802" s="49"/>
      <c r="BA3802" s="49"/>
      <c r="BB3802" s="49"/>
      <c r="BC3802" s="49"/>
      <c r="BD3802" s="49"/>
      <c r="BE3802" s="49"/>
      <c r="BF3802" s="49"/>
      <c r="BG3802" s="49"/>
      <c r="BH3802" s="49"/>
      <c r="BI3802" s="49"/>
      <c r="BJ3802" s="49"/>
      <c r="BK3802" s="49"/>
      <c r="BL3802" s="49"/>
      <c r="BM3802" s="49"/>
      <c r="BN3802" s="49"/>
      <c r="BO3802" s="49"/>
      <c r="BP3802" s="49"/>
      <c r="BQ3802" s="49"/>
      <c r="BR3802" s="49"/>
      <c r="BS3802" s="49"/>
      <c r="BT3802" s="49"/>
      <c r="BU3802" s="49"/>
      <c r="BV3802" s="49"/>
      <c r="BW3802" s="49"/>
      <c r="BX3802" s="49"/>
      <c r="BY3802" s="49"/>
      <c r="BZ3802" s="49"/>
      <c r="CA3802" s="49"/>
      <c r="CB3802" s="49"/>
      <c r="CC3802" s="49"/>
    </row>
    <row r="3803" spans="1:81" x14ac:dyDescent="0.3">
      <c r="A3803" s="57" t="s">
        <v>557</v>
      </c>
      <c r="B3803" s="48">
        <v>42361</v>
      </c>
      <c r="C3803" s="48"/>
      <c r="D3803" s="48"/>
      <c r="E3803" s="49" t="s">
        <v>558</v>
      </c>
      <c r="F3803" s="49"/>
      <c r="G3803" s="49">
        <v>393.75234375000002</v>
      </c>
      <c r="H3803" s="49">
        <v>5.7115625000000003E-2</v>
      </c>
      <c r="I3803" s="49">
        <v>0.106325</v>
      </c>
      <c r="J3803" s="49">
        <v>0.17896875000000001</v>
      </c>
      <c r="K3803" s="49">
        <v>0.19691249999999999</v>
      </c>
      <c r="L3803" s="49">
        <v>0.24856875</v>
      </c>
      <c r="M3803" s="49">
        <v>0.34029375000000001</v>
      </c>
      <c r="N3803" s="49">
        <v>0.26604375000000002</v>
      </c>
      <c r="O3803" s="49"/>
      <c r="P3803" s="49"/>
      <c r="Q3803" s="49"/>
      <c r="R3803" s="49"/>
      <c r="S3803" s="49"/>
      <c r="T3803" s="49"/>
      <c r="U3803" s="49"/>
      <c r="V3803" s="49"/>
      <c r="W3803" s="49"/>
      <c r="X3803" s="49"/>
      <c r="Y3803" s="49"/>
      <c r="Z3803" s="49"/>
      <c r="AA3803" s="49"/>
      <c r="AB3803" s="49"/>
      <c r="AC3803" s="49"/>
      <c r="AD3803" s="49"/>
      <c r="AE3803" s="49"/>
      <c r="AF3803" s="49"/>
      <c r="AG3803" s="49"/>
      <c r="AH3803" s="49"/>
      <c r="AI3803" s="49"/>
      <c r="AJ3803" s="49"/>
      <c r="AK3803" s="49"/>
      <c r="AL3803" s="49"/>
      <c r="AM3803" s="49"/>
      <c r="AN3803" s="49"/>
      <c r="AO3803" s="49"/>
      <c r="AP3803" s="49"/>
      <c r="AQ3803" s="49"/>
      <c r="AR3803" s="49"/>
      <c r="AS3803" s="49"/>
      <c r="AT3803" s="49"/>
      <c r="AX3803" s="49"/>
      <c r="AY3803" s="49"/>
      <c r="AZ3803" s="49"/>
      <c r="BA3803" s="49"/>
      <c r="BB3803" s="49"/>
      <c r="BC3803" s="49"/>
      <c r="BD3803" s="49"/>
      <c r="BE3803" s="49"/>
      <c r="BF3803" s="49"/>
      <c r="BG3803" s="49"/>
      <c r="BH3803" s="49"/>
      <c r="BI3803" s="49"/>
      <c r="BJ3803" s="49"/>
      <c r="BK3803" s="49"/>
      <c r="BL3803" s="49"/>
      <c r="BM3803" s="49"/>
      <c r="BN3803" s="49"/>
      <c r="BO3803" s="49"/>
      <c r="BP3803" s="49"/>
      <c r="BQ3803" s="49"/>
      <c r="BR3803" s="49"/>
      <c r="BS3803" s="49"/>
      <c r="BT3803" s="49"/>
      <c r="BU3803" s="49"/>
      <c r="BV3803" s="49"/>
      <c r="BW3803" s="49"/>
      <c r="BX3803" s="49"/>
      <c r="BY3803" s="49"/>
      <c r="BZ3803" s="49"/>
      <c r="CA3803" s="49"/>
      <c r="CB3803" s="49"/>
      <c r="CC3803" s="49"/>
    </row>
    <row r="3804" spans="1:81" x14ac:dyDescent="0.3">
      <c r="A3804" s="57" t="s">
        <v>557</v>
      </c>
      <c r="B3804" s="48">
        <v>42362</v>
      </c>
      <c r="C3804" s="48"/>
      <c r="D3804" s="48"/>
      <c r="E3804" s="49" t="s">
        <v>558</v>
      </c>
      <c r="F3804" s="49"/>
      <c r="G3804" s="49">
        <v>405.43171875000002</v>
      </c>
      <c r="H3804" s="49">
        <v>0.132965625</v>
      </c>
      <c r="I3804" s="49">
        <v>0.11225</v>
      </c>
      <c r="J3804" s="49">
        <v>0.17894375000000001</v>
      </c>
      <c r="K3804" s="49">
        <v>0.196325</v>
      </c>
      <c r="L3804" s="49">
        <v>0.24783749999999999</v>
      </c>
      <c r="M3804" s="49">
        <v>0.33989374999999999</v>
      </c>
      <c r="N3804" s="49">
        <v>0.26583125000000002</v>
      </c>
      <c r="O3804" s="49"/>
      <c r="P3804" s="49"/>
      <c r="Q3804" s="49"/>
      <c r="R3804" s="49"/>
      <c r="S3804" s="49"/>
      <c r="T3804" s="49"/>
      <c r="U3804" s="49"/>
      <c r="V3804" s="49"/>
      <c r="W3804" s="49"/>
      <c r="X3804" s="49"/>
      <c r="Y3804" s="49"/>
      <c r="Z3804" s="49"/>
      <c r="AA3804" s="49"/>
      <c r="AB3804" s="49"/>
      <c r="AC3804" s="49"/>
      <c r="AD3804" s="49"/>
      <c r="AE3804" s="49"/>
      <c r="AF3804" s="49"/>
      <c r="AG3804" s="49"/>
      <c r="AH3804" s="49"/>
      <c r="AI3804" s="49"/>
      <c r="AJ3804" s="49"/>
      <c r="AK3804" s="49"/>
      <c r="AL3804" s="49"/>
      <c r="AM3804" s="49"/>
      <c r="AN3804" s="49"/>
      <c r="AO3804" s="49"/>
      <c r="AP3804" s="49"/>
      <c r="AQ3804" s="49"/>
      <c r="AR3804" s="49"/>
      <c r="AS3804" s="49"/>
      <c r="AT3804" s="49"/>
      <c r="AX3804" s="49"/>
      <c r="AY3804" s="49"/>
      <c r="AZ3804" s="49"/>
      <c r="BA3804" s="49"/>
      <c r="BB3804" s="49"/>
      <c r="BC3804" s="49"/>
      <c r="BD3804" s="49"/>
      <c r="BE3804" s="49"/>
      <c r="BF3804" s="49"/>
      <c r="BG3804" s="49"/>
      <c r="BH3804" s="49"/>
      <c r="BI3804" s="49"/>
      <c r="BJ3804" s="49"/>
      <c r="BK3804" s="49"/>
      <c r="BL3804" s="49"/>
      <c r="BM3804" s="49"/>
      <c r="BN3804" s="49"/>
      <c r="BO3804" s="49"/>
      <c r="BP3804" s="49"/>
      <c r="BQ3804" s="49"/>
      <c r="BR3804" s="49"/>
      <c r="BS3804" s="49"/>
      <c r="BT3804" s="49"/>
      <c r="BU3804" s="49"/>
      <c r="BV3804" s="49"/>
      <c r="BW3804" s="49"/>
      <c r="BX3804" s="49"/>
      <c r="BY3804" s="49"/>
      <c r="BZ3804" s="49"/>
      <c r="CA3804" s="49"/>
      <c r="CB3804" s="49"/>
      <c r="CC3804" s="49"/>
    </row>
    <row r="3805" spans="1:81" x14ac:dyDescent="0.3">
      <c r="A3805" s="57" t="s">
        <v>557</v>
      </c>
      <c r="B3805" s="48">
        <v>42363</v>
      </c>
      <c r="C3805" s="48"/>
      <c r="D3805" s="48"/>
      <c r="E3805" s="49" t="s">
        <v>558</v>
      </c>
      <c r="F3805" s="49"/>
      <c r="G3805" s="49">
        <v>403.32234375000002</v>
      </c>
      <c r="H3805" s="49">
        <v>0.11718437499999999</v>
      </c>
      <c r="I3805" s="49">
        <v>0.11288125</v>
      </c>
      <c r="J3805" s="49">
        <v>0.17985000000000001</v>
      </c>
      <c r="K3805" s="49">
        <v>0.19684375000000001</v>
      </c>
      <c r="L3805" s="49">
        <v>0.24745</v>
      </c>
      <c r="M3805" s="49">
        <v>0.33951874999999998</v>
      </c>
      <c r="N3805" s="49">
        <v>0.26571250000000002</v>
      </c>
      <c r="O3805" s="49"/>
      <c r="P3805" s="49"/>
      <c r="Q3805" s="49"/>
      <c r="R3805" s="49"/>
      <c r="S3805" s="49"/>
      <c r="T3805" s="49"/>
      <c r="U3805" s="49"/>
      <c r="V3805" s="49"/>
      <c r="W3805" s="49"/>
      <c r="X3805" s="49"/>
      <c r="Y3805" s="49"/>
      <c r="Z3805" s="49"/>
      <c r="AA3805" s="49"/>
      <c r="AB3805" s="49"/>
      <c r="AC3805" s="49"/>
      <c r="AD3805" s="49"/>
      <c r="AE3805" s="49"/>
      <c r="AF3805" s="49"/>
      <c r="AG3805" s="49"/>
      <c r="AH3805" s="49"/>
      <c r="AI3805" s="49"/>
      <c r="AJ3805" s="49"/>
      <c r="AK3805" s="49"/>
      <c r="AL3805" s="49"/>
      <c r="AM3805" s="49"/>
      <c r="AN3805" s="49"/>
      <c r="AO3805" s="49"/>
      <c r="AP3805" s="49"/>
      <c r="AQ3805" s="49"/>
      <c r="AR3805" s="49"/>
      <c r="AS3805" s="49"/>
      <c r="AT3805" s="49"/>
      <c r="AX3805" s="49"/>
      <c r="AY3805" s="49"/>
      <c r="AZ3805" s="49"/>
      <c r="BA3805" s="49"/>
      <c r="BB3805" s="49"/>
      <c r="BC3805" s="49"/>
      <c r="BD3805" s="49"/>
      <c r="BE3805" s="49"/>
      <c r="BF3805" s="49"/>
      <c r="BG3805" s="49"/>
      <c r="BH3805" s="49"/>
      <c r="BI3805" s="49"/>
      <c r="BJ3805" s="49"/>
      <c r="BK3805" s="49"/>
      <c r="BL3805" s="49"/>
      <c r="BM3805" s="49"/>
      <c r="BN3805" s="49"/>
      <c r="BO3805" s="49"/>
      <c r="BP3805" s="49"/>
      <c r="BQ3805" s="49"/>
      <c r="BR3805" s="49"/>
      <c r="BS3805" s="49"/>
      <c r="BT3805" s="49"/>
      <c r="BU3805" s="49"/>
      <c r="BV3805" s="49"/>
      <c r="BW3805" s="49"/>
      <c r="BX3805" s="49"/>
      <c r="BY3805" s="49"/>
      <c r="BZ3805" s="49"/>
      <c r="CA3805" s="49"/>
      <c r="CB3805" s="49"/>
      <c r="CC3805" s="49"/>
    </row>
    <row r="3806" spans="1:81" x14ac:dyDescent="0.3">
      <c r="A3806" s="57" t="s">
        <v>557</v>
      </c>
      <c r="B3806" s="48">
        <v>42364</v>
      </c>
      <c r="C3806" s="48"/>
      <c r="D3806" s="48"/>
      <c r="E3806" s="49" t="s">
        <v>558</v>
      </c>
      <c r="F3806" s="49"/>
      <c r="G3806" s="49">
        <v>401.97750000000002</v>
      </c>
      <c r="H3806" s="49">
        <v>0.10736875</v>
      </c>
      <c r="I3806" s="49">
        <v>0.11278125</v>
      </c>
      <c r="J3806" s="49">
        <v>0.18045625000000001</v>
      </c>
      <c r="K3806" s="49">
        <v>0.19751250000000001</v>
      </c>
      <c r="L3806" s="49">
        <v>0.24723125000000001</v>
      </c>
      <c r="M3806" s="49">
        <v>0.33915624999999999</v>
      </c>
      <c r="N3806" s="49">
        <v>0.26549374999999997</v>
      </c>
      <c r="O3806" s="49"/>
      <c r="P3806" s="49"/>
      <c r="Q3806" s="49"/>
      <c r="R3806" s="49"/>
      <c r="S3806" s="49"/>
      <c r="T3806" s="49"/>
      <c r="U3806" s="49"/>
      <c r="V3806" s="49"/>
      <c r="W3806" s="49"/>
      <c r="X3806" s="49"/>
      <c r="Y3806" s="49"/>
      <c r="Z3806" s="49"/>
      <c r="AA3806" s="49"/>
      <c r="AB3806" s="49"/>
      <c r="AC3806" s="49"/>
      <c r="AD3806" s="49"/>
      <c r="AE3806" s="49"/>
      <c r="AF3806" s="49"/>
      <c r="AG3806" s="49"/>
      <c r="AH3806" s="49"/>
      <c r="AI3806" s="49"/>
      <c r="AJ3806" s="49"/>
      <c r="AK3806" s="49"/>
      <c r="AL3806" s="49"/>
      <c r="AM3806" s="49"/>
      <c r="AN3806" s="49"/>
      <c r="AO3806" s="49"/>
      <c r="AP3806" s="49"/>
      <c r="AQ3806" s="49"/>
      <c r="AR3806" s="49"/>
      <c r="AS3806" s="49"/>
      <c r="AT3806" s="49"/>
      <c r="AX3806" s="49"/>
      <c r="AY3806" s="49"/>
      <c r="AZ3806" s="49"/>
      <c r="BA3806" s="49"/>
      <c r="BB3806" s="49"/>
      <c r="BC3806" s="49"/>
      <c r="BD3806" s="49"/>
      <c r="BE3806" s="49"/>
      <c r="BF3806" s="49"/>
      <c r="BG3806" s="49"/>
      <c r="BH3806" s="49"/>
      <c r="BI3806" s="49"/>
      <c r="BJ3806" s="49"/>
      <c r="BK3806" s="49"/>
      <c r="BL3806" s="49"/>
      <c r="BM3806" s="49"/>
      <c r="BN3806" s="49"/>
      <c r="BO3806" s="49"/>
      <c r="BP3806" s="49"/>
      <c r="BQ3806" s="49"/>
      <c r="BR3806" s="49"/>
      <c r="BS3806" s="49"/>
      <c r="BT3806" s="49"/>
      <c r="BU3806" s="49"/>
      <c r="BV3806" s="49"/>
      <c r="BW3806" s="49"/>
      <c r="BX3806" s="49"/>
      <c r="BY3806" s="49"/>
      <c r="BZ3806" s="49"/>
      <c r="CA3806" s="49"/>
      <c r="CB3806" s="49"/>
      <c r="CC3806" s="49"/>
    </row>
    <row r="3807" spans="1:81" x14ac:dyDescent="0.3">
      <c r="A3807" s="57" t="s">
        <v>557</v>
      </c>
      <c r="B3807" s="48">
        <v>42365</v>
      </c>
      <c r="C3807" s="48"/>
      <c r="D3807" s="48"/>
      <c r="E3807" s="49" t="s">
        <v>558</v>
      </c>
      <c r="F3807" s="49"/>
      <c r="G3807" s="49">
        <v>400.79015625</v>
      </c>
      <c r="H3807" s="49">
        <v>9.9578125000000003E-2</v>
      </c>
      <c r="I3807" s="49">
        <v>0.11265625</v>
      </c>
      <c r="J3807" s="49">
        <v>0.18106249999999999</v>
      </c>
      <c r="K3807" s="49">
        <v>0.19771250000000001</v>
      </c>
      <c r="L3807" s="49">
        <v>0.24686250000000001</v>
      </c>
      <c r="M3807" s="49">
        <v>0.33878124999999998</v>
      </c>
      <c r="N3807" s="49">
        <v>0.26543125000000001</v>
      </c>
      <c r="O3807" s="49"/>
      <c r="P3807" s="49"/>
      <c r="Q3807" s="49"/>
      <c r="R3807" s="49"/>
      <c r="S3807" s="49"/>
      <c r="T3807" s="49"/>
      <c r="U3807" s="49"/>
      <c r="V3807" s="49"/>
      <c r="W3807" s="49"/>
      <c r="X3807" s="49"/>
      <c r="Y3807" s="49"/>
      <c r="Z3807" s="49"/>
      <c r="AA3807" s="49"/>
      <c r="AB3807" s="49"/>
      <c r="AC3807" s="49"/>
      <c r="AD3807" s="49"/>
      <c r="AE3807" s="49"/>
      <c r="AF3807" s="49"/>
      <c r="AG3807" s="49"/>
      <c r="AH3807" s="49"/>
      <c r="AI3807" s="49"/>
      <c r="AJ3807" s="49"/>
      <c r="AK3807" s="49"/>
      <c r="AL3807" s="49"/>
      <c r="AM3807" s="49"/>
      <c r="AN3807" s="49"/>
      <c r="AO3807" s="49"/>
      <c r="AP3807" s="49"/>
      <c r="AQ3807" s="49"/>
      <c r="AR3807" s="49"/>
      <c r="AS3807" s="49"/>
      <c r="AT3807" s="49"/>
      <c r="AX3807" s="49"/>
      <c r="AY3807" s="49"/>
      <c r="AZ3807" s="49"/>
      <c r="BA3807" s="49"/>
      <c r="BB3807" s="49"/>
      <c r="BC3807" s="49"/>
      <c r="BD3807" s="49"/>
      <c r="BE3807" s="49"/>
      <c r="BF3807" s="49"/>
      <c r="BG3807" s="49"/>
      <c r="BH3807" s="49"/>
      <c r="BI3807" s="49"/>
      <c r="BJ3807" s="49"/>
      <c r="BK3807" s="49"/>
      <c r="BL3807" s="49"/>
      <c r="BM3807" s="49"/>
      <c r="BN3807" s="49"/>
      <c r="BO3807" s="49"/>
      <c r="BP3807" s="49"/>
      <c r="BQ3807" s="49"/>
      <c r="BR3807" s="49"/>
      <c r="BS3807" s="49"/>
      <c r="BT3807" s="49"/>
      <c r="BU3807" s="49"/>
      <c r="BV3807" s="49"/>
      <c r="BW3807" s="49"/>
      <c r="BX3807" s="49"/>
      <c r="BY3807" s="49"/>
      <c r="BZ3807" s="49"/>
      <c r="CA3807" s="49"/>
      <c r="CB3807" s="49"/>
      <c r="CC3807" s="49"/>
    </row>
    <row r="3808" spans="1:81" x14ac:dyDescent="0.3">
      <c r="A3808" s="57" t="s">
        <v>557</v>
      </c>
      <c r="B3808" s="48">
        <v>42366</v>
      </c>
      <c r="C3808" s="48"/>
      <c r="D3808" s="48"/>
      <c r="E3808" s="49" t="s">
        <v>558</v>
      </c>
      <c r="F3808" s="49"/>
      <c r="G3808" s="49">
        <v>399.53765625</v>
      </c>
      <c r="H3808" s="49">
        <v>9.2934375E-2</v>
      </c>
      <c r="I3808" s="49">
        <v>0.11269999999999999</v>
      </c>
      <c r="J3808" s="49">
        <v>0.18164374999999999</v>
      </c>
      <c r="K3808" s="49">
        <v>0.19756874999999999</v>
      </c>
      <c r="L3808" s="49">
        <v>0.24623125000000001</v>
      </c>
      <c r="M3808" s="49">
        <v>0.33836875</v>
      </c>
      <c r="N3808" s="49">
        <v>0.26516250000000002</v>
      </c>
      <c r="O3808" s="49"/>
      <c r="P3808" s="49"/>
      <c r="Q3808" s="49"/>
      <c r="R3808" s="49"/>
      <c r="S3808" s="49"/>
      <c r="T3808" s="49"/>
      <c r="U3808" s="49"/>
      <c r="V3808" s="49"/>
      <c r="W3808" s="49"/>
      <c r="X3808" s="49"/>
      <c r="Y3808" s="49"/>
      <c r="Z3808" s="49"/>
      <c r="AA3808" s="49"/>
      <c r="AB3808" s="49"/>
      <c r="AC3808" s="49"/>
      <c r="AD3808" s="49"/>
      <c r="AE3808" s="49"/>
      <c r="AF3808" s="49"/>
      <c r="AG3808" s="49"/>
      <c r="AH3808" s="49"/>
      <c r="AI3808" s="49"/>
      <c r="AJ3808" s="49"/>
      <c r="AK3808" s="49"/>
      <c r="AL3808" s="49"/>
      <c r="AM3808" s="49"/>
      <c r="AN3808" s="49"/>
      <c r="AO3808" s="49"/>
      <c r="AP3808" s="49"/>
      <c r="AQ3808" s="49"/>
      <c r="AR3808" s="49"/>
      <c r="AS3808" s="49"/>
      <c r="AT3808" s="49"/>
      <c r="AX3808" s="49"/>
      <c r="AY3808" s="49"/>
      <c r="AZ3808" s="49"/>
      <c r="BA3808" s="49"/>
      <c r="BB3808" s="49"/>
      <c r="BC3808" s="49"/>
      <c r="BD3808" s="49"/>
      <c r="BE3808" s="49"/>
      <c r="BF3808" s="49"/>
      <c r="BG3808" s="49"/>
      <c r="BH3808" s="49"/>
      <c r="BI3808" s="49"/>
      <c r="BJ3808" s="49"/>
      <c r="BK3808" s="49"/>
      <c r="BL3808" s="49"/>
      <c r="BM3808" s="49"/>
      <c r="BN3808" s="49"/>
      <c r="BO3808" s="49"/>
      <c r="BP3808" s="49"/>
      <c r="BQ3808" s="49"/>
      <c r="BR3808" s="49"/>
      <c r="BS3808" s="49"/>
      <c r="BT3808" s="49"/>
      <c r="BU3808" s="49"/>
      <c r="BV3808" s="49"/>
      <c r="BW3808" s="49"/>
      <c r="BX3808" s="49"/>
      <c r="BY3808" s="49"/>
      <c r="BZ3808" s="49"/>
      <c r="CA3808" s="49"/>
      <c r="CB3808" s="49"/>
      <c r="CC3808" s="49"/>
    </row>
    <row r="3809" spans="1:81" x14ac:dyDescent="0.3">
      <c r="A3809" s="57" t="s">
        <v>557</v>
      </c>
      <c r="B3809" s="48">
        <v>42367</v>
      </c>
      <c r="C3809" s="48"/>
      <c r="D3809" s="48"/>
      <c r="E3809" s="49" t="s">
        <v>558</v>
      </c>
      <c r="F3809" s="49"/>
      <c r="G3809" s="49">
        <v>398.09203124999999</v>
      </c>
      <c r="H3809" s="49">
        <v>8.6409374999999997E-2</v>
      </c>
      <c r="I3809" s="49">
        <v>0.112425</v>
      </c>
      <c r="J3809" s="49">
        <v>0.18215000000000001</v>
      </c>
      <c r="K3809" s="49">
        <v>0.19704374999999999</v>
      </c>
      <c r="L3809" s="49">
        <v>0.24543124999999999</v>
      </c>
      <c r="M3809" s="49">
        <v>0.33794999999999997</v>
      </c>
      <c r="N3809" s="49">
        <v>0.26498125</v>
      </c>
      <c r="O3809" s="49"/>
      <c r="P3809" s="49"/>
      <c r="Q3809" s="49"/>
      <c r="R3809" s="49"/>
      <c r="S3809" s="49"/>
      <c r="T3809" s="49"/>
      <c r="U3809" s="49"/>
      <c r="V3809" s="49"/>
      <c r="W3809" s="49"/>
      <c r="X3809" s="49"/>
      <c r="Y3809" s="49"/>
      <c r="Z3809" s="49"/>
      <c r="AA3809" s="49"/>
      <c r="AB3809" s="49"/>
      <c r="AC3809" s="49"/>
      <c r="AD3809" s="49"/>
      <c r="AE3809" s="49"/>
      <c r="AF3809" s="49"/>
      <c r="AG3809" s="49"/>
      <c r="AH3809" s="49"/>
      <c r="AI3809" s="49"/>
      <c r="AJ3809" s="49"/>
      <c r="AK3809" s="49"/>
      <c r="AL3809" s="49"/>
      <c r="AM3809" s="49"/>
      <c r="AN3809" s="49"/>
      <c r="AO3809" s="49"/>
      <c r="AP3809" s="49"/>
      <c r="AQ3809" s="49"/>
      <c r="AR3809" s="49"/>
      <c r="AS3809" s="49"/>
      <c r="AT3809" s="49"/>
      <c r="AX3809" s="49"/>
      <c r="AY3809" s="49"/>
      <c r="AZ3809" s="49"/>
      <c r="BA3809" s="49"/>
      <c r="BB3809" s="49"/>
      <c r="BC3809" s="49"/>
      <c r="BD3809" s="49"/>
      <c r="BE3809" s="49"/>
      <c r="BF3809" s="49"/>
      <c r="BG3809" s="49"/>
      <c r="BH3809" s="49"/>
      <c r="BI3809" s="49"/>
      <c r="BJ3809" s="49"/>
      <c r="BK3809" s="49"/>
      <c r="BL3809" s="49"/>
      <c r="BM3809" s="49"/>
      <c r="BN3809" s="49"/>
      <c r="BO3809" s="49"/>
      <c r="BP3809" s="49"/>
      <c r="BQ3809" s="49"/>
      <c r="BR3809" s="49"/>
      <c r="BS3809" s="49"/>
      <c r="BT3809" s="49"/>
      <c r="BU3809" s="49"/>
      <c r="BV3809" s="49"/>
      <c r="BW3809" s="49"/>
      <c r="BX3809" s="49"/>
      <c r="BY3809" s="49"/>
      <c r="BZ3809" s="49"/>
      <c r="CA3809" s="49"/>
      <c r="CB3809" s="49"/>
      <c r="CC3809" s="49"/>
    </row>
    <row r="3810" spans="1:81" x14ac:dyDescent="0.3">
      <c r="A3810" s="57" t="s">
        <v>557</v>
      </c>
      <c r="B3810" s="48">
        <v>42368</v>
      </c>
      <c r="C3810" s="48"/>
      <c r="D3810" s="48"/>
      <c r="E3810" s="49" t="s">
        <v>558</v>
      </c>
      <c r="F3810" s="49"/>
      <c r="G3810" s="49">
        <v>396.91453124999998</v>
      </c>
      <c r="H3810" s="49">
        <v>8.2090625E-2</v>
      </c>
      <c r="I3810" s="49">
        <v>0.11083125000000001</v>
      </c>
      <c r="J3810" s="49">
        <v>0.181725</v>
      </c>
      <c r="K3810" s="49">
        <v>0.19716875</v>
      </c>
      <c r="L3810" s="49">
        <v>0.24510625</v>
      </c>
      <c r="M3810" s="49">
        <v>0.33769375000000001</v>
      </c>
      <c r="N3810" s="49">
        <v>0.26489374999999998</v>
      </c>
      <c r="O3810" s="49"/>
      <c r="P3810" s="49"/>
      <c r="Q3810" s="49"/>
      <c r="R3810" s="49"/>
      <c r="S3810" s="49"/>
      <c r="T3810" s="49"/>
      <c r="U3810" s="49"/>
      <c r="V3810" s="49"/>
      <c r="W3810" s="49"/>
      <c r="X3810" s="49"/>
      <c r="Y3810" s="49"/>
      <c r="Z3810" s="49"/>
      <c r="AA3810" s="49"/>
      <c r="AB3810" s="49"/>
      <c r="AC3810" s="49"/>
      <c r="AD3810" s="49">
        <v>8.85</v>
      </c>
      <c r="AE3810" s="49">
        <v>0.70548527960876495</v>
      </c>
      <c r="AF3810" s="49">
        <v>0.31092090056830901</v>
      </c>
      <c r="AG3810" s="49"/>
      <c r="AH3810" s="49"/>
      <c r="AI3810" s="49"/>
      <c r="AJ3810" s="49">
        <v>6.5</v>
      </c>
      <c r="AK3810" s="49">
        <v>8.85</v>
      </c>
      <c r="AL3810" s="49"/>
      <c r="AM3810" s="49"/>
      <c r="AN3810" s="49"/>
      <c r="AO3810" s="49"/>
      <c r="AP3810" s="49"/>
      <c r="AQ3810" s="49"/>
      <c r="AR3810" s="49"/>
      <c r="AS3810" s="49"/>
      <c r="AT3810" s="49"/>
      <c r="AX3810" s="49"/>
      <c r="AY3810" s="49"/>
      <c r="AZ3810" s="49"/>
      <c r="BA3810" s="49"/>
      <c r="BB3810" s="49"/>
      <c r="BC3810" s="49"/>
      <c r="BD3810" s="49"/>
      <c r="BE3810" s="49"/>
      <c r="BF3810" s="49"/>
      <c r="BG3810" s="49"/>
      <c r="BH3810" s="49"/>
      <c r="BI3810" s="49"/>
      <c r="BJ3810" s="49"/>
      <c r="BK3810" s="49"/>
      <c r="BL3810" s="49"/>
      <c r="BM3810" s="49"/>
      <c r="BN3810" s="49"/>
      <c r="BO3810" s="49"/>
      <c r="BP3810" s="49"/>
      <c r="BQ3810" s="49"/>
      <c r="BR3810" s="49"/>
      <c r="BS3810" s="49"/>
      <c r="BT3810" s="49"/>
      <c r="BU3810" s="49"/>
      <c r="BV3810" s="49"/>
      <c r="BW3810" s="49"/>
      <c r="BX3810" s="49"/>
      <c r="BY3810" s="49"/>
      <c r="BZ3810" s="49"/>
      <c r="CA3810" s="49"/>
      <c r="CB3810" s="49"/>
      <c r="CC3810" s="49"/>
    </row>
    <row r="3811" spans="1:81" x14ac:dyDescent="0.3">
      <c r="A3811" s="57" t="s">
        <v>557</v>
      </c>
      <c r="B3811" s="48">
        <v>42369</v>
      </c>
      <c r="C3811" s="48"/>
      <c r="D3811" s="48"/>
      <c r="E3811" s="49" t="s">
        <v>558</v>
      </c>
      <c r="F3811" s="49"/>
      <c r="G3811" s="49">
        <v>395.61046875</v>
      </c>
      <c r="H3811" s="49">
        <v>7.9915625000000004E-2</v>
      </c>
      <c r="I3811" s="49">
        <v>0.111275</v>
      </c>
      <c r="J3811" s="49">
        <v>0.18135625</v>
      </c>
      <c r="K3811" s="49">
        <v>0.19572500000000001</v>
      </c>
      <c r="L3811" s="49">
        <v>0.2439625</v>
      </c>
      <c r="M3811" s="49">
        <v>0.33739374999999999</v>
      </c>
      <c r="N3811" s="49">
        <v>0.26466875000000001</v>
      </c>
      <c r="O3811" s="49"/>
      <c r="P3811" s="49"/>
      <c r="Q3811" s="49"/>
      <c r="R3811" s="49"/>
      <c r="S3811" s="49"/>
      <c r="T3811" s="49"/>
      <c r="U3811" s="49"/>
      <c r="V3811" s="49"/>
      <c r="W3811" s="49"/>
      <c r="X3811" s="49"/>
      <c r="Y3811" s="49"/>
      <c r="Z3811" s="49"/>
      <c r="AA3811" s="49"/>
      <c r="AB3811" s="49"/>
      <c r="AC3811" s="49"/>
      <c r="AD3811" s="49"/>
      <c r="AE3811" s="49"/>
      <c r="AF3811" s="49"/>
      <c r="AG3811" s="49"/>
      <c r="AH3811" s="49"/>
      <c r="AI3811" s="49"/>
      <c r="AJ3811" s="49"/>
      <c r="AK3811" s="49"/>
      <c r="AL3811" s="49"/>
      <c r="AM3811" s="49"/>
      <c r="AN3811" s="49"/>
      <c r="AO3811" s="49"/>
      <c r="AP3811" s="49"/>
      <c r="AQ3811" s="49"/>
      <c r="AR3811" s="49"/>
      <c r="AS3811" s="49"/>
      <c r="AT3811" s="49"/>
      <c r="AX3811" s="49"/>
      <c r="AY3811" s="49"/>
      <c r="AZ3811" s="49"/>
      <c r="BA3811" s="49"/>
      <c r="BB3811" s="49"/>
      <c r="BC3811" s="49"/>
      <c r="BD3811" s="49"/>
      <c r="BE3811" s="49"/>
      <c r="BF3811" s="49"/>
      <c r="BG3811" s="49"/>
      <c r="BH3811" s="49"/>
      <c r="BI3811" s="49"/>
      <c r="BJ3811" s="49"/>
      <c r="BK3811" s="49"/>
      <c r="BL3811" s="49"/>
      <c r="BM3811" s="49"/>
      <c r="BN3811" s="49"/>
      <c r="BO3811" s="49"/>
      <c r="BP3811" s="49"/>
      <c r="BQ3811" s="49"/>
      <c r="BR3811" s="49"/>
      <c r="BS3811" s="49"/>
      <c r="BT3811" s="49"/>
      <c r="BU3811" s="49"/>
      <c r="BV3811" s="49"/>
      <c r="BW3811" s="49"/>
      <c r="BX3811" s="49"/>
      <c r="BY3811" s="49"/>
      <c r="BZ3811" s="49"/>
      <c r="CA3811" s="49"/>
      <c r="CB3811" s="49"/>
      <c r="CC3811" s="49"/>
    </row>
    <row r="3812" spans="1:81" x14ac:dyDescent="0.3">
      <c r="A3812" s="57" t="s">
        <v>557</v>
      </c>
      <c r="B3812" s="48">
        <v>42370</v>
      </c>
      <c r="C3812" s="48"/>
      <c r="D3812" s="48"/>
      <c r="E3812" s="49" t="s">
        <v>558</v>
      </c>
      <c r="F3812" s="49"/>
      <c r="G3812" s="49">
        <v>394.42406249999999</v>
      </c>
      <c r="H3812" s="49">
        <v>7.7506249999999999E-2</v>
      </c>
      <c r="I3812" s="49">
        <v>0.111425</v>
      </c>
      <c r="J3812" s="49">
        <v>0.1816625</v>
      </c>
      <c r="K3812" s="49">
        <v>0.19431875000000001</v>
      </c>
      <c r="L3812" s="49">
        <v>0.24278125</v>
      </c>
      <c r="M3812" s="49">
        <v>0.3369875</v>
      </c>
      <c r="N3812" s="49">
        <v>0.26453125</v>
      </c>
      <c r="O3812" s="49"/>
      <c r="P3812" s="49"/>
      <c r="Q3812" s="49"/>
      <c r="R3812" s="49"/>
      <c r="S3812" s="49"/>
      <c r="T3812" s="49"/>
      <c r="U3812" s="49"/>
      <c r="V3812" s="49"/>
      <c r="W3812" s="49"/>
      <c r="X3812" s="49"/>
      <c r="Y3812" s="49"/>
      <c r="Z3812" s="49"/>
      <c r="AA3812" s="49"/>
      <c r="AB3812" s="49"/>
      <c r="AC3812" s="49"/>
      <c r="AD3812" s="49"/>
      <c r="AE3812" s="49"/>
      <c r="AF3812" s="49"/>
      <c r="AG3812" s="49"/>
      <c r="AH3812" s="49"/>
      <c r="AI3812" s="49"/>
      <c r="AJ3812" s="49"/>
      <c r="AK3812" s="49"/>
      <c r="AL3812" s="49"/>
      <c r="AM3812" s="49"/>
      <c r="AN3812" s="49"/>
      <c r="AO3812" s="49"/>
      <c r="AP3812" s="49"/>
      <c r="AQ3812" s="49"/>
      <c r="AR3812" s="49"/>
      <c r="AS3812" s="49"/>
      <c r="AT3812" s="49"/>
      <c r="AX3812" s="49"/>
      <c r="AY3812" s="49"/>
      <c r="AZ3812" s="49"/>
      <c r="BA3812" s="49"/>
      <c r="BB3812" s="49"/>
      <c r="BC3812" s="49"/>
      <c r="BD3812" s="49"/>
      <c r="BE3812" s="49"/>
      <c r="BF3812" s="49"/>
      <c r="BG3812" s="49"/>
      <c r="BH3812" s="49"/>
      <c r="BI3812" s="49"/>
      <c r="BJ3812" s="49"/>
      <c r="BK3812" s="49"/>
      <c r="BL3812" s="49"/>
      <c r="BM3812" s="49"/>
      <c r="BN3812" s="49"/>
      <c r="BO3812" s="49"/>
      <c r="BP3812" s="49"/>
      <c r="BQ3812" s="49"/>
      <c r="BR3812" s="49"/>
      <c r="BS3812" s="49"/>
      <c r="BT3812" s="49"/>
      <c r="BU3812" s="49"/>
      <c r="BV3812" s="49"/>
      <c r="BW3812" s="49"/>
      <c r="BX3812" s="49"/>
      <c r="BY3812" s="49"/>
      <c r="BZ3812" s="49"/>
      <c r="CA3812" s="49"/>
      <c r="CB3812" s="49"/>
      <c r="CC3812" s="49"/>
    </row>
    <row r="3813" spans="1:81" x14ac:dyDescent="0.3">
      <c r="A3813" s="57" t="s">
        <v>557</v>
      </c>
      <c r="B3813" s="48">
        <v>42371</v>
      </c>
      <c r="C3813" s="48"/>
      <c r="D3813" s="48"/>
      <c r="E3813" s="49" t="s">
        <v>558</v>
      </c>
      <c r="F3813" s="49"/>
      <c r="G3813" s="49">
        <v>394.04015625</v>
      </c>
      <c r="H3813" s="49">
        <v>7.4515625000000002E-2</v>
      </c>
      <c r="I3813" s="49">
        <v>0.11048125</v>
      </c>
      <c r="J3813" s="49">
        <v>0.18233750000000001</v>
      </c>
      <c r="K3813" s="49">
        <v>0.195025</v>
      </c>
      <c r="L3813" s="49">
        <v>0.24269375000000001</v>
      </c>
      <c r="M3813" s="49">
        <v>0.33658749999999998</v>
      </c>
      <c r="N3813" s="49">
        <v>0.26432499999999998</v>
      </c>
      <c r="O3813" s="49"/>
      <c r="P3813" s="49"/>
      <c r="Q3813" s="49"/>
      <c r="R3813" s="49"/>
      <c r="S3813" s="49"/>
      <c r="T3813" s="49"/>
      <c r="U3813" s="49"/>
      <c r="V3813" s="49"/>
      <c r="W3813" s="49"/>
      <c r="X3813" s="49"/>
      <c r="Y3813" s="49"/>
      <c r="Z3813" s="49"/>
      <c r="AA3813" s="49"/>
      <c r="AB3813" s="49"/>
      <c r="AC3813" s="49"/>
      <c r="AD3813" s="49"/>
      <c r="AE3813" s="49"/>
      <c r="AF3813" s="49"/>
      <c r="AG3813" s="49"/>
      <c r="AH3813" s="49"/>
      <c r="AI3813" s="49"/>
      <c r="AJ3813" s="49"/>
      <c r="AK3813" s="49"/>
      <c r="AL3813" s="49"/>
      <c r="AM3813" s="49"/>
      <c r="AN3813" s="49"/>
      <c r="AO3813" s="49"/>
      <c r="AP3813" s="49"/>
      <c r="AQ3813" s="49"/>
      <c r="AR3813" s="49"/>
      <c r="AS3813" s="49"/>
      <c r="AT3813" s="49"/>
      <c r="AX3813" s="49"/>
      <c r="AY3813" s="49"/>
      <c r="AZ3813" s="49"/>
      <c r="BA3813" s="49"/>
      <c r="BB3813" s="49"/>
      <c r="BC3813" s="49"/>
      <c r="BD3813" s="49"/>
      <c r="BE3813" s="49"/>
      <c r="BF3813" s="49"/>
      <c r="BG3813" s="49"/>
      <c r="BH3813" s="49"/>
      <c r="BI3813" s="49"/>
      <c r="BJ3813" s="49"/>
      <c r="BK3813" s="49"/>
      <c r="BL3813" s="49"/>
      <c r="BM3813" s="49"/>
      <c r="BN3813" s="49"/>
      <c r="BO3813" s="49"/>
      <c r="BP3813" s="49"/>
      <c r="BQ3813" s="49"/>
      <c r="BR3813" s="49"/>
      <c r="BS3813" s="49"/>
      <c r="BT3813" s="49"/>
      <c r="BU3813" s="49"/>
      <c r="BV3813" s="49"/>
      <c r="BW3813" s="49"/>
      <c r="BX3813" s="49"/>
      <c r="BY3813" s="49"/>
      <c r="BZ3813" s="49"/>
      <c r="CA3813" s="49"/>
      <c r="CB3813" s="49"/>
      <c r="CC3813" s="49"/>
    </row>
    <row r="3814" spans="1:81" x14ac:dyDescent="0.3">
      <c r="A3814" s="57" t="s">
        <v>557</v>
      </c>
      <c r="B3814" s="48">
        <v>42372</v>
      </c>
      <c r="C3814" s="48"/>
      <c r="D3814" s="48"/>
      <c r="E3814" s="49" t="s">
        <v>558</v>
      </c>
      <c r="F3814" s="49"/>
      <c r="G3814" s="49">
        <v>393.55500000000001</v>
      </c>
      <c r="H3814" s="49">
        <v>7.2249999999999995E-2</v>
      </c>
      <c r="I3814" s="49">
        <v>0.10945000000000001</v>
      </c>
      <c r="J3814" s="49">
        <v>0.18188750000000001</v>
      </c>
      <c r="K3814" s="49">
        <v>0.19565625</v>
      </c>
      <c r="L3814" s="49">
        <v>0.24295</v>
      </c>
      <c r="M3814" s="49">
        <v>0.33633125000000003</v>
      </c>
      <c r="N3814" s="49">
        <v>0.26417499999999999</v>
      </c>
      <c r="O3814" s="49"/>
      <c r="P3814" s="49"/>
      <c r="Q3814" s="49"/>
      <c r="R3814" s="49"/>
      <c r="S3814" s="49"/>
      <c r="T3814" s="49"/>
      <c r="U3814" s="49"/>
      <c r="V3814" s="49"/>
      <c r="W3814" s="49"/>
      <c r="X3814" s="49"/>
      <c r="Y3814" s="49"/>
      <c r="Z3814" s="49"/>
      <c r="AA3814" s="49"/>
      <c r="AB3814" s="49"/>
      <c r="AC3814" s="49"/>
      <c r="AD3814" s="49"/>
      <c r="AE3814" s="49"/>
      <c r="AF3814" s="49"/>
      <c r="AG3814" s="49"/>
      <c r="AH3814" s="49"/>
      <c r="AI3814" s="49"/>
      <c r="AJ3814" s="49"/>
      <c r="AK3814" s="49"/>
      <c r="AL3814" s="49"/>
      <c r="AM3814" s="49"/>
      <c r="AN3814" s="49"/>
      <c r="AO3814" s="49"/>
      <c r="AP3814" s="49"/>
      <c r="AQ3814" s="49"/>
      <c r="AR3814" s="49"/>
      <c r="AS3814" s="49"/>
      <c r="AT3814" s="49"/>
      <c r="AX3814" s="49"/>
      <c r="AY3814" s="49"/>
      <c r="AZ3814" s="49"/>
      <c r="BA3814" s="49"/>
      <c r="BB3814" s="49"/>
      <c r="BC3814" s="49"/>
      <c r="BD3814" s="49"/>
      <c r="BE3814" s="49"/>
      <c r="BF3814" s="49"/>
      <c r="BG3814" s="49"/>
      <c r="BH3814" s="49"/>
      <c r="BI3814" s="49"/>
      <c r="BJ3814" s="49"/>
      <c r="BK3814" s="49"/>
      <c r="BL3814" s="49"/>
      <c r="BM3814" s="49"/>
      <c r="BN3814" s="49"/>
      <c r="BO3814" s="49"/>
      <c r="BP3814" s="49"/>
      <c r="BQ3814" s="49"/>
      <c r="BR3814" s="49"/>
      <c r="BS3814" s="49"/>
      <c r="BT3814" s="49"/>
      <c r="BU3814" s="49"/>
      <c r="BV3814" s="49"/>
      <c r="BW3814" s="49"/>
      <c r="BX3814" s="49"/>
      <c r="BY3814" s="49"/>
      <c r="BZ3814" s="49"/>
      <c r="CA3814" s="49"/>
      <c r="CB3814" s="49"/>
      <c r="CC3814" s="49"/>
    </row>
    <row r="3815" spans="1:81" x14ac:dyDescent="0.3">
      <c r="A3815" s="57" t="s">
        <v>557</v>
      </c>
      <c r="B3815" s="48">
        <v>42373</v>
      </c>
      <c r="C3815" s="48"/>
      <c r="D3815" s="48"/>
      <c r="E3815" s="49" t="s">
        <v>558</v>
      </c>
      <c r="F3815" s="49"/>
      <c r="G3815" s="49">
        <v>392.01468749999998</v>
      </c>
      <c r="H3815" s="49">
        <v>7.1368749999999995E-2</v>
      </c>
      <c r="I3815" s="49">
        <v>0.109125</v>
      </c>
      <c r="J3815" s="49">
        <v>0.18036874999999999</v>
      </c>
      <c r="K3815" s="49">
        <v>0.19401874999999999</v>
      </c>
      <c r="L3815" s="49">
        <v>0.24205625</v>
      </c>
      <c r="M3815" s="49">
        <v>0.33606249999999999</v>
      </c>
      <c r="N3815" s="49">
        <v>0.26396249999999999</v>
      </c>
      <c r="O3815" s="49"/>
      <c r="P3815" s="49"/>
      <c r="Q3815" s="49"/>
      <c r="R3815" s="49"/>
      <c r="S3815" s="49"/>
      <c r="T3815" s="49"/>
      <c r="U3815" s="49"/>
      <c r="V3815" s="49"/>
      <c r="W3815" s="49"/>
      <c r="X3815" s="49"/>
      <c r="Y3815" s="49"/>
      <c r="Z3815" s="49"/>
      <c r="AA3815" s="49"/>
      <c r="AB3815" s="49"/>
      <c r="AC3815" s="49"/>
      <c r="AD3815" s="49"/>
      <c r="AE3815" s="49"/>
      <c r="AF3815" s="49"/>
      <c r="AG3815" s="49"/>
      <c r="AH3815" s="49"/>
      <c r="AI3815" s="49"/>
      <c r="AJ3815" s="49"/>
      <c r="AK3815" s="49"/>
      <c r="AL3815" s="49"/>
      <c r="AM3815" s="49"/>
      <c r="AN3815" s="49"/>
      <c r="AO3815" s="49"/>
      <c r="AP3815" s="49"/>
      <c r="AQ3815" s="49"/>
      <c r="AR3815" s="49"/>
      <c r="AS3815" s="49"/>
      <c r="AT3815" s="49"/>
      <c r="AX3815" s="49"/>
      <c r="AY3815" s="49"/>
      <c r="AZ3815" s="49"/>
      <c r="BA3815" s="49"/>
      <c r="BB3815" s="49"/>
      <c r="BC3815" s="49"/>
      <c r="BD3815" s="49"/>
      <c r="BE3815" s="49"/>
      <c r="BF3815" s="49"/>
      <c r="BG3815" s="49"/>
      <c r="BH3815" s="49"/>
      <c r="BI3815" s="49"/>
      <c r="BJ3815" s="49"/>
      <c r="BK3815" s="49"/>
      <c r="BL3815" s="49"/>
      <c r="BM3815" s="49"/>
      <c r="BN3815" s="49"/>
      <c r="BO3815" s="49"/>
      <c r="BP3815" s="49"/>
      <c r="BQ3815" s="49"/>
      <c r="BR3815" s="49"/>
      <c r="BS3815" s="49"/>
      <c r="BT3815" s="49"/>
      <c r="BU3815" s="49"/>
      <c r="BV3815" s="49"/>
      <c r="BW3815" s="49"/>
      <c r="BX3815" s="49"/>
      <c r="BY3815" s="49"/>
      <c r="BZ3815" s="49"/>
      <c r="CA3815" s="49"/>
      <c r="CB3815" s="49"/>
      <c r="CC3815" s="49"/>
    </row>
    <row r="3816" spans="1:81" x14ac:dyDescent="0.3">
      <c r="A3816" s="57" t="s">
        <v>557</v>
      </c>
      <c r="B3816" s="48">
        <v>42374</v>
      </c>
      <c r="C3816" s="48"/>
      <c r="D3816" s="48"/>
      <c r="E3816" s="49" t="s">
        <v>558</v>
      </c>
      <c r="F3816" s="49"/>
      <c r="G3816" s="49">
        <v>390.94828124999998</v>
      </c>
      <c r="H3816" s="49">
        <v>7.1159374999999997E-2</v>
      </c>
      <c r="I3816" s="49">
        <v>0.10932500000000001</v>
      </c>
      <c r="J3816" s="49">
        <v>0.18</v>
      </c>
      <c r="K3816" s="49">
        <v>0.1923</v>
      </c>
      <c r="L3816" s="49">
        <v>0.24114374999999999</v>
      </c>
      <c r="M3816" s="49">
        <v>0.33568124999999999</v>
      </c>
      <c r="N3816" s="49">
        <v>0.26379374999999999</v>
      </c>
      <c r="O3816" s="49"/>
      <c r="P3816" s="49"/>
      <c r="Q3816" s="49"/>
      <c r="R3816" s="49"/>
      <c r="S3816" s="49"/>
      <c r="T3816" s="49"/>
      <c r="U3816" s="49"/>
      <c r="V3816" s="49"/>
      <c r="W3816" s="49"/>
      <c r="X3816" s="49"/>
      <c r="Y3816" s="49"/>
      <c r="Z3816" s="49"/>
      <c r="AA3816" s="49"/>
      <c r="AB3816" s="49"/>
      <c r="AC3816" s="49"/>
      <c r="AD3816" s="49"/>
      <c r="AE3816" s="49"/>
      <c r="AF3816" s="49">
        <v>0.213272126190474</v>
      </c>
      <c r="AG3816" s="49"/>
      <c r="AH3816" s="49"/>
      <c r="AI3816" s="49"/>
      <c r="AJ3816" s="49"/>
      <c r="AK3816" s="49"/>
      <c r="AL3816" s="49"/>
      <c r="AM3816" s="49"/>
      <c r="AN3816" s="49"/>
      <c r="AO3816" s="49"/>
      <c r="AP3816" s="49"/>
      <c r="AQ3816" s="49"/>
      <c r="AR3816" s="49"/>
      <c r="AS3816" s="49"/>
      <c r="AT3816" s="49"/>
      <c r="AX3816" s="49"/>
      <c r="AY3816" s="49"/>
      <c r="AZ3816" s="49"/>
      <c r="BA3816" s="49"/>
      <c r="BB3816" s="49"/>
      <c r="BC3816" s="49"/>
      <c r="BD3816" s="49"/>
      <c r="BE3816" s="49"/>
      <c r="BF3816" s="49"/>
      <c r="BG3816" s="49"/>
      <c r="BH3816" s="49"/>
      <c r="BI3816" s="49"/>
      <c r="BJ3816" s="49"/>
      <c r="BK3816" s="49"/>
      <c r="BL3816" s="49"/>
      <c r="BM3816" s="49"/>
      <c r="BN3816" s="49"/>
      <c r="BO3816" s="49"/>
      <c r="BP3816" s="49"/>
      <c r="BQ3816" s="49"/>
      <c r="BR3816" s="49"/>
      <c r="BS3816" s="49"/>
      <c r="BT3816" s="49"/>
      <c r="BU3816" s="49"/>
      <c r="BV3816" s="49"/>
      <c r="BW3816" s="49"/>
      <c r="BX3816" s="49"/>
      <c r="BY3816" s="49"/>
      <c r="BZ3816" s="49"/>
      <c r="CA3816" s="49"/>
      <c r="CB3816" s="49"/>
      <c r="CC3816" s="49"/>
    </row>
    <row r="3817" spans="1:81" x14ac:dyDescent="0.3">
      <c r="A3817" s="57" t="s">
        <v>557</v>
      </c>
      <c r="B3817" s="48">
        <v>42375</v>
      </c>
      <c r="C3817" s="48"/>
      <c r="D3817" s="48"/>
      <c r="E3817" s="49" t="s">
        <v>558</v>
      </c>
      <c r="F3817" s="49"/>
      <c r="G3817" s="49">
        <v>390.23015624999999</v>
      </c>
      <c r="H3817" s="49">
        <v>7.0046874999999995E-2</v>
      </c>
      <c r="I3817" s="49">
        <v>0.1094875</v>
      </c>
      <c r="J3817" s="49">
        <v>0.18050625000000001</v>
      </c>
      <c r="K3817" s="49">
        <v>0.19129375000000001</v>
      </c>
      <c r="L3817" s="49">
        <v>0.24030000000000001</v>
      </c>
      <c r="M3817" s="49">
        <v>0.33530624999999997</v>
      </c>
      <c r="N3817" s="49">
        <v>0.26359375000000002</v>
      </c>
      <c r="O3817" s="49"/>
      <c r="P3817" s="49"/>
      <c r="Q3817" s="49"/>
      <c r="R3817" s="49"/>
      <c r="S3817" s="49">
        <v>13.6740338</v>
      </c>
      <c r="T3817" s="49">
        <v>895.70624999999995</v>
      </c>
      <c r="U3817" s="49">
        <v>529.80449999999996</v>
      </c>
      <c r="V3817" s="49"/>
      <c r="W3817" s="49">
        <v>10.2570427</v>
      </c>
      <c r="X3817" s="49">
        <v>2.2738985136755999E-2</v>
      </c>
      <c r="Y3817" s="49"/>
      <c r="Z3817" s="49">
        <v>8.9149953499999999</v>
      </c>
      <c r="AA3817" s="49"/>
      <c r="AB3817" s="49"/>
      <c r="AC3817" s="49">
        <v>392.05775</v>
      </c>
      <c r="AD3817" s="49">
        <v>8.85</v>
      </c>
      <c r="AE3817" s="49">
        <v>0.62156587932009599</v>
      </c>
      <c r="AF3817" s="49"/>
      <c r="AG3817" s="49">
        <v>1.1261393975192E-2</v>
      </c>
      <c r="AH3817" s="49">
        <v>0.52430235000000003</v>
      </c>
      <c r="AI3817" s="49">
        <v>46.557499999999997</v>
      </c>
      <c r="AJ3817" s="49">
        <v>7.6</v>
      </c>
      <c r="AK3817" s="49">
        <v>8.85</v>
      </c>
      <c r="AL3817" s="49">
        <v>0.3075</v>
      </c>
      <c r="AM3817" s="49">
        <v>2.4176761856518701E-2</v>
      </c>
      <c r="AN3817" s="49">
        <v>0.66819130000000004</v>
      </c>
      <c r="AO3817" s="49">
        <v>27.63775</v>
      </c>
      <c r="AP3817" s="49"/>
      <c r="AQ3817" s="49"/>
      <c r="AR3817" s="49"/>
      <c r="AS3817" s="49"/>
      <c r="AT3817" s="49"/>
      <c r="AX3817" s="49"/>
      <c r="AY3817" s="49"/>
      <c r="AZ3817" s="49"/>
      <c r="BA3817" s="49">
        <v>1.3420473500000001</v>
      </c>
      <c r="BB3817" s="49"/>
      <c r="BC3817" s="49">
        <v>137.74674999999999</v>
      </c>
      <c r="BD3817" s="49">
        <v>9.7428603578668897E-3</v>
      </c>
      <c r="BE3817" s="49">
        <v>7.6258069326532001E-3</v>
      </c>
      <c r="BF3817" s="49">
        <v>2.2244974499999999</v>
      </c>
      <c r="BG3817" s="49"/>
      <c r="BH3817" s="49">
        <v>291.70650000000001</v>
      </c>
      <c r="BI3817" s="49"/>
      <c r="BJ3817" s="49"/>
      <c r="BK3817" s="49"/>
      <c r="BL3817" s="49"/>
      <c r="BM3817" s="49"/>
      <c r="BN3817" s="49"/>
      <c r="BO3817" s="49"/>
      <c r="BP3817" s="49"/>
      <c r="BQ3817" s="49"/>
      <c r="BR3817" s="49"/>
      <c r="BS3817" s="49"/>
      <c r="BT3817" s="49"/>
      <c r="BU3817" s="49"/>
      <c r="BV3817" s="49"/>
      <c r="BW3817" s="49"/>
      <c r="BX3817" s="49"/>
      <c r="BY3817" s="49"/>
      <c r="BZ3817" s="49"/>
      <c r="CA3817" s="49"/>
      <c r="CB3817" s="49"/>
      <c r="CC3817" s="49"/>
    </row>
    <row r="3818" spans="1:81" x14ac:dyDescent="0.3">
      <c r="A3818" s="57" t="s">
        <v>557</v>
      </c>
      <c r="B3818" s="48">
        <v>42376</v>
      </c>
      <c r="C3818" s="48"/>
      <c r="D3818" s="48"/>
      <c r="E3818" s="49" t="s">
        <v>558</v>
      </c>
      <c r="F3818" s="49"/>
      <c r="G3818" s="49">
        <v>389.62546874999998</v>
      </c>
      <c r="H3818" s="49">
        <v>6.9159374999999995E-2</v>
      </c>
      <c r="I3818" s="49">
        <v>0.10929375</v>
      </c>
      <c r="J3818" s="49">
        <v>0.18076249999999999</v>
      </c>
      <c r="K3818" s="49">
        <v>0.19071874999999999</v>
      </c>
      <c r="L3818" s="49">
        <v>0.23978749999999999</v>
      </c>
      <c r="M3818" s="49">
        <v>0.33489374999999999</v>
      </c>
      <c r="N3818" s="49">
        <v>0.2633625</v>
      </c>
      <c r="O3818" s="49"/>
      <c r="P3818" s="49"/>
      <c r="Q3818" s="49"/>
      <c r="R3818" s="49"/>
      <c r="S3818" s="49"/>
      <c r="T3818" s="49"/>
      <c r="U3818" s="49"/>
      <c r="V3818" s="49"/>
      <c r="W3818" s="49"/>
      <c r="X3818" s="49"/>
      <c r="Y3818" s="49"/>
      <c r="Z3818" s="49"/>
      <c r="AA3818" s="49"/>
      <c r="AB3818" s="49"/>
      <c r="AC3818" s="49"/>
      <c r="AD3818" s="49"/>
      <c r="AE3818" s="49"/>
      <c r="AF3818" s="49"/>
      <c r="AG3818" s="49"/>
      <c r="AH3818" s="49"/>
      <c r="AI3818" s="49"/>
      <c r="AJ3818" s="49"/>
      <c r="AK3818" s="49"/>
      <c r="AL3818" s="49"/>
      <c r="AM3818" s="49"/>
      <c r="AN3818" s="49"/>
      <c r="AO3818" s="49"/>
      <c r="AP3818" s="49"/>
      <c r="AQ3818" s="49"/>
      <c r="AR3818" s="49"/>
      <c r="AS3818" s="49"/>
      <c r="AT3818" s="49"/>
      <c r="AX3818" s="49"/>
      <c r="AY3818" s="49"/>
      <c r="AZ3818" s="49"/>
      <c r="BA3818" s="49"/>
      <c r="BB3818" s="49"/>
      <c r="BC3818" s="49"/>
      <c r="BD3818" s="49"/>
      <c r="BE3818" s="49"/>
      <c r="BF3818" s="49"/>
      <c r="BG3818" s="49"/>
      <c r="BH3818" s="49"/>
      <c r="BI3818" s="49"/>
      <c r="BJ3818" s="49"/>
      <c r="BK3818" s="49"/>
      <c r="BL3818" s="49"/>
      <c r="BM3818" s="49"/>
      <c r="BN3818" s="49"/>
      <c r="BO3818" s="49"/>
      <c r="BP3818" s="49"/>
      <c r="BQ3818" s="49"/>
      <c r="BR3818" s="49"/>
      <c r="BS3818" s="49"/>
      <c r="BT3818" s="49"/>
      <c r="BU3818" s="49"/>
      <c r="BV3818" s="49"/>
      <c r="BW3818" s="49"/>
      <c r="BX3818" s="49"/>
      <c r="BY3818" s="49"/>
      <c r="BZ3818" s="49"/>
      <c r="CA3818" s="49"/>
      <c r="CB3818" s="49"/>
      <c r="CC3818" s="49"/>
    </row>
    <row r="3819" spans="1:81" x14ac:dyDescent="0.3">
      <c r="A3819" s="57" t="s">
        <v>557</v>
      </c>
      <c r="B3819" s="48">
        <v>42377</v>
      </c>
      <c r="C3819" s="48"/>
      <c r="D3819" s="48"/>
      <c r="E3819" s="49" t="s">
        <v>558</v>
      </c>
      <c r="F3819" s="49"/>
      <c r="G3819" s="49">
        <v>388.83140624999999</v>
      </c>
      <c r="H3819" s="49">
        <v>6.7803125000000006E-2</v>
      </c>
      <c r="I3819" s="49">
        <v>0.10914375</v>
      </c>
      <c r="J3819" s="49">
        <v>0.18093124999999999</v>
      </c>
      <c r="K3819" s="49">
        <v>0.18995624999999999</v>
      </c>
      <c r="L3819" s="49">
        <v>0.23903750000000001</v>
      </c>
      <c r="M3819" s="49">
        <v>0.33451874999999998</v>
      </c>
      <c r="N3819" s="49">
        <v>0.26318750000000002</v>
      </c>
      <c r="O3819" s="49"/>
      <c r="P3819" s="49"/>
      <c r="Q3819" s="49"/>
      <c r="R3819" s="49"/>
      <c r="S3819" s="49"/>
      <c r="T3819" s="49"/>
      <c r="U3819" s="49"/>
      <c r="V3819" s="49"/>
      <c r="W3819" s="49"/>
      <c r="X3819" s="49"/>
      <c r="Y3819" s="49"/>
      <c r="Z3819" s="49"/>
      <c r="AA3819" s="49"/>
      <c r="AB3819" s="49"/>
      <c r="AC3819" s="49"/>
      <c r="AD3819" s="49"/>
      <c r="AE3819" s="49"/>
      <c r="AF3819" s="49"/>
      <c r="AG3819" s="49"/>
      <c r="AH3819" s="49"/>
      <c r="AI3819" s="49"/>
      <c r="AJ3819" s="49"/>
      <c r="AK3819" s="49"/>
      <c r="AL3819" s="49"/>
      <c r="AM3819" s="49"/>
      <c r="AN3819" s="49"/>
      <c r="AO3819" s="49"/>
      <c r="AP3819" s="49"/>
      <c r="AQ3819" s="49"/>
      <c r="AR3819" s="49"/>
      <c r="AS3819" s="49"/>
      <c r="AT3819" s="49"/>
      <c r="AX3819" s="49"/>
      <c r="AY3819" s="49"/>
      <c r="AZ3819" s="49"/>
      <c r="BA3819" s="49"/>
      <c r="BB3819" s="49"/>
      <c r="BC3819" s="49"/>
      <c r="BD3819" s="49"/>
      <c r="BE3819" s="49"/>
      <c r="BF3819" s="49"/>
      <c r="BG3819" s="49"/>
      <c r="BH3819" s="49"/>
      <c r="BI3819" s="49"/>
      <c r="BJ3819" s="49"/>
      <c r="BK3819" s="49"/>
      <c r="BL3819" s="49"/>
      <c r="BM3819" s="49"/>
      <c r="BN3819" s="49"/>
      <c r="BO3819" s="49"/>
      <c r="BP3819" s="49"/>
      <c r="BQ3819" s="49"/>
      <c r="BR3819" s="49"/>
      <c r="BS3819" s="49"/>
      <c r="BT3819" s="49"/>
      <c r="BU3819" s="49"/>
      <c r="BV3819" s="49"/>
      <c r="BW3819" s="49"/>
      <c r="BX3819" s="49"/>
      <c r="BY3819" s="49"/>
      <c r="BZ3819" s="49"/>
      <c r="CA3819" s="49"/>
      <c r="CB3819" s="49"/>
      <c r="CC3819" s="49"/>
    </row>
    <row r="3820" spans="1:81" x14ac:dyDescent="0.3">
      <c r="A3820" s="57" t="s">
        <v>557</v>
      </c>
      <c r="B3820" s="48">
        <v>42378</v>
      </c>
      <c r="C3820" s="48"/>
      <c r="D3820" s="48"/>
      <c r="E3820" s="49" t="s">
        <v>558</v>
      </c>
      <c r="F3820" s="49"/>
      <c r="G3820" s="49">
        <v>388.03687500000001</v>
      </c>
      <c r="H3820" s="49">
        <v>6.6387500000000002E-2</v>
      </c>
      <c r="I3820" s="49">
        <v>0.10842499999999999</v>
      </c>
      <c r="J3820" s="49">
        <v>0.18058750000000001</v>
      </c>
      <c r="K3820" s="49">
        <v>0.18962499999999999</v>
      </c>
      <c r="L3820" s="49">
        <v>0.23872499999999999</v>
      </c>
      <c r="M3820" s="49">
        <v>0.33412500000000001</v>
      </c>
      <c r="N3820" s="49">
        <v>0.26298749999999999</v>
      </c>
      <c r="O3820" s="49"/>
      <c r="P3820" s="49"/>
      <c r="Q3820" s="49"/>
      <c r="R3820" s="49"/>
      <c r="S3820" s="49"/>
      <c r="T3820" s="49"/>
      <c r="U3820" s="49"/>
      <c r="V3820" s="49"/>
      <c r="W3820" s="49"/>
      <c r="X3820" s="49"/>
      <c r="Y3820" s="49"/>
      <c r="Z3820" s="49"/>
      <c r="AA3820" s="49"/>
      <c r="AB3820" s="49"/>
      <c r="AC3820" s="49"/>
      <c r="AD3820" s="49"/>
      <c r="AE3820" s="49"/>
      <c r="AF3820" s="49"/>
      <c r="AG3820" s="49"/>
      <c r="AH3820" s="49"/>
      <c r="AI3820" s="49"/>
      <c r="AJ3820" s="49"/>
      <c r="AK3820" s="49"/>
      <c r="AL3820" s="49"/>
      <c r="AM3820" s="49"/>
      <c r="AN3820" s="49"/>
      <c r="AO3820" s="49"/>
      <c r="AP3820" s="49"/>
      <c r="AQ3820" s="49"/>
      <c r="AR3820" s="49"/>
      <c r="AS3820" s="49"/>
      <c r="AT3820" s="49"/>
      <c r="AX3820" s="49"/>
      <c r="AY3820" s="49"/>
      <c r="AZ3820" s="49"/>
      <c r="BA3820" s="49"/>
      <c r="BB3820" s="49"/>
      <c r="BC3820" s="49"/>
      <c r="BD3820" s="49"/>
      <c r="BE3820" s="49"/>
      <c r="BF3820" s="49"/>
      <c r="BG3820" s="49"/>
      <c r="BH3820" s="49"/>
      <c r="BI3820" s="49"/>
      <c r="BJ3820" s="49"/>
      <c r="BK3820" s="49"/>
      <c r="BL3820" s="49"/>
      <c r="BM3820" s="49"/>
      <c r="BN3820" s="49"/>
      <c r="BO3820" s="49"/>
      <c r="BP3820" s="49"/>
      <c r="BQ3820" s="49"/>
      <c r="BR3820" s="49"/>
      <c r="BS3820" s="49"/>
      <c r="BT3820" s="49"/>
      <c r="BU3820" s="49"/>
      <c r="BV3820" s="49"/>
      <c r="BW3820" s="49"/>
      <c r="BX3820" s="49"/>
      <c r="BY3820" s="49"/>
      <c r="BZ3820" s="49"/>
      <c r="CA3820" s="49"/>
      <c r="CB3820" s="49"/>
      <c r="CC3820" s="49"/>
    </row>
    <row r="3821" spans="1:81" x14ac:dyDescent="0.3">
      <c r="A3821" s="57" t="s">
        <v>557</v>
      </c>
      <c r="B3821" s="48">
        <v>42379</v>
      </c>
      <c r="C3821" s="48"/>
      <c r="D3821" s="48"/>
      <c r="E3821" s="49" t="s">
        <v>558</v>
      </c>
      <c r="F3821" s="49"/>
      <c r="G3821" s="49">
        <v>387.12937499999998</v>
      </c>
      <c r="H3821" s="49">
        <v>6.5156249999999999E-2</v>
      </c>
      <c r="I3821" s="49">
        <v>0.10774375</v>
      </c>
      <c r="J3821" s="49">
        <v>0.17995</v>
      </c>
      <c r="K3821" s="49">
        <v>0.18904375000000001</v>
      </c>
      <c r="L3821" s="49">
        <v>0.2383625</v>
      </c>
      <c r="M3821" s="49">
        <v>0.33381250000000001</v>
      </c>
      <c r="N3821" s="49">
        <v>0.2628125</v>
      </c>
      <c r="O3821" s="49"/>
      <c r="P3821" s="49"/>
      <c r="Q3821" s="49"/>
      <c r="R3821" s="49"/>
      <c r="S3821" s="49"/>
      <c r="T3821" s="49"/>
      <c r="U3821" s="49"/>
      <c r="V3821" s="49"/>
      <c r="W3821" s="49"/>
      <c r="X3821" s="49"/>
      <c r="Y3821" s="49"/>
      <c r="Z3821" s="49"/>
      <c r="AA3821" s="49"/>
      <c r="AB3821" s="49"/>
      <c r="AC3821" s="49"/>
      <c r="AD3821" s="49"/>
      <c r="AE3821" s="49"/>
      <c r="AF3821" s="49"/>
      <c r="AG3821" s="49"/>
      <c r="AH3821" s="49"/>
      <c r="AI3821" s="49"/>
      <c r="AJ3821" s="49"/>
      <c r="AK3821" s="49"/>
      <c r="AL3821" s="49"/>
      <c r="AM3821" s="49"/>
      <c r="AN3821" s="49"/>
      <c r="AO3821" s="49"/>
      <c r="AP3821" s="49"/>
      <c r="AQ3821" s="49"/>
      <c r="AR3821" s="49"/>
      <c r="AS3821" s="49"/>
      <c r="AT3821" s="49"/>
      <c r="AX3821" s="49"/>
      <c r="AY3821" s="49"/>
      <c r="AZ3821" s="49"/>
      <c r="BA3821" s="49"/>
      <c r="BB3821" s="49"/>
      <c r="BC3821" s="49"/>
      <c r="BD3821" s="49"/>
      <c r="BE3821" s="49"/>
      <c r="BF3821" s="49"/>
      <c r="BG3821" s="49"/>
      <c r="BH3821" s="49"/>
      <c r="BI3821" s="49"/>
      <c r="BJ3821" s="49"/>
      <c r="BK3821" s="49"/>
      <c r="BL3821" s="49"/>
      <c r="BM3821" s="49"/>
      <c r="BN3821" s="49"/>
      <c r="BO3821" s="49"/>
      <c r="BP3821" s="49"/>
      <c r="BQ3821" s="49"/>
      <c r="BR3821" s="49"/>
      <c r="BS3821" s="49"/>
      <c r="BT3821" s="49"/>
      <c r="BU3821" s="49"/>
      <c r="BV3821" s="49"/>
      <c r="BW3821" s="49"/>
      <c r="BX3821" s="49"/>
      <c r="BY3821" s="49"/>
      <c r="BZ3821" s="49"/>
      <c r="CA3821" s="49"/>
      <c r="CB3821" s="49"/>
      <c r="CC3821" s="49"/>
    </row>
    <row r="3822" spans="1:81" x14ac:dyDescent="0.3">
      <c r="A3822" s="57" t="s">
        <v>557</v>
      </c>
      <c r="B3822" s="48">
        <v>42380</v>
      </c>
      <c r="C3822" s="48"/>
      <c r="D3822" s="48"/>
      <c r="E3822" s="49" t="s">
        <v>558</v>
      </c>
      <c r="F3822" s="49"/>
      <c r="G3822" s="49">
        <v>386.66531250000003</v>
      </c>
      <c r="H3822" s="49">
        <v>6.5500000000000003E-2</v>
      </c>
      <c r="I3822" s="49">
        <v>0.10816874999999999</v>
      </c>
      <c r="J3822" s="49">
        <v>0.17980625</v>
      </c>
      <c r="K3822" s="49">
        <v>0.18833125000000001</v>
      </c>
      <c r="L3822" s="49">
        <v>0.23796875000000001</v>
      </c>
      <c r="M3822" s="49">
        <v>0.33331875</v>
      </c>
      <c r="N3822" s="49">
        <v>0.262625</v>
      </c>
      <c r="O3822" s="49"/>
      <c r="P3822" s="49"/>
      <c r="Q3822" s="49"/>
      <c r="R3822" s="49"/>
      <c r="S3822" s="49"/>
      <c r="T3822" s="49"/>
      <c r="U3822" s="49"/>
      <c r="V3822" s="49"/>
      <c r="W3822" s="49"/>
      <c r="X3822" s="49"/>
      <c r="Y3822" s="49"/>
      <c r="Z3822" s="49"/>
      <c r="AA3822" s="49"/>
      <c r="AB3822" s="49"/>
      <c r="AC3822" s="49"/>
      <c r="AD3822" s="49"/>
      <c r="AE3822" s="49">
        <v>0.57227598152462</v>
      </c>
      <c r="AF3822" s="49">
        <v>9.4158696447460499E-2</v>
      </c>
      <c r="AG3822" s="49"/>
      <c r="AH3822" s="49"/>
      <c r="AI3822" s="49"/>
      <c r="AJ3822" s="49"/>
      <c r="AK3822" s="49"/>
      <c r="AL3822" s="49"/>
      <c r="AM3822" s="49"/>
      <c r="AN3822" s="49"/>
      <c r="AO3822" s="49"/>
      <c r="AP3822" s="49"/>
      <c r="AQ3822" s="49"/>
      <c r="AR3822" s="49"/>
      <c r="AS3822" s="49"/>
      <c r="AT3822" s="49"/>
      <c r="AX3822" s="49"/>
      <c r="AY3822" s="49"/>
      <c r="AZ3822" s="49"/>
      <c r="BA3822" s="49"/>
      <c r="BB3822" s="49"/>
      <c r="BC3822" s="49"/>
      <c r="BD3822" s="49"/>
      <c r="BE3822" s="49"/>
      <c r="BF3822" s="49"/>
      <c r="BG3822" s="49"/>
      <c r="BH3822" s="49"/>
      <c r="BI3822" s="49"/>
      <c r="BJ3822" s="49"/>
      <c r="BK3822" s="49"/>
      <c r="BL3822" s="49"/>
      <c r="BM3822" s="49"/>
      <c r="BN3822" s="49"/>
      <c r="BO3822" s="49"/>
      <c r="BP3822" s="49"/>
      <c r="BQ3822" s="49"/>
      <c r="BR3822" s="49"/>
      <c r="BS3822" s="49"/>
      <c r="BT3822" s="49"/>
      <c r="BU3822" s="49"/>
      <c r="BV3822" s="49"/>
      <c r="BW3822" s="49"/>
      <c r="BX3822" s="49"/>
      <c r="BY3822" s="49"/>
      <c r="BZ3822" s="49"/>
      <c r="CA3822" s="49"/>
      <c r="CB3822" s="49"/>
      <c r="CC3822" s="49"/>
    </row>
    <row r="3823" spans="1:81" x14ac:dyDescent="0.3">
      <c r="A3823" s="57" t="s">
        <v>557</v>
      </c>
      <c r="B3823" s="48">
        <v>42381</v>
      </c>
      <c r="C3823" s="48"/>
      <c r="D3823" s="48"/>
      <c r="E3823" s="49" t="s">
        <v>558</v>
      </c>
      <c r="F3823" s="49"/>
      <c r="G3823" s="49">
        <v>386.67984374999997</v>
      </c>
      <c r="H3823" s="49">
        <v>6.6234374999999998E-2</v>
      </c>
      <c r="I3823" s="49">
        <v>0.10923125</v>
      </c>
      <c r="J3823" s="49">
        <v>0.18037500000000001</v>
      </c>
      <c r="K3823" s="49">
        <v>0.18790625</v>
      </c>
      <c r="L3823" s="49">
        <v>0.23748749999999999</v>
      </c>
      <c r="M3823" s="49">
        <v>0.33301874999999997</v>
      </c>
      <c r="N3823" s="49">
        <v>0.26241249999999999</v>
      </c>
      <c r="O3823" s="49"/>
      <c r="P3823" s="49"/>
      <c r="Q3823" s="49"/>
      <c r="R3823" s="49"/>
      <c r="S3823" s="49"/>
      <c r="T3823" s="49"/>
      <c r="U3823" s="49"/>
      <c r="V3823" s="49"/>
      <c r="W3823" s="49"/>
      <c r="X3823" s="49"/>
      <c r="Y3823" s="49"/>
      <c r="Z3823" s="49"/>
      <c r="AA3823" s="49"/>
      <c r="AB3823" s="49"/>
      <c r="AC3823" s="49"/>
      <c r="AD3823" s="49"/>
      <c r="AE3823" s="49"/>
      <c r="AF3823" s="49"/>
      <c r="AG3823" s="49"/>
      <c r="AH3823" s="49"/>
      <c r="AI3823" s="49"/>
      <c r="AJ3823" s="49"/>
      <c r="AK3823" s="49"/>
      <c r="AL3823" s="49"/>
      <c r="AM3823" s="49"/>
      <c r="AN3823" s="49"/>
      <c r="AO3823" s="49"/>
      <c r="AP3823" s="49"/>
      <c r="AQ3823" s="49"/>
      <c r="AR3823" s="49"/>
      <c r="AS3823" s="49"/>
      <c r="AT3823" s="49"/>
      <c r="AX3823" s="49"/>
      <c r="AY3823" s="49"/>
      <c r="AZ3823" s="49"/>
      <c r="BA3823" s="49"/>
      <c r="BB3823" s="49"/>
      <c r="BC3823" s="49"/>
      <c r="BD3823" s="49"/>
      <c r="BE3823" s="49"/>
      <c r="BF3823" s="49"/>
      <c r="BG3823" s="49"/>
      <c r="BH3823" s="49"/>
      <c r="BI3823" s="49"/>
      <c r="BJ3823" s="49"/>
      <c r="BK3823" s="49"/>
      <c r="BL3823" s="49"/>
      <c r="BM3823" s="49"/>
      <c r="BN3823" s="49"/>
      <c r="BO3823" s="49"/>
      <c r="BP3823" s="49"/>
      <c r="BQ3823" s="49"/>
      <c r="BR3823" s="49"/>
      <c r="BS3823" s="49"/>
      <c r="BT3823" s="49"/>
      <c r="BU3823" s="49"/>
      <c r="BV3823" s="49"/>
      <c r="BW3823" s="49"/>
      <c r="BX3823" s="49"/>
      <c r="BY3823" s="49"/>
      <c r="BZ3823" s="49"/>
      <c r="CA3823" s="49"/>
      <c r="CB3823" s="49"/>
      <c r="CC3823" s="49"/>
    </row>
    <row r="3824" spans="1:81" x14ac:dyDescent="0.3">
      <c r="A3824" s="57" t="s">
        <v>557</v>
      </c>
      <c r="B3824" s="48">
        <v>42382</v>
      </c>
      <c r="C3824" s="48"/>
      <c r="D3824" s="48"/>
      <c r="E3824" s="49" t="s">
        <v>558</v>
      </c>
      <c r="F3824" s="49"/>
      <c r="G3824" s="49">
        <v>386.53593749999999</v>
      </c>
      <c r="H3824" s="49">
        <v>6.3924999999999996E-2</v>
      </c>
      <c r="I3824" s="49">
        <v>0.10853125</v>
      </c>
      <c r="J3824" s="49">
        <v>0.18111875</v>
      </c>
      <c r="K3824" s="49">
        <v>0.18865625</v>
      </c>
      <c r="L3824" s="49">
        <v>0.23763124999999999</v>
      </c>
      <c r="M3824" s="49">
        <v>0.33261875000000002</v>
      </c>
      <c r="N3824" s="49">
        <v>0.26219999999999999</v>
      </c>
      <c r="O3824" s="49"/>
      <c r="P3824" s="49"/>
      <c r="Q3824" s="49"/>
      <c r="R3824" s="49"/>
      <c r="S3824" s="49"/>
      <c r="T3824" s="49"/>
      <c r="U3824" s="49"/>
      <c r="V3824" s="49"/>
      <c r="W3824" s="49"/>
      <c r="X3824" s="49"/>
      <c r="Y3824" s="49"/>
      <c r="Z3824" s="49"/>
      <c r="AA3824" s="49"/>
      <c r="AB3824" s="49"/>
      <c r="AC3824" s="49"/>
      <c r="AD3824" s="49">
        <v>8.85</v>
      </c>
      <c r="AE3824" s="49"/>
      <c r="AF3824" s="49"/>
      <c r="AG3824" s="49"/>
      <c r="AH3824" s="49"/>
      <c r="AI3824" s="49"/>
      <c r="AJ3824" s="49">
        <v>8.8000000000000007</v>
      </c>
      <c r="AK3824" s="49">
        <v>8.85</v>
      </c>
      <c r="AL3824" s="49"/>
      <c r="AM3824" s="49"/>
      <c r="AN3824" s="49"/>
      <c r="AO3824" s="49"/>
      <c r="AP3824" s="49"/>
      <c r="AQ3824" s="49"/>
      <c r="AR3824" s="49"/>
      <c r="AS3824" s="49"/>
      <c r="AT3824" s="49"/>
      <c r="AX3824" s="49"/>
      <c r="AY3824" s="49"/>
      <c r="AZ3824" s="49"/>
      <c r="BA3824" s="49"/>
      <c r="BB3824" s="49"/>
      <c r="BC3824" s="49"/>
      <c r="BD3824" s="49"/>
      <c r="BE3824" s="49"/>
      <c r="BF3824" s="49"/>
      <c r="BG3824" s="49"/>
      <c r="BH3824" s="49"/>
      <c r="BI3824" s="49"/>
      <c r="BJ3824" s="49"/>
      <c r="BK3824" s="49"/>
      <c r="BL3824" s="49"/>
      <c r="BM3824" s="49"/>
      <c r="BN3824" s="49"/>
      <c r="BO3824" s="49"/>
      <c r="BP3824" s="49"/>
      <c r="BQ3824" s="49"/>
      <c r="BR3824" s="49"/>
      <c r="BS3824" s="49"/>
      <c r="BT3824" s="49"/>
      <c r="BU3824" s="49"/>
      <c r="BV3824" s="49"/>
      <c r="BW3824" s="49"/>
      <c r="BX3824" s="49"/>
      <c r="BY3824" s="49"/>
      <c r="BZ3824" s="49"/>
      <c r="CA3824" s="49"/>
      <c r="CB3824" s="49"/>
      <c r="CC3824" s="49"/>
    </row>
    <row r="3825" spans="1:81" x14ac:dyDescent="0.3">
      <c r="A3825" s="57" t="s">
        <v>557</v>
      </c>
      <c r="B3825" s="48">
        <v>42383</v>
      </c>
      <c r="C3825" s="48"/>
      <c r="D3825" s="48"/>
      <c r="E3825" s="49" t="s">
        <v>558</v>
      </c>
      <c r="F3825" s="49"/>
      <c r="G3825" s="49">
        <v>386.32125000000002</v>
      </c>
      <c r="H3825" s="49">
        <v>6.4350000000000004E-2</v>
      </c>
      <c r="I3825" s="49">
        <v>0.108725</v>
      </c>
      <c r="J3825" s="49">
        <v>0.18081875</v>
      </c>
      <c r="K3825" s="49">
        <v>0.18865000000000001</v>
      </c>
      <c r="L3825" s="49">
        <v>0.23747499999999999</v>
      </c>
      <c r="M3825" s="49">
        <v>0.33232499999999998</v>
      </c>
      <c r="N3825" s="49">
        <v>0.26193125</v>
      </c>
      <c r="O3825" s="49"/>
      <c r="P3825" s="49"/>
      <c r="Q3825" s="49"/>
      <c r="R3825" s="49"/>
      <c r="S3825" s="49"/>
      <c r="T3825" s="49"/>
      <c r="U3825" s="49"/>
      <c r="V3825" s="49"/>
      <c r="W3825" s="49"/>
      <c r="X3825" s="49"/>
      <c r="Y3825" s="49"/>
      <c r="Z3825" s="49"/>
      <c r="AA3825" s="49"/>
      <c r="AB3825" s="49"/>
      <c r="AC3825" s="49"/>
      <c r="AD3825" s="49"/>
      <c r="AE3825" s="49">
        <v>0.60064734579351897</v>
      </c>
      <c r="AF3825" s="49">
        <v>3.9023673696280202E-2</v>
      </c>
      <c r="AG3825" s="49"/>
      <c r="AH3825" s="49"/>
      <c r="AI3825" s="49"/>
      <c r="AJ3825" s="49"/>
      <c r="AK3825" s="49"/>
      <c r="AL3825" s="49"/>
      <c r="AM3825" s="49"/>
      <c r="AN3825" s="49"/>
      <c r="AO3825" s="49"/>
      <c r="AP3825" s="49"/>
      <c r="AQ3825" s="49"/>
      <c r="AR3825" s="49"/>
      <c r="AS3825" s="49"/>
      <c r="AT3825" s="49"/>
      <c r="AX3825" s="49"/>
      <c r="AY3825" s="49"/>
      <c r="AZ3825" s="49"/>
      <c r="BA3825" s="49"/>
      <c r="BB3825" s="49"/>
      <c r="BC3825" s="49"/>
      <c r="BD3825" s="49"/>
      <c r="BE3825" s="49"/>
      <c r="BF3825" s="49"/>
      <c r="BG3825" s="49"/>
      <c r="BH3825" s="49"/>
      <c r="BI3825" s="49"/>
      <c r="BJ3825" s="49"/>
      <c r="BK3825" s="49"/>
      <c r="BL3825" s="49"/>
      <c r="BM3825" s="49"/>
      <c r="BN3825" s="49"/>
      <c r="BO3825" s="49"/>
      <c r="BP3825" s="49"/>
      <c r="BQ3825" s="49"/>
      <c r="BR3825" s="49"/>
      <c r="BS3825" s="49"/>
      <c r="BT3825" s="49"/>
      <c r="BU3825" s="49"/>
      <c r="BV3825" s="49"/>
      <c r="BW3825" s="49"/>
      <c r="BX3825" s="49"/>
      <c r="BY3825" s="49"/>
      <c r="BZ3825" s="49"/>
      <c r="CA3825" s="49"/>
      <c r="CB3825" s="49"/>
      <c r="CC3825" s="49"/>
    </row>
    <row r="3826" spans="1:81" x14ac:dyDescent="0.3">
      <c r="A3826" s="57" t="s">
        <v>557</v>
      </c>
      <c r="B3826" s="48">
        <v>42384</v>
      </c>
      <c r="C3826" s="48"/>
      <c r="D3826" s="48"/>
      <c r="E3826" s="49" t="s">
        <v>558</v>
      </c>
      <c r="F3826" s="49"/>
      <c r="G3826" s="49">
        <v>386.04328125000001</v>
      </c>
      <c r="H3826" s="49">
        <v>6.3178125000000002E-2</v>
      </c>
      <c r="I3826" s="49">
        <v>0.10828125</v>
      </c>
      <c r="J3826" s="49">
        <v>0.18102499999999999</v>
      </c>
      <c r="K3826" s="49">
        <v>0.18870624999999999</v>
      </c>
      <c r="L3826" s="49">
        <v>0.23754375</v>
      </c>
      <c r="M3826" s="49">
        <v>0.33204375000000003</v>
      </c>
      <c r="N3826" s="49">
        <v>0.26176250000000001</v>
      </c>
      <c r="O3826" s="49"/>
      <c r="P3826" s="49"/>
      <c r="Q3826" s="49"/>
      <c r="R3826" s="49"/>
      <c r="S3826" s="49"/>
      <c r="T3826" s="49"/>
      <c r="U3826" s="49"/>
      <c r="V3826" s="49"/>
      <c r="W3826" s="49"/>
      <c r="X3826" s="49"/>
      <c r="Y3826" s="49"/>
      <c r="Z3826" s="49"/>
      <c r="AA3826" s="49"/>
      <c r="AB3826" s="49"/>
      <c r="AC3826" s="49"/>
      <c r="AD3826" s="49"/>
      <c r="AE3826" s="49"/>
      <c r="AF3826" s="49"/>
      <c r="AG3826" s="49"/>
      <c r="AH3826" s="49"/>
      <c r="AI3826" s="49"/>
      <c r="AJ3826" s="49"/>
      <c r="AK3826" s="49"/>
      <c r="AL3826" s="49"/>
      <c r="AM3826" s="49"/>
      <c r="AN3826" s="49"/>
      <c r="AO3826" s="49"/>
      <c r="AP3826" s="49"/>
      <c r="AQ3826" s="49"/>
      <c r="AR3826" s="49"/>
      <c r="AS3826" s="49"/>
      <c r="AT3826" s="49"/>
      <c r="AX3826" s="49"/>
      <c r="AY3826" s="49"/>
      <c r="AZ3826" s="49"/>
      <c r="BA3826" s="49"/>
      <c r="BB3826" s="49"/>
      <c r="BC3826" s="49"/>
      <c r="BD3826" s="49"/>
      <c r="BE3826" s="49"/>
      <c r="BF3826" s="49"/>
      <c r="BG3826" s="49"/>
      <c r="BH3826" s="49"/>
      <c r="BI3826" s="49"/>
      <c r="BJ3826" s="49"/>
      <c r="BK3826" s="49"/>
      <c r="BL3826" s="49"/>
      <c r="BM3826" s="49"/>
      <c r="BN3826" s="49"/>
      <c r="BO3826" s="49"/>
      <c r="BP3826" s="49"/>
      <c r="BQ3826" s="49"/>
      <c r="BR3826" s="49"/>
      <c r="BS3826" s="49"/>
      <c r="BT3826" s="49"/>
      <c r="BU3826" s="49"/>
      <c r="BV3826" s="49"/>
      <c r="BW3826" s="49"/>
      <c r="BX3826" s="49"/>
      <c r="BY3826" s="49"/>
      <c r="BZ3826" s="49"/>
      <c r="CA3826" s="49"/>
      <c r="CB3826" s="49"/>
      <c r="CC3826" s="49"/>
    </row>
    <row r="3827" spans="1:81" x14ac:dyDescent="0.3">
      <c r="A3827" s="57" t="s">
        <v>557</v>
      </c>
      <c r="B3827" s="48">
        <v>42385</v>
      </c>
      <c r="C3827" s="48"/>
      <c r="D3827" s="48"/>
      <c r="E3827" s="49" t="s">
        <v>558</v>
      </c>
      <c r="F3827" s="49"/>
      <c r="G3827" s="49">
        <v>386.01187499999997</v>
      </c>
      <c r="H3827" s="49">
        <v>6.2637499999999999E-2</v>
      </c>
      <c r="I3827" s="49">
        <v>0.107975</v>
      </c>
      <c r="J3827" s="49">
        <v>0.18080625</v>
      </c>
      <c r="K3827" s="49">
        <v>0.18931875000000001</v>
      </c>
      <c r="L3827" s="49">
        <v>0.23785624999999999</v>
      </c>
      <c r="M3827" s="49">
        <v>0.33180625000000002</v>
      </c>
      <c r="N3827" s="49">
        <v>0.26161250000000003</v>
      </c>
      <c r="O3827" s="49"/>
      <c r="P3827" s="49"/>
      <c r="Q3827" s="49"/>
      <c r="R3827" s="49"/>
      <c r="S3827" s="49"/>
      <c r="T3827" s="49"/>
      <c r="U3827" s="49"/>
      <c r="V3827" s="49"/>
      <c r="W3827" s="49"/>
      <c r="X3827" s="49"/>
      <c r="Y3827" s="49"/>
      <c r="Z3827" s="49"/>
      <c r="AA3827" s="49"/>
      <c r="AB3827" s="49"/>
      <c r="AC3827" s="49"/>
      <c r="AD3827" s="49"/>
      <c r="AE3827" s="49"/>
      <c r="AF3827" s="49"/>
      <c r="AG3827" s="49"/>
      <c r="AH3827" s="49"/>
      <c r="AI3827" s="49"/>
      <c r="AJ3827" s="49"/>
      <c r="AK3827" s="49"/>
      <c r="AL3827" s="49"/>
      <c r="AM3827" s="49"/>
      <c r="AN3827" s="49"/>
      <c r="AO3827" s="49"/>
      <c r="AP3827" s="49"/>
      <c r="AQ3827" s="49"/>
      <c r="AR3827" s="49"/>
      <c r="AS3827" s="49"/>
      <c r="AT3827" s="49"/>
      <c r="AX3827" s="49"/>
      <c r="AY3827" s="49"/>
      <c r="AZ3827" s="49"/>
      <c r="BA3827" s="49"/>
      <c r="BB3827" s="49"/>
      <c r="BC3827" s="49"/>
      <c r="BD3827" s="49"/>
      <c r="BE3827" s="49"/>
      <c r="BF3827" s="49"/>
      <c r="BG3827" s="49"/>
      <c r="BH3827" s="49"/>
      <c r="BI3827" s="49"/>
      <c r="BJ3827" s="49"/>
      <c r="BK3827" s="49"/>
      <c r="BL3827" s="49"/>
      <c r="BM3827" s="49"/>
      <c r="BN3827" s="49"/>
      <c r="BO3827" s="49"/>
      <c r="BP3827" s="49"/>
      <c r="BQ3827" s="49"/>
      <c r="BR3827" s="49"/>
      <c r="BS3827" s="49"/>
      <c r="BT3827" s="49"/>
      <c r="BU3827" s="49"/>
      <c r="BV3827" s="49"/>
      <c r="BW3827" s="49"/>
      <c r="BX3827" s="49"/>
      <c r="BY3827" s="49"/>
      <c r="BZ3827" s="49"/>
      <c r="CA3827" s="49"/>
      <c r="CB3827" s="49"/>
      <c r="CC3827" s="49"/>
    </row>
    <row r="3828" spans="1:81" x14ac:dyDescent="0.3">
      <c r="A3828" s="57" t="s">
        <v>557</v>
      </c>
      <c r="B3828" s="48">
        <v>42386</v>
      </c>
      <c r="C3828" s="48"/>
      <c r="D3828" s="48"/>
      <c r="E3828" s="49" t="s">
        <v>558</v>
      </c>
      <c r="F3828" s="49"/>
      <c r="G3828" s="49">
        <v>385.91859375000001</v>
      </c>
      <c r="H3828" s="49">
        <v>6.2315624999999999E-2</v>
      </c>
      <c r="I3828" s="49">
        <v>0.10775</v>
      </c>
      <c r="J3828" s="49">
        <v>0.18065000000000001</v>
      </c>
      <c r="K3828" s="49">
        <v>0.1897375</v>
      </c>
      <c r="L3828" s="49">
        <v>0.23814374999999999</v>
      </c>
      <c r="M3828" s="49">
        <v>0.33149374999999998</v>
      </c>
      <c r="N3828" s="49">
        <v>0.2613375</v>
      </c>
      <c r="O3828" s="49"/>
      <c r="P3828" s="49"/>
      <c r="Q3828" s="49"/>
      <c r="R3828" s="49"/>
      <c r="S3828" s="49"/>
      <c r="T3828" s="49"/>
      <c r="U3828" s="49"/>
      <c r="V3828" s="49"/>
      <c r="W3828" s="49"/>
      <c r="X3828" s="49"/>
      <c r="Y3828" s="49"/>
      <c r="Z3828" s="49"/>
      <c r="AA3828" s="49"/>
      <c r="AB3828" s="49"/>
      <c r="AC3828" s="49"/>
      <c r="AD3828" s="49"/>
      <c r="AE3828" s="49"/>
      <c r="AF3828" s="49"/>
      <c r="AG3828" s="49"/>
      <c r="AH3828" s="49"/>
      <c r="AI3828" s="49"/>
      <c r="AJ3828" s="49"/>
      <c r="AK3828" s="49"/>
      <c r="AL3828" s="49"/>
      <c r="AM3828" s="49"/>
      <c r="AN3828" s="49"/>
      <c r="AO3828" s="49"/>
      <c r="AP3828" s="49"/>
      <c r="AQ3828" s="49"/>
      <c r="AR3828" s="49"/>
      <c r="AS3828" s="49"/>
      <c r="AT3828" s="49"/>
      <c r="AX3828" s="49"/>
      <c r="AY3828" s="49"/>
      <c r="AZ3828" s="49"/>
      <c r="BA3828" s="49"/>
      <c r="BB3828" s="49"/>
      <c r="BC3828" s="49"/>
      <c r="BD3828" s="49"/>
      <c r="BE3828" s="49"/>
      <c r="BF3828" s="49"/>
      <c r="BG3828" s="49"/>
      <c r="BH3828" s="49"/>
      <c r="BI3828" s="49"/>
      <c r="BJ3828" s="49"/>
      <c r="BK3828" s="49"/>
      <c r="BL3828" s="49"/>
      <c r="BM3828" s="49"/>
      <c r="BN3828" s="49"/>
      <c r="BO3828" s="49"/>
      <c r="BP3828" s="49"/>
      <c r="BQ3828" s="49"/>
      <c r="BR3828" s="49"/>
      <c r="BS3828" s="49"/>
      <c r="BT3828" s="49"/>
      <c r="BU3828" s="49"/>
      <c r="BV3828" s="49"/>
      <c r="BW3828" s="49"/>
      <c r="BX3828" s="49"/>
      <c r="BY3828" s="49"/>
      <c r="BZ3828" s="49"/>
      <c r="CA3828" s="49"/>
      <c r="CB3828" s="49"/>
      <c r="CC3828" s="49"/>
    </row>
    <row r="3829" spans="1:81" x14ac:dyDescent="0.3">
      <c r="A3829" s="57" t="s">
        <v>557</v>
      </c>
      <c r="B3829" s="48">
        <v>42387</v>
      </c>
      <c r="C3829" s="48"/>
      <c r="D3829" s="48"/>
      <c r="E3829" s="49" t="s">
        <v>558</v>
      </c>
      <c r="F3829" s="49"/>
      <c r="G3829" s="49">
        <v>385.92609375000001</v>
      </c>
      <c r="H3829" s="49">
        <v>6.2103125000000002E-2</v>
      </c>
      <c r="I3829" s="49">
        <v>0.10765</v>
      </c>
      <c r="J3829" s="49">
        <v>0.180425</v>
      </c>
      <c r="K3829" s="49">
        <v>0.19032499999999999</v>
      </c>
      <c r="L3829" s="49">
        <v>0.23834374999999999</v>
      </c>
      <c r="M3829" s="49">
        <v>0.33131250000000001</v>
      </c>
      <c r="N3829" s="49">
        <v>0.26113750000000002</v>
      </c>
      <c r="O3829" s="49"/>
      <c r="P3829" s="49"/>
      <c r="Q3829" s="49"/>
      <c r="R3829" s="49"/>
      <c r="S3829" s="49"/>
      <c r="T3829" s="49"/>
      <c r="U3829" s="49"/>
      <c r="V3829" s="49"/>
      <c r="W3829" s="49"/>
      <c r="X3829" s="49"/>
      <c r="Y3829" s="49"/>
      <c r="Z3829" s="49"/>
      <c r="AA3829" s="49"/>
      <c r="AB3829" s="49"/>
      <c r="AC3829" s="49"/>
      <c r="AD3829" s="49"/>
      <c r="AE3829" s="49"/>
      <c r="AF3829" s="49"/>
      <c r="AG3829" s="49"/>
      <c r="AH3829" s="49"/>
      <c r="AI3829" s="49"/>
      <c r="AJ3829" s="49"/>
      <c r="AK3829" s="49"/>
      <c r="AL3829" s="49"/>
      <c r="AM3829" s="49"/>
      <c r="AN3829" s="49"/>
      <c r="AO3829" s="49"/>
      <c r="AP3829" s="49"/>
      <c r="AQ3829" s="49"/>
      <c r="AR3829" s="49"/>
      <c r="AS3829" s="49"/>
      <c r="AT3829" s="49"/>
      <c r="AX3829" s="49"/>
      <c r="AY3829" s="49"/>
      <c r="AZ3829" s="49"/>
      <c r="BA3829" s="49"/>
      <c r="BB3829" s="49"/>
      <c r="BC3829" s="49"/>
      <c r="BD3829" s="49"/>
      <c r="BE3829" s="49"/>
      <c r="BF3829" s="49"/>
      <c r="BG3829" s="49"/>
      <c r="BH3829" s="49"/>
      <c r="BI3829" s="49"/>
      <c r="BJ3829" s="49"/>
      <c r="BK3829" s="49"/>
      <c r="BL3829" s="49"/>
      <c r="BM3829" s="49"/>
      <c r="BN3829" s="49"/>
      <c r="BO3829" s="49"/>
      <c r="BP3829" s="49"/>
      <c r="BQ3829" s="49"/>
      <c r="BR3829" s="49"/>
      <c r="BS3829" s="49"/>
      <c r="BT3829" s="49"/>
      <c r="BU3829" s="49"/>
      <c r="BV3829" s="49"/>
      <c r="BW3829" s="49"/>
      <c r="BX3829" s="49"/>
      <c r="BY3829" s="49"/>
      <c r="BZ3829" s="49"/>
      <c r="CA3829" s="49"/>
      <c r="CB3829" s="49"/>
      <c r="CC3829" s="49"/>
    </row>
    <row r="3830" spans="1:81" x14ac:dyDescent="0.3">
      <c r="A3830" s="57" t="s">
        <v>557</v>
      </c>
      <c r="B3830" s="48">
        <v>42388</v>
      </c>
      <c r="C3830" s="48"/>
      <c r="D3830" s="48"/>
      <c r="E3830" s="49" t="s">
        <v>558</v>
      </c>
      <c r="F3830" s="49"/>
      <c r="G3830" s="49">
        <v>385.981875</v>
      </c>
      <c r="H3830" s="49">
        <v>6.2287500000000003E-2</v>
      </c>
      <c r="I3830" s="49">
        <v>0.1077625</v>
      </c>
      <c r="J3830" s="49">
        <v>0.1804375</v>
      </c>
      <c r="K3830" s="49">
        <v>0.19055625000000001</v>
      </c>
      <c r="L3830" s="49">
        <v>0.23846249999999999</v>
      </c>
      <c r="M3830" s="49">
        <v>0.33120624999999998</v>
      </c>
      <c r="N3830" s="49">
        <v>0.26091874999999998</v>
      </c>
      <c r="O3830" s="49"/>
      <c r="P3830" s="49"/>
      <c r="Q3830" s="49"/>
      <c r="R3830" s="49"/>
      <c r="S3830" s="49"/>
      <c r="T3830" s="49"/>
      <c r="U3830" s="49"/>
      <c r="V3830" s="49"/>
      <c r="W3830" s="49"/>
      <c r="X3830" s="49"/>
      <c r="Y3830" s="49"/>
      <c r="Z3830" s="49"/>
      <c r="AA3830" s="49"/>
      <c r="AB3830" s="49"/>
      <c r="AC3830" s="49"/>
      <c r="AD3830" s="49">
        <v>8.85</v>
      </c>
      <c r="AE3830" s="49">
        <v>0.58680330639497402</v>
      </c>
      <c r="AF3830" s="49"/>
      <c r="AG3830" s="49"/>
      <c r="AH3830" s="49"/>
      <c r="AI3830" s="49"/>
      <c r="AJ3830" s="49">
        <v>8.85</v>
      </c>
      <c r="AK3830" s="49">
        <v>8.85</v>
      </c>
      <c r="AL3830" s="49"/>
      <c r="AM3830" s="49"/>
      <c r="AN3830" s="49"/>
      <c r="AO3830" s="49"/>
      <c r="AP3830" s="49"/>
      <c r="AQ3830" s="49"/>
      <c r="AR3830" s="49"/>
      <c r="AS3830" s="49"/>
      <c r="AT3830" s="49"/>
      <c r="AX3830" s="49"/>
      <c r="AY3830" s="49"/>
      <c r="AZ3830" s="49"/>
      <c r="BA3830" s="49"/>
      <c r="BB3830" s="49"/>
      <c r="BC3830" s="49"/>
      <c r="BD3830" s="49"/>
      <c r="BE3830" s="49"/>
      <c r="BF3830" s="49"/>
      <c r="BG3830" s="49"/>
      <c r="BH3830" s="49"/>
      <c r="BI3830" s="49"/>
      <c r="BJ3830" s="49"/>
      <c r="BK3830" s="49"/>
      <c r="BL3830" s="49"/>
      <c r="BM3830" s="49"/>
      <c r="BN3830" s="49"/>
      <c r="BO3830" s="49"/>
      <c r="BP3830" s="49"/>
      <c r="BQ3830" s="49"/>
      <c r="BR3830" s="49"/>
      <c r="BS3830" s="49"/>
      <c r="BT3830" s="49"/>
      <c r="BU3830" s="49"/>
      <c r="BV3830" s="49"/>
      <c r="BW3830" s="49"/>
      <c r="BX3830" s="49"/>
      <c r="BY3830" s="49"/>
      <c r="BZ3830" s="49"/>
      <c r="CA3830" s="49"/>
      <c r="CB3830" s="49"/>
      <c r="CC3830" s="49"/>
    </row>
    <row r="3831" spans="1:81" x14ac:dyDescent="0.3">
      <c r="A3831" s="57" t="s">
        <v>557</v>
      </c>
      <c r="B3831" s="48">
        <v>42389</v>
      </c>
      <c r="C3831" s="48"/>
      <c r="D3831" s="48"/>
      <c r="E3831" s="49" t="s">
        <v>558</v>
      </c>
      <c r="F3831" s="49"/>
      <c r="G3831" s="49">
        <v>386.6278125</v>
      </c>
      <c r="H3831" s="49">
        <v>6.3875000000000001E-2</v>
      </c>
      <c r="I3831" s="49">
        <v>0.10945625</v>
      </c>
      <c r="J3831" s="49">
        <v>0.18136250000000001</v>
      </c>
      <c r="K3831" s="49">
        <v>0.19055</v>
      </c>
      <c r="L3831" s="49">
        <v>0.2384</v>
      </c>
      <c r="M3831" s="49">
        <v>0.33108749999999998</v>
      </c>
      <c r="N3831" s="49">
        <v>0.26069375</v>
      </c>
      <c r="O3831" s="49"/>
      <c r="P3831" s="49"/>
      <c r="Q3831" s="49"/>
      <c r="R3831" s="49"/>
      <c r="S3831" s="49"/>
      <c r="T3831" s="49"/>
      <c r="U3831" s="49"/>
      <c r="V3831" s="49"/>
      <c r="W3831" s="49"/>
      <c r="X3831" s="49"/>
      <c r="Y3831" s="49"/>
      <c r="Z3831" s="49"/>
      <c r="AA3831" s="49"/>
      <c r="AB3831" s="49"/>
      <c r="AC3831" s="49"/>
      <c r="AD3831" s="49"/>
      <c r="AE3831" s="49"/>
      <c r="AF3831" s="49"/>
      <c r="AG3831" s="49"/>
      <c r="AH3831" s="49"/>
      <c r="AI3831" s="49"/>
      <c r="AJ3831" s="49"/>
      <c r="AK3831" s="49"/>
      <c r="AL3831" s="49"/>
      <c r="AM3831" s="49"/>
      <c r="AN3831" s="49"/>
      <c r="AO3831" s="49"/>
      <c r="AP3831" s="49"/>
      <c r="AQ3831" s="49"/>
      <c r="AR3831" s="49"/>
      <c r="AS3831" s="49"/>
      <c r="AT3831" s="49"/>
      <c r="AX3831" s="49"/>
      <c r="AY3831" s="49"/>
      <c r="AZ3831" s="49"/>
      <c r="BA3831" s="49"/>
      <c r="BB3831" s="49"/>
      <c r="BC3831" s="49"/>
      <c r="BD3831" s="49"/>
      <c r="BE3831" s="49"/>
      <c r="BF3831" s="49"/>
      <c r="BG3831" s="49"/>
      <c r="BH3831" s="49"/>
      <c r="BI3831" s="49"/>
      <c r="BJ3831" s="49"/>
      <c r="BK3831" s="49"/>
      <c r="BL3831" s="49"/>
      <c r="BM3831" s="49"/>
      <c r="BN3831" s="49"/>
      <c r="BO3831" s="49"/>
      <c r="BP3831" s="49"/>
      <c r="BQ3831" s="49"/>
      <c r="BR3831" s="49"/>
      <c r="BS3831" s="49"/>
      <c r="BT3831" s="49"/>
      <c r="BU3831" s="49"/>
      <c r="BV3831" s="49"/>
      <c r="BW3831" s="49"/>
      <c r="BX3831" s="49"/>
      <c r="BY3831" s="49"/>
      <c r="BZ3831" s="49"/>
      <c r="CA3831" s="49"/>
      <c r="CB3831" s="49"/>
      <c r="CC3831" s="49"/>
    </row>
    <row r="3832" spans="1:81" x14ac:dyDescent="0.3">
      <c r="A3832" s="57" t="s">
        <v>557</v>
      </c>
      <c r="B3832" s="48">
        <v>42390</v>
      </c>
      <c r="C3832" s="48"/>
      <c r="D3832" s="48"/>
      <c r="E3832" s="49" t="s">
        <v>558</v>
      </c>
      <c r="F3832" s="49"/>
      <c r="G3832" s="49">
        <v>387.31031250000001</v>
      </c>
      <c r="H3832" s="49">
        <v>6.4206250000000006E-2</v>
      </c>
      <c r="I3832" s="49">
        <v>0.11057500000000001</v>
      </c>
      <c r="J3832" s="49">
        <v>0.18280625</v>
      </c>
      <c r="K3832" s="49">
        <v>0.19093125</v>
      </c>
      <c r="L3832" s="49">
        <v>0.23844375000000001</v>
      </c>
      <c r="M3832" s="49">
        <v>0.33097500000000002</v>
      </c>
      <c r="N3832" s="49">
        <v>0.26048749999999998</v>
      </c>
      <c r="O3832" s="49"/>
      <c r="P3832" s="49"/>
      <c r="Q3832" s="49"/>
      <c r="R3832" s="49"/>
      <c r="S3832" s="49"/>
      <c r="T3832" s="49"/>
      <c r="U3832" s="49"/>
      <c r="V3832" s="49"/>
      <c r="W3832" s="49"/>
      <c r="X3832" s="49"/>
      <c r="Y3832" s="49"/>
      <c r="Z3832" s="49"/>
      <c r="AA3832" s="49"/>
      <c r="AB3832" s="49"/>
      <c r="AC3832" s="49"/>
      <c r="AD3832" s="49"/>
      <c r="AE3832" s="49"/>
      <c r="AF3832" s="49"/>
      <c r="AG3832" s="49"/>
      <c r="AH3832" s="49"/>
      <c r="AI3832" s="49"/>
      <c r="AJ3832" s="49"/>
      <c r="AK3832" s="49"/>
      <c r="AL3832" s="49"/>
      <c r="AM3832" s="49"/>
      <c r="AN3832" s="49"/>
      <c r="AO3832" s="49"/>
      <c r="AP3832" s="49"/>
      <c r="AQ3832" s="49"/>
      <c r="AR3832" s="49"/>
      <c r="AS3832" s="49"/>
      <c r="AT3832" s="49"/>
      <c r="AX3832" s="49"/>
      <c r="AY3832" s="49"/>
      <c r="AZ3832" s="49"/>
      <c r="BA3832" s="49"/>
      <c r="BB3832" s="49"/>
      <c r="BC3832" s="49"/>
      <c r="BD3832" s="49"/>
      <c r="BE3832" s="49"/>
      <c r="BF3832" s="49"/>
      <c r="BG3832" s="49"/>
      <c r="BH3832" s="49"/>
      <c r="BI3832" s="49"/>
      <c r="BJ3832" s="49"/>
      <c r="BK3832" s="49"/>
      <c r="BL3832" s="49"/>
      <c r="BM3832" s="49"/>
      <c r="BN3832" s="49"/>
      <c r="BO3832" s="49"/>
      <c r="BP3832" s="49"/>
      <c r="BQ3832" s="49"/>
      <c r="BR3832" s="49"/>
      <c r="BS3832" s="49"/>
      <c r="BT3832" s="49"/>
      <c r="BU3832" s="49"/>
      <c r="BV3832" s="49"/>
      <c r="BW3832" s="49"/>
      <c r="BX3832" s="49"/>
      <c r="BY3832" s="49"/>
      <c r="BZ3832" s="49"/>
      <c r="CA3832" s="49"/>
      <c r="CB3832" s="49"/>
      <c r="CC3832" s="49"/>
    </row>
    <row r="3833" spans="1:81" x14ac:dyDescent="0.3">
      <c r="A3833" s="57" t="s">
        <v>557</v>
      </c>
      <c r="B3833" s="48">
        <v>42391</v>
      </c>
      <c r="C3833" s="48"/>
      <c r="D3833" s="48"/>
      <c r="E3833" s="49" t="s">
        <v>558</v>
      </c>
      <c r="F3833" s="49"/>
      <c r="G3833" s="49">
        <v>388.15359375000003</v>
      </c>
      <c r="H3833" s="49">
        <v>6.4565625000000001E-2</v>
      </c>
      <c r="I3833" s="49">
        <v>0.11183750000000001</v>
      </c>
      <c r="J3833" s="49">
        <v>0.18437500000000001</v>
      </c>
      <c r="K3833" s="49">
        <v>0.19175</v>
      </c>
      <c r="L3833" s="49">
        <v>0.23854375</v>
      </c>
      <c r="M3833" s="49">
        <v>0.33068750000000002</v>
      </c>
      <c r="N3833" s="49">
        <v>0.2602875</v>
      </c>
      <c r="O3833" s="49"/>
      <c r="P3833" s="49"/>
      <c r="Q3833" s="49"/>
      <c r="R3833" s="49"/>
      <c r="S3833" s="49"/>
      <c r="T3833" s="49"/>
      <c r="U3833" s="49"/>
      <c r="V3833" s="49"/>
      <c r="W3833" s="49"/>
      <c r="X3833" s="49"/>
      <c r="Y3833" s="49"/>
      <c r="Z3833" s="49"/>
      <c r="AA3833" s="49"/>
      <c r="AB3833" s="49"/>
      <c r="AC3833" s="49"/>
      <c r="AD3833" s="49"/>
      <c r="AE3833" s="49">
        <v>0.528576588456523</v>
      </c>
      <c r="AF3833" s="49"/>
      <c r="AG3833" s="49"/>
      <c r="AH3833" s="49"/>
      <c r="AI3833" s="49"/>
      <c r="AJ3833" s="49"/>
      <c r="AK3833" s="49"/>
      <c r="AL3833" s="49"/>
      <c r="AM3833" s="49"/>
      <c r="AN3833" s="49"/>
      <c r="AO3833" s="49"/>
      <c r="AP3833" s="49"/>
      <c r="AQ3833" s="49"/>
      <c r="AR3833" s="49"/>
      <c r="AS3833" s="49"/>
      <c r="AT3833" s="49"/>
      <c r="AX3833" s="49"/>
      <c r="AY3833" s="49"/>
      <c r="AZ3833" s="49"/>
      <c r="BA3833" s="49"/>
      <c r="BB3833" s="49"/>
      <c r="BC3833" s="49"/>
      <c r="BD3833" s="49"/>
      <c r="BE3833" s="49"/>
      <c r="BF3833" s="49"/>
      <c r="BG3833" s="49"/>
      <c r="BH3833" s="49"/>
      <c r="BI3833" s="49"/>
      <c r="BJ3833" s="49"/>
      <c r="BK3833" s="49"/>
      <c r="BL3833" s="49"/>
      <c r="BM3833" s="49"/>
      <c r="BN3833" s="49"/>
      <c r="BO3833" s="49"/>
      <c r="BP3833" s="49"/>
      <c r="BQ3833" s="49"/>
      <c r="BR3833" s="49"/>
      <c r="BS3833" s="49"/>
      <c r="BT3833" s="49"/>
      <c r="BU3833" s="49"/>
      <c r="BV3833" s="49"/>
      <c r="BW3833" s="49"/>
      <c r="BX3833" s="49"/>
      <c r="BY3833" s="49"/>
      <c r="BZ3833" s="49"/>
      <c r="CA3833" s="49"/>
      <c r="CB3833" s="49"/>
      <c r="CC3833" s="49"/>
    </row>
    <row r="3834" spans="1:81" x14ac:dyDescent="0.3">
      <c r="A3834" s="57" t="s">
        <v>557</v>
      </c>
      <c r="B3834" s="48">
        <v>42392</v>
      </c>
      <c r="C3834" s="48"/>
      <c r="D3834" s="48"/>
      <c r="E3834" s="49" t="s">
        <v>558</v>
      </c>
      <c r="F3834" s="49"/>
      <c r="G3834" s="49">
        <v>388.91437500000001</v>
      </c>
      <c r="H3834" s="49">
        <v>6.3806249999999995E-2</v>
      </c>
      <c r="I3834" s="49">
        <v>0.11223125</v>
      </c>
      <c r="J3834" s="49">
        <v>0.18579375000000001</v>
      </c>
      <c r="K3834" s="49">
        <v>0.19293750000000001</v>
      </c>
      <c r="L3834" s="49">
        <v>0.23894375000000001</v>
      </c>
      <c r="M3834" s="49">
        <v>0.33063124999999999</v>
      </c>
      <c r="N3834" s="49">
        <v>0.26005624999999999</v>
      </c>
      <c r="O3834" s="49"/>
      <c r="P3834" s="49"/>
      <c r="Q3834" s="49"/>
      <c r="R3834" s="49"/>
      <c r="S3834" s="49"/>
      <c r="T3834" s="49"/>
      <c r="U3834" s="49"/>
      <c r="V3834" s="49"/>
      <c r="W3834" s="49"/>
      <c r="X3834" s="49"/>
      <c r="Y3834" s="49"/>
      <c r="Z3834" s="49"/>
      <c r="AA3834" s="49"/>
      <c r="AB3834" s="49"/>
      <c r="AC3834" s="49"/>
      <c r="AD3834" s="49"/>
      <c r="AE3834" s="49"/>
      <c r="AF3834" s="49"/>
      <c r="AG3834" s="49"/>
      <c r="AH3834" s="49"/>
      <c r="AI3834" s="49"/>
      <c r="AJ3834" s="49"/>
      <c r="AK3834" s="49"/>
      <c r="AL3834" s="49"/>
      <c r="AM3834" s="49"/>
      <c r="AN3834" s="49"/>
      <c r="AO3834" s="49"/>
      <c r="AP3834" s="49"/>
      <c r="AQ3834" s="49"/>
      <c r="AR3834" s="49"/>
      <c r="AS3834" s="49"/>
      <c r="AT3834" s="49"/>
      <c r="AX3834" s="49"/>
      <c r="AY3834" s="49"/>
      <c r="AZ3834" s="49"/>
      <c r="BA3834" s="49"/>
      <c r="BB3834" s="49"/>
      <c r="BC3834" s="49"/>
      <c r="BD3834" s="49"/>
      <c r="BE3834" s="49"/>
      <c r="BF3834" s="49"/>
      <c r="BG3834" s="49"/>
      <c r="BH3834" s="49"/>
      <c r="BI3834" s="49"/>
      <c r="BJ3834" s="49"/>
      <c r="BK3834" s="49"/>
      <c r="BL3834" s="49"/>
      <c r="BM3834" s="49"/>
      <c r="BN3834" s="49"/>
      <c r="BO3834" s="49"/>
      <c r="BP3834" s="49"/>
      <c r="BQ3834" s="49"/>
      <c r="BR3834" s="49"/>
      <c r="BS3834" s="49"/>
      <c r="BT3834" s="49"/>
      <c r="BU3834" s="49"/>
      <c r="BV3834" s="49"/>
      <c r="BW3834" s="49"/>
      <c r="BX3834" s="49"/>
      <c r="BY3834" s="49"/>
      <c r="BZ3834" s="49"/>
      <c r="CA3834" s="49"/>
      <c r="CB3834" s="49"/>
      <c r="CC3834" s="49"/>
    </row>
    <row r="3835" spans="1:81" x14ac:dyDescent="0.3">
      <c r="A3835" s="57" t="s">
        <v>557</v>
      </c>
      <c r="B3835" s="48">
        <v>42393</v>
      </c>
      <c r="C3835" s="48"/>
      <c r="D3835" s="48"/>
      <c r="E3835" s="49" t="s">
        <v>558</v>
      </c>
      <c r="F3835" s="49"/>
      <c r="G3835" s="49">
        <v>389.22</v>
      </c>
      <c r="H3835" s="49">
        <v>6.2262499999999998E-2</v>
      </c>
      <c r="I3835" s="49">
        <v>0.111775</v>
      </c>
      <c r="J3835" s="49">
        <v>0.18634375</v>
      </c>
      <c r="K3835" s="49">
        <v>0.19411249999999999</v>
      </c>
      <c r="L3835" s="49">
        <v>0.2394</v>
      </c>
      <c r="M3835" s="49">
        <v>0.33060624999999999</v>
      </c>
      <c r="N3835" s="49">
        <v>0.25991874999999998</v>
      </c>
      <c r="O3835" s="49"/>
      <c r="P3835" s="49"/>
      <c r="Q3835" s="49"/>
      <c r="R3835" s="49"/>
      <c r="S3835" s="49"/>
      <c r="T3835" s="49"/>
      <c r="U3835" s="49"/>
      <c r="V3835" s="49"/>
      <c r="W3835" s="49"/>
      <c r="X3835" s="49"/>
      <c r="Y3835" s="49"/>
      <c r="Z3835" s="49"/>
      <c r="AA3835" s="49"/>
      <c r="AB3835" s="49"/>
      <c r="AC3835" s="49"/>
      <c r="AD3835" s="49"/>
      <c r="AE3835" s="49"/>
      <c r="AF3835" s="49"/>
      <c r="AG3835" s="49"/>
      <c r="AH3835" s="49"/>
      <c r="AI3835" s="49"/>
      <c r="AJ3835" s="49"/>
      <c r="AK3835" s="49"/>
      <c r="AL3835" s="49"/>
      <c r="AM3835" s="49"/>
      <c r="AN3835" s="49"/>
      <c r="AO3835" s="49"/>
      <c r="AP3835" s="49"/>
      <c r="AQ3835" s="49"/>
      <c r="AR3835" s="49"/>
      <c r="AS3835" s="49"/>
      <c r="AT3835" s="49"/>
      <c r="AX3835" s="49"/>
      <c r="AY3835" s="49"/>
      <c r="AZ3835" s="49"/>
      <c r="BA3835" s="49"/>
      <c r="BB3835" s="49"/>
      <c r="BC3835" s="49"/>
      <c r="BD3835" s="49"/>
      <c r="BE3835" s="49"/>
      <c r="BF3835" s="49"/>
      <c r="BG3835" s="49"/>
      <c r="BH3835" s="49"/>
      <c r="BI3835" s="49"/>
      <c r="BJ3835" s="49"/>
      <c r="BK3835" s="49"/>
      <c r="BL3835" s="49"/>
      <c r="BM3835" s="49"/>
      <c r="BN3835" s="49"/>
      <c r="BO3835" s="49"/>
      <c r="BP3835" s="49"/>
      <c r="BQ3835" s="49"/>
      <c r="BR3835" s="49"/>
      <c r="BS3835" s="49"/>
      <c r="BT3835" s="49"/>
      <c r="BU3835" s="49"/>
      <c r="BV3835" s="49"/>
      <c r="BW3835" s="49"/>
      <c r="BX3835" s="49"/>
      <c r="BY3835" s="49"/>
      <c r="BZ3835" s="49"/>
      <c r="CA3835" s="49"/>
      <c r="CB3835" s="49"/>
      <c r="CC3835" s="49"/>
    </row>
    <row r="3836" spans="1:81" x14ac:dyDescent="0.3">
      <c r="A3836" s="57" t="s">
        <v>557</v>
      </c>
      <c r="B3836" s="48">
        <v>42394</v>
      </c>
      <c r="C3836" s="48"/>
      <c r="D3836" s="48"/>
      <c r="E3836" s="49" t="s">
        <v>558</v>
      </c>
      <c r="F3836" s="49"/>
      <c r="G3836" s="49">
        <v>389.45249999999999</v>
      </c>
      <c r="H3836" s="49">
        <v>6.2037500000000002E-2</v>
      </c>
      <c r="I3836" s="49">
        <v>0.1116875</v>
      </c>
      <c r="J3836" s="49">
        <v>0.18631875000000001</v>
      </c>
      <c r="K3836" s="49">
        <v>0.194825</v>
      </c>
      <c r="L3836" s="49">
        <v>0.23981875</v>
      </c>
      <c r="M3836" s="49">
        <v>0.33065624999999998</v>
      </c>
      <c r="N3836" s="49">
        <v>0.25969375</v>
      </c>
      <c r="O3836" s="49"/>
      <c r="P3836" s="49"/>
      <c r="Q3836" s="49"/>
      <c r="R3836" s="49"/>
      <c r="S3836" s="49"/>
      <c r="T3836" s="49"/>
      <c r="U3836" s="49"/>
      <c r="V3836" s="49"/>
      <c r="W3836" s="49"/>
      <c r="X3836" s="49"/>
      <c r="Y3836" s="49"/>
      <c r="Z3836" s="49"/>
      <c r="AA3836" s="49"/>
      <c r="AB3836" s="49"/>
      <c r="AC3836" s="49"/>
      <c r="AD3836" s="49"/>
      <c r="AE3836" s="49">
        <v>0.59722802747776904</v>
      </c>
      <c r="AF3836" s="49"/>
      <c r="AG3836" s="49"/>
      <c r="AH3836" s="49"/>
      <c r="AI3836" s="49"/>
      <c r="AJ3836" s="49"/>
      <c r="AK3836" s="49"/>
      <c r="AL3836" s="49"/>
      <c r="AM3836" s="49"/>
      <c r="AN3836" s="49"/>
      <c r="AO3836" s="49"/>
      <c r="AP3836" s="49"/>
      <c r="AQ3836" s="49"/>
      <c r="AR3836" s="49"/>
      <c r="AS3836" s="49"/>
      <c r="AT3836" s="49"/>
      <c r="AX3836" s="49"/>
      <c r="AY3836" s="49"/>
      <c r="AZ3836" s="49"/>
      <c r="BA3836" s="49"/>
      <c r="BB3836" s="49"/>
      <c r="BC3836" s="49"/>
      <c r="BD3836" s="49"/>
      <c r="BE3836" s="49"/>
      <c r="BF3836" s="49"/>
      <c r="BG3836" s="49"/>
      <c r="BH3836" s="49"/>
      <c r="BI3836" s="49"/>
      <c r="BJ3836" s="49"/>
      <c r="BK3836" s="49"/>
      <c r="BL3836" s="49"/>
      <c r="BM3836" s="49"/>
      <c r="BN3836" s="49"/>
      <c r="BO3836" s="49"/>
      <c r="BP3836" s="49"/>
      <c r="BQ3836" s="49"/>
      <c r="BR3836" s="49"/>
      <c r="BS3836" s="49"/>
      <c r="BT3836" s="49"/>
      <c r="BU3836" s="49"/>
      <c r="BV3836" s="49"/>
      <c r="BW3836" s="49"/>
      <c r="BX3836" s="49"/>
      <c r="BY3836" s="49"/>
      <c r="BZ3836" s="49"/>
      <c r="CA3836" s="49"/>
      <c r="CB3836" s="49"/>
      <c r="CC3836" s="49"/>
    </row>
    <row r="3837" spans="1:81" x14ac:dyDescent="0.3">
      <c r="A3837" s="57" t="s">
        <v>557</v>
      </c>
      <c r="B3837" s="48">
        <v>42395</v>
      </c>
      <c r="C3837" s="48"/>
      <c r="D3837" s="48"/>
      <c r="E3837" s="49" t="s">
        <v>558</v>
      </c>
      <c r="F3837" s="49"/>
      <c r="G3837" s="49">
        <v>389.25468749999999</v>
      </c>
      <c r="H3837" s="49">
        <v>6.0462500000000002E-2</v>
      </c>
      <c r="I3837" s="49">
        <v>0.11078125</v>
      </c>
      <c r="J3837" s="49">
        <v>0.18594374999999999</v>
      </c>
      <c r="K3837" s="49">
        <v>0.19550624999999999</v>
      </c>
      <c r="L3837" s="49">
        <v>0.2402125</v>
      </c>
      <c r="M3837" s="49">
        <v>0.33063124999999999</v>
      </c>
      <c r="N3837" s="49">
        <v>0.2596</v>
      </c>
      <c r="O3837" s="49"/>
      <c r="P3837" s="49"/>
      <c r="Q3837" s="49"/>
      <c r="R3837" s="49"/>
      <c r="S3837" s="49"/>
      <c r="T3837" s="49"/>
      <c r="U3837" s="49"/>
      <c r="V3837" s="49"/>
      <c r="W3837" s="49"/>
      <c r="X3837" s="49"/>
      <c r="Y3837" s="49"/>
      <c r="Z3837" s="49"/>
      <c r="AA3837" s="49"/>
      <c r="AB3837" s="49"/>
      <c r="AC3837" s="49"/>
      <c r="AD3837" s="49"/>
      <c r="AE3837" s="49"/>
      <c r="AF3837" s="49"/>
      <c r="AG3837" s="49"/>
      <c r="AH3837" s="49"/>
      <c r="AI3837" s="49"/>
      <c r="AJ3837" s="49"/>
      <c r="AK3837" s="49"/>
      <c r="AL3837" s="49"/>
      <c r="AM3837" s="49"/>
      <c r="AN3837" s="49"/>
      <c r="AO3837" s="49"/>
      <c r="AP3837" s="49"/>
      <c r="AQ3837" s="49"/>
      <c r="AR3837" s="49"/>
      <c r="AS3837" s="49"/>
      <c r="AT3837" s="49"/>
      <c r="AX3837" s="49"/>
      <c r="AY3837" s="49"/>
      <c r="AZ3837" s="49"/>
      <c r="BA3837" s="49"/>
      <c r="BB3837" s="49"/>
      <c r="BC3837" s="49"/>
      <c r="BD3837" s="49"/>
      <c r="BE3837" s="49"/>
      <c r="BF3837" s="49"/>
      <c r="BG3837" s="49"/>
      <c r="BH3837" s="49"/>
      <c r="BI3837" s="49"/>
      <c r="BJ3837" s="49"/>
      <c r="BK3837" s="49"/>
      <c r="BL3837" s="49"/>
      <c r="BM3837" s="49"/>
      <c r="BN3837" s="49"/>
      <c r="BO3837" s="49"/>
      <c r="BP3837" s="49"/>
      <c r="BQ3837" s="49"/>
      <c r="BR3837" s="49"/>
      <c r="BS3837" s="49"/>
      <c r="BT3837" s="49"/>
      <c r="BU3837" s="49"/>
      <c r="BV3837" s="49"/>
      <c r="BW3837" s="49"/>
      <c r="BX3837" s="49"/>
      <c r="BY3837" s="49"/>
      <c r="BZ3837" s="49"/>
      <c r="CA3837" s="49"/>
      <c r="CB3837" s="49"/>
      <c r="CC3837" s="49"/>
    </row>
    <row r="3838" spans="1:81" x14ac:dyDescent="0.3">
      <c r="A3838" s="57" t="s">
        <v>557</v>
      </c>
      <c r="B3838" s="48">
        <v>42396</v>
      </c>
      <c r="C3838" s="48"/>
      <c r="D3838" s="48"/>
      <c r="E3838" s="49" t="s">
        <v>558</v>
      </c>
      <c r="F3838" s="49"/>
      <c r="G3838" s="49">
        <v>388.96078125000003</v>
      </c>
      <c r="H3838" s="49">
        <v>5.9890625000000003E-2</v>
      </c>
      <c r="I3838" s="49">
        <v>0.11031874999999999</v>
      </c>
      <c r="J3838" s="49">
        <v>0.18512500000000001</v>
      </c>
      <c r="K3838" s="49">
        <v>0.19566875</v>
      </c>
      <c r="L3838" s="49">
        <v>0.24045</v>
      </c>
      <c r="M3838" s="49">
        <v>0.33076250000000001</v>
      </c>
      <c r="N3838" s="49">
        <v>0.25942500000000002</v>
      </c>
      <c r="O3838" s="49"/>
      <c r="P3838" s="49"/>
      <c r="Q3838" s="49"/>
      <c r="R3838" s="49">
        <v>2.35</v>
      </c>
      <c r="S3838" s="49"/>
      <c r="T3838" s="49"/>
      <c r="U3838" s="49"/>
      <c r="V3838" s="49"/>
      <c r="W3838" s="49"/>
      <c r="X3838" s="49"/>
      <c r="Y3838" s="49"/>
      <c r="Z3838" s="49"/>
      <c r="AA3838" s="49"/>
      <c r="AB3838" s="49"/>
      <c r="AC3838" s="49"/>
      <c r="AD3838" s="49">
        <v>8.85</v>
      </c>
      <c r="AE3838" s="49"/>
      <c r="AF3838" s="49"/>
      <c r="AG3838" s="49"/>
      <c r="AH3838" s="49"/>
      <c r="AI3838" s="49"/>
      <c r="AJ3838" s="49">
        <v>8.85</v>
      </c>
      <c r="AK3838" s="49">
        <v>8.85</v>
      </c>
      <c r="AL3838" s="49"/>
      <c r="AM3838" s="49"/>
      <c r="AN3838" s="49"/>
      <c r="AO3838" s="49"/>
      <c r="AP3838" s="49"/>
      <c r="AQ3838" s="49"/>
      <c r="AR3838" s="49"/>
      <c r="AS3838" s="49"/>
      <c r="AT3838" s="49"/>
      <c r="AX3838" s="49"/>
      <c r="AY3838" s="49"/>
      <c r="AZ3838" s="49"/>
      <c r="BA3838" s="49"/>
      <c r="BB3838" s="49"/>
      <c r="BC3838" s="49"/>
      <c r="BD3838" s="49"/>
      <c r="BE3838" s="49"/>
      <c r="BF3838" s="49"/>
      <c r="BG3838" s="49"/>
      <c r="BH3838" s="49"/>
      <c r="BI3838" s="49"/>
      <c r="BJ3838" s="49"/>
      <c r="BK3838" s="49"/>
      <c r="BL3838" s="49"/>
      <c r="BM3838" s="49"/>
      <c r="BN3838" s="49"/>
      <c r="BO3838" s="49"/>
      <c r="BP3838" s="49"/>
      <c r="BQ3838" s="49"/>
      <c r="BR3838" s="49"/>
      <c r="BS3838" s="49"/>
      <c r="BT3838" s="49"/>
      <c r="BU3838" s="49"/>
      <c r="BV3838" s="49"/>
      <c r="BW3838" s="49"/>
      <c r="BX3838" s="49"/>
      <c r="BY3838" s="49"/>
      <c r="BZ3838" s="49"/>
      <c r="CA3838" s="49"/>
      <c r="CB3838" s="49"/>
      <c r="CC3838" s="49"/>
    </row>
    <row r="3839" spans="1:81" x14ac:dyDescent="0.3">
      <c r="A3839" s="57" t="s">
        <v>557</v>
      </c>
      <c r="B3839" s="48">
        <v>42397</v>
      </c>
      <c r="C3839" s="48"/>
      <c r="D3839" s="48"/>
      <c r="E3839" s="49" t="s">
        <v>558</v>
      </c>
      <c r="F3839" s="49"/>
      <c r="G3839" s="49">
        <v>388.85015625</v>
      </c>
      <c r="H3839" s="49">
        <v>5.9865624999999999E-2</v>
      </c>
      <c r="I3839" s="49">
        <v>0.11034375</v>
      </c>
      <c r="J3839" s="49">
        <v>0.1847625</v>
      </c>
      <c r="K3839" s="49">
        <v>0.19575624999999999</v>
      </c>
      <c r="L3839" s="49">
        <v>0.24060624999999999</v>
      </c>
      <c r="M3839" s="49">
        <v>0.33066250000000003</v>
      </c>
      <c r="N3839" s="49">
        <v>0.25927499999999998</v>
      </c>
      <c r="O3839" s="49"/>
      <c r="P3839" s="49"/>
      <c r="Q3839" s="49"/>
      <c r="R3839" s="49"/>
      <c r="S3839" s="49"/>
      <c r="T3839" s="49"/>
      <c r="U3839" s="49"/>
      <c r="V3839" s="49"/>
      <c r="W3839" s="49"/>
      <c r="X3839" s="49"/>
      <c r="Y3839" s="49"/>
      <c r="Z3839" s="49"/>
      <c r="AA3839" s="49"/>
      <c r="AB3839" s="49"/>
      <c r="AC3839" s="49"/>
      <c r="AD3839" s="49"/>
      <c r="AE3839" s="49"/>
      <c r="AF3839" s="49"/>
      <c r="AG3839" s="49"/>
      <c r="AH3839" s="49"/>
      <c r="AI3839" s="49"/>
      <c r="AJ3839" s="49"/>
      <c r="AK3839" s="49"/>
      <c r="AL3839" s="49"/>
      <c r="AM3839" s="49"/>
      <c r="AN3839" s="49"/>
      <c r="AO3839" s="49"/>
      <c r="AP3839" s="49"/>
      <c r="AQ3839" s="49"/>
      <c r="AR3839" s="49"/>
      <c r="AS3839" s="49"/>
      <c r="AT3839" s="49"/>
      <c r="AX3839" s="49"/>
      <c r="AY3839" s="49"/>
      <c r="AZ3839" s="49"/>
      <c r="BA3839" s="49"/>
      <c r="BB3839" s="49"/>
      <c r="BC3839" s="49"/>
      <c r="BD3839" s="49"/>
      <c r="BE3839" s="49"/>
      <c r="BF3839" s="49"/>
      <c r="BG3839" s="49"/>
      <c r="BH3839" s="49"/>
      <c r="BI3839" s="49"/>
      <c r="BJ3839" s="49"/>
      <c r="BK3839" s="49"/>
      <c r="BL3839" s="49"/>
      <c r="BM3839" s="49"/>
      <c r="BN3839" s="49"/>
      <c r="BO3839" s="49"/>
      <c r="BP3839" s="49"/>
      <c r="BQ3839" s="49"/>
      <c r="BR3839" s="49"/>
      <c r="BS3839" s="49"/>
      <c r="BT3839" s="49"/>
      <c r="BU3839" s="49"/>
      <c r="BV3839" s="49"/>
      <c r="BW3839" s="49"/>
      <c r="BX3839" s="49"/>
      <c r="BY3839" s="49"/>
      <c r="BZ3839" s="49"/>
      <c r="CA3839" s="49"/>
      <c r="CB3839" s="49"/>
      <c r="CC3839" s="49"/>
    </row>
    <row r="3840" spans="1:81" x14ac:dyDescent="0.3">
      <c r="A3840" s="57" t="s">
        <v>557</v>
      </c>
      <c r="B3840" s="48">
        <v>42398</v>
      </c>
      <c r="C3840" s="48"/>
      <c r="D3840" s="48"/>
      <c r="E3840" s="49" t="s">
        <v>558</v>
      </c>
      <c r="F3840" s="49"/>
      <c r="G3840" s="49">
        <v>389.05546874999999</v>
      </c>
      <c r="H3840" s="49">
        <v>6.0553124999999999E-2</v>
      </c>
      <c r="I3840" s="49">
        <v>0.1109125</v>
      </c>
      <c r="J3840" s="49">
        <v>0.18481249999999999</v>
      </c>
      <c r="K3840" s="49">
        <v>0.19589375000000001</v>
      </c>
      <c r="L3840" s="49">
        <v>0.24056875</v>
      </c>
      <c r="M3840" s="49">
        <v>0.33073124999999998</v>
      </c>
      <c r="N3840" s="49">
        <v>0.25911250000000002</v>
      </c>
      <c r="O3840" s="49"/>
      <c r="P3840" s="49"/>
      <c r="Q3840" s="49"/>
      <c r="R3840" s="49"/>
      <c r="S3840" s="49"/>
      <c r="T3840" s="49"/>
      <c r="U3840" s="49"/>
      <c r="V3840" s="49"/>
      <c r="W3840" s="49"/>
      <c r="X3840" s="49"/>
      <c r="Y3840" s="49"/>
      <c r="Z3840" s="49"/>
      <c r="AA3840" s="49"/>
      <c r="AB3840" s="49"/>
      <c r="AC3840" s="49"/>
      <c r="AD3840" s="49"/>
      <c r="AE3840" s="49"/>
      <c r="AF3840" s="49"/>
      <c r="AG3840" s="49"/>
      <c r="AH3840" s="49"/>
      <c r="AI3840" s="49"/>
      <c r="AJ3840" s="49"/>
      <c r="AK3840" s="49"/>
      <c r="AL3840" s="49"/>
      <c r="AM3840" s="49"/>
      <c r="AN3840" s="49"/>
      <c r="AO3840" s="49"/>
      <c r="AP3840" s="49"/>
      <c r="AQ3840" s="49"/>
      <c r="AR3840" s="49"/>
      <c r="AS3840" s="49"/>
      <c r="AT3840" s="49"/>
      <c r="AX3840" s="49"/>
      <c r="AY3840" s="49"/>
      <c r="AZ3840" s="49"/>
      <c r="BA3840" s="49"/>
      <c r="BB3840" s="49"/>
      <c r="BC3840" s="49"/>
      <c r="BD3840" s="49"/>
      <c r="BE3840" s="49"/>
      <c r="BF3840" s="49"/>
      <c r="BG3840" s="49"/>
      <c r="BH3840" s="49"/>
      <c r="BI3840" s="49"/>
      <c r="BJ3840" s="49"/>
      <c r="BK3840" s="49"/>
      <c r="BL3840" s="49"/>
      <c r="BM3840" s="49"/>
      <c r="BN3840" s="49"/>
      <c r="BO3840" s="49"/>
      <c r="BP3840" s="49"/>
      <c r="BQ3840" s="49"/>
      <c r="BR3840" s="49"/>
      <c r="BS3840" s="49"/>
      <c r="BT3840" s="49"/>
      <c r="BU3840" s="49"/>
      <c r="BV3840" s="49"/>
      <c r="BW3840" s="49"/>
      <c r="BX3840" s="49"/>
      <c r="BY3840" s="49"/>
      <c r="BZ3840" s="49"/>
      <c r="CA3840" s="49"/>
      <c r="CB3840" s="49"/>
      <c r="CC3840" s="49"/>
    </row>
    <row r="3841" spans="1:81" x14ac:dyDescent="0.3">
      <c r="A3841" s="57" t="s">
        <v>557</v>
      </c>
      <c r="B3841" s="48">
        <v>42399</v>
      </c>
      <c r="C3841" s="48"/>
      <c r="D3841" s="48"/>
      <c r="E3841" s="49" t="s">
        <v>558</v>
      </c>
      <c r="F3841" s="49"/>
      <c r="G3841" s="49">
        <v>389.18296874999999</v>
      </c>
      <c r="H3841" s="49">
        <v>6.0040625E-2</v>
      </c>
      <c r="I3841" s="49">
        <v>0.1109875</v>
      </c>
      <c r="J3841" s="49">
        <v>0.18513750000000001</v>
      </c>
      <c r="K3841" s="49">
        <v>0.19634375000000001</v>
      </c>
      <c r="L3841" s="49">
        <v>0.24074375000000001</v>
      </c>
      <c r="M3841" s="49">
        <v>0.33056249999999998</v>
      </c>
      <c r="N3841" s="49">
        <v>0.25897500000000001</v>
      </c>
      <c r="O3841" s="49"/>
      <c r="P3841" s="49"/>
      <c r="Q3841" s="49"/>
      <c r="R3841" s="49"/>
      <c r="S3841" s="49"/>
      <c r="T3841" s="49"/>
      <c r="U3841" s="49"/>
      <c r="V3841" s="49"/>
      <c r="W3841" s="49"/>
      <c r="X3841" s="49"/>
      <c r="Y3841" s="49"/>
      <c r="Z3841" s="49"/>
      <c r="AA3841" s="49"/>
      <c r="AB3841" s="49"/>
      <c r="AC3841" s="49"/>
      <c r="AD3841" s="49"/>
      <c r="AE3841" s="49"/>
      <c r="AF3841" s="49"/>
      <c r="AG3841" s="49"/>
      <c r="AH3841" s="49"/>
      <c r="AI3841" s="49"/>
      <c r="AJ3841" s="49"/>
      <c r="AK3841" s="49"/>
      <c r="AL3841" s="49"/>
      <c r="AM3841" s="49"/>
      <c r="AN3841" s="49"/>
      <c r="AO3841" s="49"/>
      <c r="AP3841" s="49"/>
      <c r="AQ3841" s="49"/>
      <c r="AR3841" s="49"/>
      <c r="AS3841" s="49"/>
      <c r="AT3841" s="49"/>
      <c r="AX3841" s="49"/>
      <c r="AY3841" s="49"/>
      <c r="AZ3841" s="49"/>
      <c r="BA3841" s="49"/>
      <c r="BB3841" s="49"/>
      <c r="BC3841" s="49"/>
      <c r="BD3841" s="49"/>
      <c r="BE3841" s="49"/>
      <c r="BF3841" s="49"/>
      <c r="BG3841" s="49"/>
      <c r="BH3841" s="49"/>
      <c r="BI3841" s="49"/>
      <c r="BJ3841" s="49"/>
      <c r="BK3841" s="49"/>
      <c r="BL3841" s="49"/>
      <c r="BM3841" s="49"/>
      <c r="BN3841" s="49"/>
      <c r="BO3841" s="49"/>
      <c r="BP3841" s="49"/>
      <c r="BQ3841" s="49"/>
      <c r="BR3841" s="49"/>
      <c r="BS3841" s="49"/>
      <c r="BT3841" s="49"/>
      <c r="BU3841" s="49"/>
      <c r="BV3841" s="49"/>
      <c r="BW3841" s="49"/>
      <c r="BX3841" s="49"/>
      <c r="BY3841" s="49"/>
      <c r="BZ3841" s="49"/>
      <c r="CA3841" s="49"/>
      <c r="CB3841" s="49"/>
      <c r="CC3841" s="49"/>
    </row>
    <row r="3842" spans="1:81" x14ac:dyDescent="0.3">
      <c r="A3842" s="57" t="s">
        <v>557</v>
      </c>
      <c r="B3842" s="48">
        <v>42400</v>
      </c>
      <c r="C3842" s="48"/>
      <c r="D3842" s="48"/>
      <c r="E3842" s="49" t="s">
        <v>558</v>
      </c>
      <c r="F3842" s="49"/>
      <c r="G3842" s="49">
        <v>389.48812500000003</v>
      </c>
      <c r="H3842" s="49">
        <v>6.0299999999999999E-2</v>
      </c>
      <c r="I3842" s="49">
        <v>0.11146250000000001</v>
      </c>
      <c r="J3842" s="49">
        <v>0.18540000000000001</v>
      </c>
      <c r="K3842" s="49">
        <v>0.19676874999999999</v>
      </c>
      <c r="L3842" s="49">
        <v>0.24074999999999999</v>
      </c>
      <c r="M3842" s="49">
        <v>0.33058749999999998</v>
      </c>
      <c r="N3842" s="49">
        <v>0.25890625</v>
      </c>
      <c r="O3842" s="49"/>
      <c r="P3842" s="49"/>
      <c r="Q3842" s="49"/>
      <c r="R3842" s="49"/>
      <c r="S3842" s="49"/>
      <c r="T3842" s="49"/>
      <c r="U3842" s="49"/>
      <c r="V3842" s="49"/>
      <c r="W3842" s="49"/>
      <c r="X3842" s="49"/>
      <c r="Y3842" s="49"/>
      <c r="Z3842" s="49"/>
      <c r="AA3842" s="49"/>
      <c r="AB3842" s="49"/>
      <c r="AC3842" s="49"/>
      <c r="AD3842" s="49"/>
      <c r="AE3842" s="49"/>
      <c r="AF3842" s="49"/>
      <c r="AG3842" s="49"/>
      <c r="AH3842" s="49"/>
      <c r="AI3842" s="49"/>
      <c r="AJ3842" s="49"/>
      <c r="AK3842" s="49"/>
      <c r="AL3842" s="49"/>
      <c r="AM3842" s="49"/>
      <c r="AN3842" s="49"/>
      <c r="AO3842" s="49"/>
      <c r="AP3842" s="49"/>
      <c r="AQ3842" s="49"/>
      <c r="AR3842" s="49"/>
      <c r="AS3842" s="49"/>
      <c r="AT3842" s="49"/>
      <c r="AX3842" s="49"/>
      <c r="AY3842" s="49"/>
      <c r="AZ3842" s="49"/>
      <c r="BA3842" s="49"/>
      <c r="BB3842" s="49"/>
      <c r="BC3842" s="49"/>
      <c r="BD3842" s="49"/>
      <c r="BE3842" s="49"/>
      <c r="BF3842" s="49"/>
      <c r="BG3842" s="49"/>
      <c r="BH3842" s="49"/>
      <c r="BI3842" s="49"/>
      <c r="BJ3842" s="49"/>
      <c r="BK3842" s="49"/>
      <c r="BL3842" s="49"/>
      <c r="BM3842" s="49"/>
      <c r="BN3842" s="49"/>
      <c r="BO3842" s="49"/>
      <c r="BP3842" s="49"/>
      <c r="BQ3842" s="49"/>
      <c r="BR3842" s="49"/>
      <c r="BS3842" s="49"/>
      <c r="BT3842" s="49"/>
      <c r="BU3842" s="49"/>
      <c r="BV3842" s="49"/>
      <c r="BW3842" s="49"/>
      <c r="BX3842" s="49"/>
      <c r="BY3842" s="49"/>
      <c r="BZ3842" s="49"/>
      <c r="CA3842" s="49"/>
      <c r="CB3842" s="49"/>
      <c r="CC3842" s="49"/>
    </row>
    <row r="3843" spans="1:81" x14ac:dyDescent="0.3">
      <c r="A3843" s="57" t="s">
        <v>557</v>
      </c>
      <c r="B3843" s="48">
        <v>42401</v>
      </c>
      <c r="C3843" s="48"/>
      <c r="D3843" s="48"/>
      <c r="E3843" s="49" t="s">
        <v>558</v>
      </c>
      <c r="F3843" s="49"/>
      <c r="G3843" s="49">
        <v>390.10124999999999</v>
      </c>
      <c r="H3843" s="49">
        <v>6.0887499999999997E-2</v>
      </c>
      <c r="I3843" s="49">
        <v>0.112425</v>
      </c>
      <c r="J3843" s="49">
        <v>0.18625</v>
      </c>
      <c r="K3843" s="49">
        <v>0.19723125</v>
      </c>
      <c r="L3843" s="49">
        <v>0.24082500000000001</v>
      </c>
      <c r="M3843" s="49">
        <v>0.33061249999999998</v>
      </c>
      <c r="N3843" s="49">
        <v>0.25876250000000001</v>
      </c>
      <c r="O3843" s="49"/>
      <c r="P3843" s="49"/>
      <c r="Q3843" s="49"/>
      <c r="R3843" s="49"/>
      <c r="S3843" s="49">
        <v>15.379995474999999</v>
      </c>
      <c r="T3843" s="49">
        <v>949.42774999999995</v>
      </c>
      <c r="U3843" s="49">
        <v>673.98749999999995</v>
      </c>
      <c r="V3843" s="49"/>
      <c r="W3843" s="49"/>
      <c r="X3843" s="49">
        <v>2.42997082288859E-2</v>
      </c>
      <c r="Y3843" s="49">
        <v>4.598E-2</v>
      </c>
      <c r="Z3843" s="49">
        <v>12.919346900000001</v>
      </c>
      <c r="AA3843" s="49">
        <v>11190.370585004801</v>
      </c>
      <c r="AB3843" s="49"/>
      <c r="AC3843" s="49">
        <v>531.66674999999998</v>
      </c>
      <c r="AD3843" s="49"/>
      <c r="AE3843" s="49">
        <v>0.58205972436157405</v>
      </c>
      <c r="AF3843" s="49"/>
      <c r="AG3843" s="49"/>
      <c r="AH3843" s="49"/>
      <c r="AI3843" s="49">
        <v>56.192</v>
      </c>
      <c r="AJ3843" s="49"/>
      <c r="AK3843" s="49"/>
      <c r="AL3843" s="49"/>
      <c r="AM3843" s="49"/>
      <c r="AN3843" s="49"/>
      <c r="AO3843" s="49"/>
      <c r="AP3843" s="49"/>
      <c r="AQ3843" s="49"/>
      <c r="AR3843" s="49"/>
      <c r="AS3843" s="49" t="s">
        <v>69</v>
      </c>
      <c r="AT3843" s="49"/>
      <c r="AX3843" s="49"/>
      <c r="AY3843" s="49"/>
      <c r="AZ3843" s="49"/>
      <c r="BA3843" s="49"/>
      <c r="BB3843" s="49"/>
      <c r="BC3843" s="49">
        <v>142.32075</v>
      </c>
      <c r="BD3843" s="49"/>
      <c r="BE3843" s="49"/>
      <c r="BF3843" s="49"/>
      <c r="BG3843" s="49"/>
      <c r="BH3843" s="49">
        <v>219.24825000000001</v>
      </c>
      <c r="BI3843" s="49">
        <v>459.49310500769298</v>
      </c>
      <c r="BJ3843" s="49"/>
      <c r="BK3843" s="49"/>
      <c r="BL3843" s="49"/>
      <c r="BM3843" s="49"/>
      <c r="BN3843" s="49"/>
      <c r="BO3843" s="49"/>
      <c r="BP3843" s="49"/>
      <c r="BQ3843" s="49"/>
      <c r="BR3843" s="49"/>
      <c r="BS3843" s="49"/>
      <c r="BT3843" s="49"/>
      <c r="BU3843" s="49"/>
      <c r="BV3843" s="49"/>
      <c r="BW3843" s="49"/>
      <c r="BX3843" s="49"/>
      <c r="BY3843" s="49"/>
      <c r="BZ3843" s="49"/>
      <c r="CA3843" s="49"/>
      <c r="CB3843" s="49"/>
      <c r="CC3843" s="49"/>
    </row>
    <row r="3844" spans="1:81" x14ac:dyDescent="0.3">
      <c r="A3844" s="57" t="s">
        <v>557</v>
      </c>
      <c r="B3844" s="48">
        <v>42402</v>
      </c>
      <c r="C3844" s="48"/>
      <c r="D3844" s="48"/>
      <c r="E3844" s="49" t="s">
        <v>558</v>
      </c>
      <c r="F3844" s="49"/>
      <c r="G3844" s="49">
        <v>390.96562499999999</v>
      </c>
      <c r="H3844" s="49">
        <v>6.1468750000000003E-2</v>
      </c>
      <c r="I3844" s="49">
        <v>0.11344375</v>
      </c>
      <c r="J3844" s="49">
        <v>0.18756875000000001</v>
      </c>
      <c r="K3844" s="49">
        <v>0.19813749999999999</v>
      </c>
      <c r="L3844" s="49">
        <v>0.2409</v>
      </c>
      <c r="M3844" s="49">
        <v>0.33047500000000002</v>
      </c>
      <c r="N3844" s="49">
        <v>0.25868124999999997</v>
      </c>
      <c r="O3844" s="49"/>
      <c r="P3844" s="49"/>
      <c r="Q3844" s="49"/>
      <c r="R3844" s="49"/>
      <c r="S3844" s="49"/>
      <c r="T3844" s="49"/>
      <c r="U3844" s="49"/>
      <c r="V3844" s="49"/>
      <c r="W3844" s="49"/>
      <c r="X3844" s="49"/>
      <c r="Y3844" s="49"/>
      <c r="Z3844" s="49"/>
      <c r="AA3844" s="49"/>
      <c r="AB3844" s="49"/>
      <c r="AC3844" s="49"/>
      <c r="AD3844" s="49"/>
      <c r="AE3844" s="49"/>
      <c r="AF3844" s="49"/>
      <c r="AG3844" s="49"/>
      <c r="AH3844" s="49"/>
      <c r="AI3844" s="49"/>
      <c r="AJ3844" s="49"/>
      <c r="AK3844" s="49"/>
      <c r="AL3844" s="49"/>
      <c r="AM3844" s="49"/>
      <c r="AN3844" s="49"/>
      <c r="AO3844" s="49"/>
      <c r="AP3844" s="49"/>
      <c r="AQ3844" s="49"/>
      <c r="AR3844" s="49"/>
      <c r="AS3844" s="49"/>
      <c r="AT3844" s="49"/>
      <c r="AX3844" s="49"/>
      <c r="AY3844" s="49"/>
      <c r="AZ3844" s="49"/>
      <c r="BA3844" s="49"/>
      <c r="BB3844" s="49"/>
      <c r="BC3844" s="49"/>
      <c r="BD3844" s="49"/>
      <c r="BE3844" s="49"/>
      <c r="BF3844" s="49"/>
      <c r="BG3844" s="49"/>
      <c r="BH3844" s="49"/>
      <c r="BI3844" s="49"/>
      <c r="BJ3844" s="49"/>
      <c r="BK3844" s="49"/>
      <c r="BL3844" s="49"/>
      <c r="BM3844" s="49"/>
      <c r="BN3844" s="49"/>
      <c r="BO3844" s="49"/>
      <c r="BP3844" s="49"/>
      <c r="BQ3844" s="49"/>
      <c r="BR3844" s="49"/>
      <c r="BS3844" s="49"/>
      <c r="BT3844" s="49"/>
      <c r="BU3844" s="49"/>
      <c r="BV3844" s="49"/>
      <c r="BW3844" s="49"/>
      <c r="BX3844" s="49"/>
      <c r="BY3844" s="49"/>
      <c r="BZ3844" s="49"/>
      <c r="CA3844" s="49"/>
      <c r="CB3844" s="49"/>
      <c r="CC3844" s="49"/>
    </row>
    <row r="3845" spans="1:81" x14ac:dyDescent="0.3">
      <c r="A3845" s="57" t="s">
        <v>557</v>
      </c>
      <c r="B3845" s="48">
        <v>42403</v>
      </c>
      <c r="C3845" s="48"/>
      <c r="D3845" s="48"/>
      <c r="E3845" s="49" t="s">
        <v>558</v>
      </c>
      <c r="F3845" s="49"/>
      <c r="G3845" s="49">
        <v>405.65156250000001</v>
      </c>
      <c r="H3845" s="49">
        <v>0.14630625</v>
      </c>
      <c r="I3845" s="49">
        <v>0.1222125</v>
      </c>
      <c r="J3845" s="49">
        <v>0.18874374999999999</v>
      </c>
      <c r="K3845" s="49">
        <v>0.199075</v>
      </c>
      <c r="L3845" s="49">
        <v>0.2412125</v>
      </c>
      <c r="M3845" s="49">
        <v>0.33046874999999998</v>
      </c>
      <c r="N3845" s="49">
        <v>0.25841249999999999</v>
      </c>
      <c r="O3845" s="49"/>
      <c r="P3845" s="49"/>
      <c r="Q3845" s="49"/>
      <c r="R3845" s="49"/>
      <c r="S3845" s="49"/>
      <c r="T3845" s="49"/>
      <c r="U3845" s="49"/>
      <c r="V3845" s="49"/>
      <c r="W3845" s="49"/>
      <c r="X3845" s="49"/>
      <c r="Y3845" s="49"/>
      <c r="Z3845" s="49"/>
      <c r="AA3845" s="49"/>
      <c r="AB3845" s="49"/>
      <c r="AC3845" s="49"/>
      <c r="AD3845" s="49">
        <v>8.85</v>
      </c>
      <c r="AE3845" s="49"/>
      <c r="AF3845" s="49"/>
      <c r="AG3845" s="49"/>
      <c r="AH3845" s="49"/>
      <c r="AI3845" s="49"/>
      <c r="AJ3845" s="49">
        <v>8.85</v>
      </c>
      <c r="AK3845" s="49">
        <v>8.85</v>
      </c>
      <c r="AL3845" s="49"/>
      <c r="AM3845" s="49"/>
      <c r="AN3845" s="49"/>
      <c r="AO3845" s="49"/>
      <c r="AP3845" s="49"/>
      <c r="AQ3845" s="49"/>
      <c r="AR3845" s="49"/>
      <c r="AS3845" s="49"/>
      <c r="AT3845" s="49"/>
      <c r="AX3845" s="49"/>
      <c r="AY3845" s="49"/>
      <c r="AZ3845" s="49"/>
      <c r="BA3845" s="49"/>
      <c r="BB3845" s="49"/>
      <c r="BC3845" s="49"/>
      <c r="BD3845" s="49"/>
      <c r="BE3845" s="49"/>
      <c r="BF3845" s="49"/>
      <c r="BG3845" s="49"/>
      <c r="BH3845" s="49"/>
      <c r="BI3845" s="49"/>
      <c r="BJ3845" s="49"/>
      <c r="BK3845" s="49"/>
      <c r="BL3845" s="49"/>
      <c r="BM3845" s="49"/>
      <c r="BN3845" s="49"/>
      <c r="BO3845" s="49"/>
      <c r="BP3845" s="49"/>
      <c r="BQ3845" s="49"/>
      <c r="BR3845" s="49"/>
      <c r="BS3845" s="49"/>
      <c r="BT3845" s="49"/>
      <c r="BU3845" s="49"/>
      <c r="BV3845" s="49"/>
      <c r="BW3845" s="49"/>
      <c r="BX3845" s="49"/>
      <c r="BY3845" s="49"/>
      <c r="BZ3845" s="49"/>
      <c r="CA3845" s="49"/>
      <c r="CB3845" s="49"/>
      <c r="CC3845" s="49"/>
    </row>
    <row r="3846" spans="1:81" x14ac:dyDescent="0.3">
      <c r="A3846" s="57" t="s">
        <v>557</v>
      </c>
      <c r="B3846" s="48">
        <v>42404</v>
      </c>
      <c r="C3846" s="48"/>
      <c r="D3846" s="48"/>
      <c r="E3846" s="49" t="s">
        <v>558</v>
      </c>
      <c r="F3846" s="49"/>
      <c r="G3846" s="49">
        <v>461.45437500000003</v>
      </c>
      <c r="H3846" s="49">
        <v>0.27800000000000002</v>
      </c>
      <c r="I3846" s="49">
        <v>0.25287500000000002</v>
      </c>
      <c r="J3846" s="49">
        <v>0.24226875</v>
      </c>
      <c r="K3846" s="49">
        <v>0.20016249999999999</v>
      </c>
      <c r="L3846" s="49">
        <v>0.24137500000000001</v>
      </c>
      <c r="M3846" s="49">
        <v>0.33045625000000001</v>
      </c>
      <c r="N3846" s="49">
        <v>0.25848125</v>
      </c>
      <c r="O3846" s="49"/>
      <c r="P3846" s="49"/>
      <c r="Q3846" s="49"/>
      <c r="R3846" s="49"/>
      <c r="S3846" s="49"/>
      <c r="T3846" s="49"/>
      <c r="U3846" s="49"/>
      <c r="V3846" s="49"/>
      <c r="W3846" s="49"/>
      <c r="X3846" s="49"/>
      <c r="Y3846" s="49"/>
      <c r="Z3846" s="49"/>
      <c r="AA3846" s="49"/>
      <c r="AB3846" s="49"/>
      <c r="AC3846" s="49"/>
      <c r="AD3846" s="49"/>
      <c r="AE3846" s="49"/>
      <c r="AF3846" s="49"/>
      <c r="AG3846" s="49"/>
      <c r="AH3846" s="49"/>
      <c r="AI3846" s="49"/>
      <c r="AJ3846" s="49"/>
      <c r="AK3846" s="49"/>
      <c r="AL3846" s="49"/>
      <c r="AM3846" s="49"/>
      <c r="AN3846" s="49"/>
      <c r="AO3846" s="49"/>
      <c r="AP3846" s="49"/>
      <c r="AQ3846" s="49"/>
      <c r="AR3846" s="49"/>
      <c r="AS3846" s="49"/>
      <c r="AT3846" s="49"/>
      <c r="AX3846" s="49"/>
      <c r="AY3846" s="49"/>
      <c r="AZ3846" s="49"/>
      <c r="BA3846" s="49"/>
      <c r="BB3846" s="49"/>
      <c r="BC3846" s="49"/>
      <c r="BD3846" s="49"/>
      <c r="BE3846" s="49"/>
      <c r="BF3846" s="49"/>
      <c r="BG3846" s="49"/>
      <c r="BH3846" s="49"/>
      <c r="BI3846" s="49"/>
      <c r="BJ3846" s="49"/>
      <c r="BK3846" s="49"/>
      <c r="BL3846" s="49"/>
      <c r="BM3846" s="49"/>
      <c r="BN3846" s="49"/>
      <c r="BO3846" s="49"/>
      <c r="BP3846" s="49"/>
      <c r="BQ3846" s="49"/>
      <c r="BR3846" s="49"/>
      <c r="BS3846" s="49"/>
      <c r="BT3846" s="49"/>
      <c r="BU3846" s="49"/>
      <c r="BV3846" s="49"/>
      <c r="BW3846" s="49"/>
      <c r="BX3846" s="49"/>
      <c r="BY3846" s="49"/>
      <c r="BZ3846" s="49"/>
      <c r="CA3846" s="49"/>
      <c r="CB3846" s="49"/>
      <c r="CC3846" s="49"/>
    </row>
    <row r="3847" spans="1:81" x14ac:dyDescent="0.3">
      <c r="A3847" s="57" t="s">
        <v>557</v>
      </c>
      <c r="B3847" s="48">
        <v>42405</v>
      </c>
      <c r="C3847" s="48"/>
      <c r="D3847" s="48"/>
      <c r="E3847" s="49" t="s">
        <v>558</v>
      </c>
      <c r="F3847" s="49"/>
      <c r="G3847" s="49">
        <v>461.52375000000001</v>
      </c>
      <c r="H3847" s="49">
        <v>0.2606</v>
      </c>
      <c r="I3847" s="49">
        <v>0.25824999999999998</v>
      </c>
      <c r="J3847" s="49">
        <v>0.24753749999999999</v>
      </c>
      <c r="K3847" s="49">
        <v>0.201125</v>
      </c>
      <c r="L3847" s="49">
        <v>0.24158750000000001</v>
      </c>
      <c r="M3847" s="49">
        <v>0.33049374999999998</v>
      </c>
      <c r="N3847" s="49">
        <v>0.25824374999999999</v>
      </c>
      <c r="O3847" s="49"/>
      <c r="P3847" s="49"/>
      <c r="Q3847" s="49"/>
      <c r="R3847" s="49"/>
      <c r="S3847" s="49"/>
      <c r="T3847" s="49"/>
      <c r="U3847" s="49"/>
      <c r="V3847" s="49"/>
      <c r="W3847" s="49"/>
      <c r="X3847" s="49"/>
      <c r="Y3847" s="49"/>
      <c r="Z3847" s="49"/>
      <c r="AA3847" s="49"/>
      <c r="AB3847" s="49"/>
      <c r="AC3847" s="49"/>
      <c r="AD3847" s="49"/>
      <c r="AE3847" s="49"/>
      <c r="AF3847" s="49"/>
      <c r="AG3847" s="49"/>
      <c r="AH3847" s="49"/>
      <c r="AI3847" s="49"/>
      <c r="AJ3847" s="49"/>
      <c r="AK3847" s="49"/>
      <c r="AL3847" s="49"/>
      <c r="AM3847" s="49"/>
      <c r="AN3847" s="49"/>
      <c r="AO3847" s="49"/>
      <c r="AP3847" s="49"/>
      <c r="AQ3847" s="49"/>
      <c r="AR3847" s="49"/>
      <c r="AS3847" s="49"/>
      <c r="AT3847" s="49"/>
      <c r="AX3847" s="49"/>
      <c r="AY3847" s="49"/>
      <c r="AZ3847" s="49"/>
      <c r="BA3847" s="49"/>
      <c r="BB3847" s="49"/>
      <c r="BC3847" s="49"/>
      <c r="BD3847" s="49"/>
      <c r="BE3847" s="49"/>
      <c r="BF3847" s="49"/>
      <c r="BG3847" s="49"/>
      <c r="BH3847" s="49"/>
      <c r="BI3847" s="49"/>
      <c r="BJ3847" s="49"/>
      <c r="BK3847" s="49"/>
      <c r="BL3847" s="49"/>
      <c r="BM3847" s="49"/>
      <c r="BN3847" s="49"/>
      <c r="BO3847" s="49"/>
      <c r="BP3847" s="49"/>
      <c r="BQ3847" s="49"/>
      <c r="BR3847" s="49"/>
      <c r="BS3847" s="49"/>
      <c r="BT3847" s="49"/>
      <c r="BU3847" s="49"/>
      <c r="BV3847" s="49"/>
      <c r="BW3847" s="49"/>
      <c r="BX3847" s="49"/>
      <c r="BY3847" s="49"/>
      <c r="BZ3847" s="49"/>
      <c r="CA3847" s="49"/>
      <c r="CB3847" s="49"/>
      <c r="CC3847" s="49"/>
    </row>
    <row r="3848" spans="1:81" x14ac:dyDescent="0.3">
      <c r="A3848" s="57" t="s">
        <v>557</v>
      </c>
      <c r="B3848" s="48">
        <v>42406</v>
      </c>
      <c r="C3848" s="48"/>
      <c r="D3848" s="48"/>
      <c r="E3848" s="49" t="s">
        <v>558</v>
      </c>
      <c r="F3848" s="49"/>
      <c r="G3848" s="49">
        <v>460.49671875000001</v>
      </c>
      <c r="H3848" s="49">
        <v>0.248678125</v>
      </c>
      <c r="I3848" s="49">
        <v>0.257025</v>
      </c>
      <c r="J3848" s="49">
        <v>0.24992500000000001</v>
      </c>
      <c r="K3848" s="49">
        <v>0.20179374999999999</v>
      </c>
      <c r="L3848" s="49">
        <v>0.24173125000000001</v>
      </c>
      <c r="M3848" s="49">
        <v>0.33051874999999997</v>
      </c>
      <c r="N3848" s="49">
        <v>0.25816875</v>
      </c>
      <c r="O3848" s="49"/>
      <c r="P3848" s="49"/>
      <c r="Q3848" s="49"/>
      <c r="R3848" s="49"/>
      <c r="S3848" s="49"/>
      <c r="T3848" s="49"/>
      <c r="U3848" s="49"/>
      <c r="V3848" s="49"/>
      <c r="W3848" s="49"/>
      <c r="X3848" s="49"/>
      <c r="Y3848" s="49"/>
      <c r="Z3848" s="49"/>
      <c r="AA3848" s="49"/>
      <c r="AB3848" s="49"/>
      <c r="AC3848" s="49"/>
      <c r="AD3848" s="49"/>
      <c r="AE3848" s="49"/>
      <c r="AF3848" s="49"/>
      <c r="AG3848" s="49"/>
      <c r="AH3848" s="49"/>
      <c r="AI3848" s="49"/>
      <c r="AJ3848" s="49"/>
      <c r="AK3848" s="49"/>
      <c r="AL3848" s="49"/>
      <c r="AM3848" s="49"/>
      <c r="AN3848" s="49"/>
      <c r="AO3848" s="49"/>
      <c r="AP3848" s="49"/>
      <c r="AQ3848" s="49"/>
      <c r="AR3848" s="49"/>
      <c r="AS3848" s="49"/>
      <c r="AT3848" s="49"/>
      <c r="AX3848" s="49"/>
      <c r="AY3848" s="49"/>
      <c r="AZ3848" s="49"/>
      <c r="BA3848" s="49"/>
      <c r="BB3848" s="49"/>
      <c r="BC3848" s="49"/>
      <c r="BD3848" s="49"/>
      <c r="BE3848" s="49"/>
      <c r="BF3848" s="49"/>
      <c r="BG3848" s="49"/>
      <c r="BH3848" s="49"/>
      <c r="BI3848" s="49"/>
      <c r="BJ3848" s="49"/>
      <c r="BK3848" s="49"/>
      <c r="BL3848" s="49"/>
      <c r="BM3848" s="49"/>
      <c r="BN3848" s="49"/>
      <c r="BO3848" s="49"/>
      <c r="BP3848" s="49"/>
      <c r="BQ3848" s="49"/>
      <c r="BR3848" s="49"/>
      <c r="BS3848" s="49"/>
      <c r="BT3848" s="49"/>
      <c r="BU3848" s="49"/>
      <c r="BV3848" s="49"/>
      <c r="BW3848" s="49"/>
      <c r="BX3848" s="49"/>
      <c r="BY3848" s="49"/>
      <c r="BZ3848" s="49"/>
      <c r="CA3848" s="49"/>
      <c r="CB3848" s="49"/>
      <c r="CC3848" s="49"/>
    </row>
    <row r="3849" spans="1:81" x14ac:dyDescent="0.3">
      <c r="A3849" s="57" t="s">
        <v>557</v>
      </c>
      <c r="B3849" s="48">
        <v>42407</v>
      </c>
      <c r="C3849" s="48"/>
      <c r="D3849" s="48"/>
      <c r="E3849" s="49" t="s">
        <v>558</v>
      </c>
      <c r="F3849" s="49"/>
      <c r="G3849" s="49">
        <v>459.46359374999997</v>
      </c>
      <c r="H3849" s="49">
        <v>0.23903437499999999</v>
      </c>
      <c r="I3849" s="49">
        <v>0.25500624999999999</v>
      </c>
      <c r="J3849" s="49">
        <v>0.25171874999999999</v>
      </c>
      <c r="K3849" s="49">
        <v>0.20222499999999999</v>
      </c>
      <c r="L3849" s="49">
        <v>0.2419125</v>
      </c>
      <c r="M3849" s="49">
        <v>0.33055000000000001</v>
      </c>
      <c r="N3849" s="49">
        <v>0.25811875000000001</v>
      </c>
      <c r="O3849" s="49"/>
      <c r="P3849" s="49"/>
      <c r="Q3849" s="49"/>
      <c r="R3849" s="49"/>
      <c r="S3849" s="49"/>
      <c r="T3849" s="49"/>
      <c r="U3849" s="49"/>
      <c r="V3849" s="49"/>
      <c r="W3849" s="49"/>
      <c r="X3849" s="49"/>
      <c r="Y3849" s="49"/>
      <c r="Z3849" s="49"/>
      <c r="AA3849" s="49"/>
      <c r="AB3849" s="49"/>
      <c r="AC3849" s="49"/>
      <c r="AD3849" s="49"/>
      <c r="AE3849" s="49"/>
      <c r="AF3849" s="49"/>
      <c r="AG3849" s="49"/>
      <c r="AH3849" s="49"/>
      <c r="AI3849" s="49"/>
      <c r="AJ3849" s="49"/>
      <c r="AK3849" s="49"/>
      <c r="AL3849" s="49"/>
      <c r="AM3849" s="49"/>
      <c r="AN3849" s="49"/>
      <c r="AO3849" s="49"/>
      <c r="AP3849" s="49"/>
      <c r="AQ3849" s="49"/>
      <c r="AR3849" s="49"/>
      <c r="AS3849" s="49"/>
      <c r="AT3849" s="49"/>
      <c r="AX3849" s="49"/>
      <c r="AY3849" s="49"/>
      <c r="AZ3849" s="49"/>
      <c r="BA3849" s="49"/>
      <c r="BB3849" s="49"/>
      <c r="BC3849" s="49"/>
      <c r="BD3849" s="49"/>
      <c r="BE3849" s="49"/>
      <c r="BF3849" s="49"/>
      <c r="BG3849" s="49"/>
      <c r="BH3849" s="49"/>
      <c r="BI3849" s="49"/>
      <c r="BJ3849" s="49"/>
      <c r="BK3849" s="49"/>
      <c r="BL3849" s="49"/>
      <c r="BM3849" s="49"/>
      <c r="BN3849" s="49"/>
      <c r="BO3849" s="49"/>
      <c r="BP3849" s="49"/>
      <c r="BQ3849" s="49"/>
      <c r="BR3849" s="49"/>
      <c r="BS3849" s="49"/>
      <c r="BT3849" s="49"/>
      <c r="BU3849" s="49"/>
      <c r="BV3849" s="49"/>
      <c r="BW3849" s="49"/>
      <c r="BX3849" s="49"/>
      <c r="BY3849" s="49"/>
      <c r="BZ3849" s="49"/>
      <c r="CA3849" s="49"/>
      <c r="CB3849" s="49"/>
      <c r="CC3849" s="49"/>
    </row>
    <row r="3850" spans="1:81" x14ac:dyDescent="0.3">
      <c r="A3850" s="57" t="s">
        <v>557</v>
      </c>
      <c r="B3850" s="48">
        <v>42408</v>
      </c>
      <c r="C3850" s="48"/>
      <c r="D3850" s="48"/>
      <c r="E3850" s="49" t="s">
        <v>558</v>
      </c>
      <c r="F3850" s="49"/>
      <c r="G3850" s="49">
        <v>458.52046875000002</v>
      </c>
      <c r="H3850" s="49">
        <v>0.23045312500000001</v>
      </c>
      <c r="I3850" s="49">
        <v>0.25301249999999997</v>
      </c>
      <c r="J3850" s="49">
        <v>0.25344375000000002</v>
      </c>
      <c r="K3850" s="49">
        <v>0.20279374999999999</v>
      </c>
      <c r="L3850" s="49">
        <v>0.241925</v>
      </c>
      <c r="M3850" s="49">
        <v>0.33058124999999999</v>
      </c>
      <c r="N3850" s="49">
        <v>0.25792500000000002</v>
      </c>
      <c r="O3850" s="49"/>
      <c r="P3850" s="49"/>
      <c r="Q3850" s="49"/>
      <c r="R3850" s="49"/>
      <c r="S3850" s="49"/>
      <c r="T3850" s="49"/>
      <c r="U3850" s="49"/>
      <c r="V3850" s="49"/>
      <c r="W3850" s="49"/>
      <c r="X3850" s="49"/>
      <c r="Y3850" s="49"/>
      <c r="Z3850" s="49"/>
      <c r="AA3850" s="49"/>
      <c r="AB3850" s="49"/>
      <c r="AC3850" s="49"/>
      <c r="AD3850" s="49"/>
      <c r="AE3850" s="49"/>
      <c r="AF3850" s="49"/>
      <c r="AG3850" s="49"/>
      <c r="AH3850" s="49"/>
      <c r="AI3850" s="49"/>
      <c r="AJ3850" s="49"/>
      <c r="AK3850" s="49"/>
      <c r="AL3850" s="49"/>
      <c r="AM3850" s="49"/>
      <c r="AN3850" s="49"/>
      <c r="AO3850" s="49"/>
      <c r="AP3850" s="49"/>
      <c r="AQ3850" s="49"/>
      <c r="AR3850" s="49"/>
      <c r="AS3850" s="49"/>
      <c r="AT3850" s="49"/>
      <c r="AX3850" s="49"/>
      <c r="AY3850" s="49"/>
      <c r="AZ3850" s="49"/>
      <c r="BA3850" s="49"/>
      <c r="BB3850" s="49"/>
      <c r="BC3850" s="49"/>
      <c r="BD3850" s="49"/>
      <c r="BE3850" s="49"/>
      <c r="BF3850" s="49"/>
      <c r="BG3850" s="49"/>
      <c r="BH3850" s="49"/>
      <c r="BI3850" s="49"/>
      <c r="BJ3850" s="49"/>
      <c r="BK3850" s="49"/>
      <c r="BL3850" s="49"/>
      <c r="BM3850" s="49"/>
      <c r="BN3850" s="49"/>
      <c r="BO3850" s="49"/>
      <c r="BP3850" s="49"/>
      <c r="BQ3850" s="49"/>
      <c r="BR3850" s="49"/>
      <c r="BS3850" s="49"/>
      <c r="BT3850" s="49"/>
      <c r="BU3850" s="49"/>
      <c r="BV3850" s="49"/>
      <c r="BW3850" s="49"/>
      <c r="BX3850" s="49"/>
      <c r="BY3850" s="49"/>
      <c r="BZ3850" s="49"/>
      <c r="CA3850" s="49"/>
      <c r="CB3850" s="49"/>
      <c r="CC3850" s="49"/>
    </row>
    <row r="3851" spans="1:81" x14ac:dyDescent="0.3">
      <c r="A3851" s="57" t="s">
        <v>557</v>
      </c>
      <c r="B3851" s="48">
        <v>42409</v>
      </c>
      <c r="C3851" s="48"/>
      <c r="D3851" s="48"/>
      <c r="E3851" s="49" t="s">
        <v>558</v>
      </c>
      <c r="F3851" s="49"/>
      <c r="G3851" s="49">
        <v>457.51734375000001</v>
      </c>
      <c r="H3851" s="49">
        <v>0.221859375</v>
      </c>
      <c r="I3851" s="49">
        <v>0.25063125000000003</v>
      </c>
      <c r="J3851" s="49">
        <v>0.25481874999999998</v>
      </c>
      <c r="K3851" s="49">
        <v>0.203625</v>
      </c>
      <c r="L3851" s="49">
        <v>0.24183750000000001</v>
      </c>
      <c r="M3851" s="49">
        <v>0.33063124999999999</v>
      </c>
      <c r="N3851" s="49">
        <v>0.25790000000000002</v>
      </c>
      <c r="O3851" s="49"/>
      <c r="P3851" s="49"/>
      <c r="Q3851" s="49"/>
      <c r="R3851" s="49"/>
      <c r="S3851" s="49"/>
      <c r="T3851" s="49"/>
      <c r="U3851" s="49"/>
      <c r="V3851" s="49"/>
      <c r="W3851" s="49"/>
      <c r="X3851" s="49"/>
      <c r="Y3851" s="49"/>
      <c r="Z3851" s="49"/>
      <c r="AA3851" s="49"/>
      <c r="AB3851" s="49"/>
      <c r="AC3851" s="49"/>
      <c r="AD3851" s="49"/>
      <c r="AE3851" s="49"/>
      <c r="AF3851" s="49"/>
      <c r="AG3851" s="49"/>
      <c r="AH3851" s="49"/>
      <c r="AI3851" s="49"/>
      <c r="AJ3851" s="49"/>
      <c r="AK3851" s="49"/>
      <c r="AL3851" s="49"/>
      <c r="AM3851" s="49"/>
      <c r="AN3851" s="49"/>
      <c r="AO3851" s="49"/>
      <c r="AP3851" s="49"/>
      <c r="AQ3851" s="49"/>
      <c r="AR3851" s="49"/>
      <c r="AS3851" s="49"/>
      <c r="AT3851" s="49"/>
      <c r="AX3851" s="49"/>
      <c r="AY3851" s="49"/>
      <c r="AZ3851" s="49"/>
      <c r="BA3851" s="49"/>
      <c r="BB3851" s="49"/>
      <c r="BC3851" s="49"/>
      <c r="BD3851" s="49"/>
      <c r="BE3851" s="49"/>
      <c r="BF3851" s="49"/>
      <c r="BG3851" s="49"/>
      <c r="BH3851" s="49"/>
      <c r="BI3851" s="49"/>
      <c r="BJ3851" s="49"/>
      <c r="BK3851" s="49"/>
      <c r="BL3851" s="49"/>
      <c r="BM3851" s="49"/>
      <c r="BN3851" s="49"/>
      <c r="BO3851" s="49"/>
      <c r="BP3851" s="49"/>
      <c r="BQ3851" s="49"/>
      <c r="BR3851" s="49"/>
      <c r="BS3851" s="49"/>
      <c r="BT3851" s="49"/>
      <c r="BU3851" s="49"/>
      <c r="BV3851" s="49"/>
      <c r="BW3851" s="49"/>
      <c r="BX3851" s="49"/>
      <c r="BY3851" s="49"/>
      <c r="BZ3851" s="49"/>
      <c r="CA3851" s="49"/>
      <c r="CB3851" s="49"/>
      <c r="CC3851" s="49"/>
    </row>
    <row r="3852" spans="1:81" x14ac:dyDescent="0.3">
      <c r="A3852" s="57" t="s">
        <v>557</v>
      </c>
      <c r="B3852" s="48">
        <v>42410</v>
      </c>
      <c r="C3852" s="48"/>
      <c r="D3852" s="48"/>
      <c r="E3852" s="49" t="s">
        <v>558</v>
      </c>
      <c r="F3852" s="49"/>
      <c r="G3852" s="49">
        <v>456.33</v>
      </c>
      <c r="H3852" s="49">
        <v>0.21345624999999999</v>
      </c>
      <c r="I3852" s="49">
        <v>0.24831875</v>
      </c>
      <c r="J3852" s="49">
        <v>0.25559375000000001</v>
      </c>
      <c r="K3852" s="49">
        <v>0.20436874999999999</v>
      </c>
      <c r="L3852" s="49">
        <v>0.24185624999999999</v>
      </c>
      <c r="M3852" s="49">
        <v>0.33055625</v>
      </c>
      <c r="N3852" s="49">
        <v>0.2578375</v>
      </c>
      <c r="O3852" s="49"/>
      <c r="P3852" s="49"/>
      <c r="Q3852" s="49"/>
      <c r="R3852" s="49"/>
      <c r="S3852" s="49"/>
      <c r="T3852" s="49"/>
      <c r="U3852" s="49"/>
      <c r="V3852" s="49"/>
      <c r="W3852" s="49"/>
      <c r="X3852" s="49"/>
      <c r="Y3852" s="49"/>
      <c r="Z3852" s="49"/>
      <c r="AA3852" s="49"/>
      <c r="AB3852" s="49"/>
      <c r="AC3852" s="49"/>
      <c r="AD3852" s="49"/>
      <c r="AE3852" s="49"/>
      <c r="AF3852" s="49"/>
      <c r="AG3852" s="49"/>
      <c r="AH3852" s="49"/>
      <c r="AI3852" s="49"/>
      <c r="AJ3852" s="49"/>
      <c r="AK3852" s="49"/>
      <c r="AL3852" s="49"/>
      <c r="AM3852" s="49"/>
      <c r="AN3852" s="49"/>
      <c r="AO3852" s="49"/>
      <c r="AP3852" s="49"/>
      <c r="AQ3852" s="49"/>
      <c r="AR3852" s="49"/>
      <c r="AS3852" s="49"/>
      <c r="AT3852" s="49"/>
      <c r="AX3852" s="49"/>
      <c r="AY3852" s="49"/>
      <c r="AZ3852" s="49"/>
      <c r="BA3852" s="49"/>
      <c r="BB3852" s="49"/>
      <c r="BC3852" s="49"/>
      <c r="BD3852" s="49"/>
      <c r="BE3852" s="49"/>
      <c r="BF3852" s="49"/>
      <c r="BG3852" s="49"/>
      <c r="BH3852" s="49"/>
      <c r="BI3852" s="49"/>
      <c r="BJ3852" s="49"/>
      <c r="BK3852" s="49"/>
      <c r="BL3852" s="49"/>
      <c r="BM3852" s="49"/>
      <c r="BN3852" s="49"/>
      <c r="BO3852" s="49"/>
      <c r="BP3852" s="49"/>
      <c r="BQ3852" s="49"/>
      <c r="BR3852" s="49"/>
      <c r="BS3852" s="49"/>
      <c r="BT3852" s="49"/>
      <c r="BU3852" s="49"/>
      <c r="BV3852" s="49"/>
      <c r="BW3852" s="49"/>
      <c r="BX3852" s="49"/>
      <c r="BY3852" s="49"/>
      <c r="BZ3852" s="49"/>
      <c r="CA3852" s="49"/>
      <c r="CB3852" s="49"/>
      <c r="CC3852" s="49"/>
    </row>
    <row r="3853" spans="1:81" x14ac:dyDescent="0.3">
      <c r="A3853" s="57" t="s">
        <v>557</v>
      </c>
      <c r="B3853" s="48">
        <v>42411</v>
      </c>
      <c r="C3853" s="48"/>
      <c r="D3853" s="48"/>
      <c r="E3853" s="49" t="s">
        <v>558</v>
      </c>
      <c r="F3853" s="49"/>
      <c r="G3853" s="49">
        <v>455.5078125</v>
      </c>
      <c r="H3853" s="49">
        <v>0.20688124999999999</v>
      </c>
      <c r="I3853" s="49">
        <v>0.24632499999999999</v>
      </c>
      <c r="J3853" s="49">
        <v>0.25639374999999998</v>
      </c>
      <c r="K3853" s="49">
        <v>0.20532500000000001</v>
      </c>
      <c r="L3853" s="49">
        <v>0.24195</v>
      </c>
      <c r="M3853" s="49">
        <v>0.33046249999999999</v>
      </c>
      <c r="N3853" s="49">
        <v>0.25762499999999999</v>
      </c>
      <c r="O3853" s="49"/>
      <c r="P3853" s="49"/>
      <c r="Q3853" s="49"/>
      <c r="R3853" s="49"/>
      <c r="S3853" s="49"/>
      <c r="T3853" s="49"/>
      <c r="U3853" s="49"/>
      <c r="V3853" s="49"/>
      <c r="W3853" s="49"/>
      <c r="X3853" s="49"/>
      <c r="Y3853" s="49"/>
      <c r="Z3853" s="49"/>
      <c r="AA3853" s="49"/>
      <c r="AB3853" s="49"/>
      <c r="AC3853" s="49"/>
      <c r="AD3853" s="49"/>
      <c r="AE3853" s="49"/>
      <c r="AF3853" s="49"/>
      <c r="AG3853" s="49"/>
      <c r="AH3853" s="49"/>
      <c r="AI3853" s="49"/>
      <c r="AJ3853" s="49"/>
      <c r="AK3853" s="49"/>
      <c r="AL3853" s="49"/>
      <c r="AM3853" s="49"/>
      <c r="AN3853" s="49"/>
      <c r="AO3853" s="49"/>
      <c r="AP3853" s="49"/>
      <c r="AQ3853" s="49"/>
      <c r="AR3853" s="49"/>
      <c r="AS3853" s="49"/>
      <c r="AT3853" s="49"/>
      <c r="AX3853" s="49"/>
      <c r="AY3853" s="49"/>
      <c r="AZ3853" s="49"/>
      <c r="BA3853" s="49"/>
      <c r="BB3853" s="49"/>
      <c r="BC3853" s="49"/>
      <c r="BD3853" s="49"/>
      <c r="BE3853" s="49"/>
      <c r="BF3853" s="49"/>
      <c r="BG3853" s="49"/>
      <c r="BH3853" s="49"/>
      <c r="BI3853" s="49"/>
      <c r="BJ3853" s="49"/>
      <c r="BK3853" s="49"/>
      <c r="BL3853" s="49"/>
      <c r="BM3853" s="49"/>
      <c r="BN3853" s="49"/>
      <c r="BO3853" s="49"/>
      <c r="BP3853" s="49"/>
      <c r="BQ3853" s="49"/>
      <c r="BR3853" s="49"/>
      <c r="BS3853" s="49"/>
      <c r="BT3853" s="49"/>
      <c r="BU3853" s="49"/>
      <c r="BV3853" s="49"/>
      <c r="BW3853" s="49"/>
      <c r="BX3853" s="49"/>
      <c r="BY3853" s="49"/>
      <c r="BZ3853" s="49"/>
      <c r="CA3853" s="49"/>
      <c r="CB3853" s="49"/>
      <c r="CC3853" s="49"/>
    </row>
    <row r="3854" spans="1:81" x14ac:dyDescent="0.3">
      <c r="A3854" s="57" t="s">
        <v>557</v>
      </c>
      <c r="B3854" s="48">
        <v>42412</v>
      </c>
      <c r="C3854" s="48"/>
      <c r="D3854" s="48"/>
      <c r="E3854" s="49" t="s">
        <v>558</v>
      </c>
      <c r="F3854" s="49"/>
      <c r="G3854" s="49">
        <v>454.98984374999998</v>
      </c>
      <c r="H3854" s="49">
        <v>0.200671875</v>
      </c>
      <c r="I3854" s="49">
        <v>0.24465624999999999</v>
      </c>
      <c r="J3854" s="49">
        <v>0.25761875000000001</v>
      </c>
      <c r="K3854" s="49">
        <v>0.20632500000000001</v>
      </c>
      <c r="L3854" s="49">
        <v>0.24195</v>
      </c>
      <c r="M3854" s="49">
        <v>0.33045625000000001</v>
      </c>
      <c r="N3854" s="49">
        <v>0.25761875000000001</v>
      </c>
      <c r="O3854" s="49"/>
      <c r="P3854" s="49"/>
      <c r="Q3854" s="49"/>
      <c r="R3854" s="49"/>
      <c r="S3854" s="49"/>
      <c r="T3854" s="49"/>
      <c r="U3854" s="49"/>
      <c r="V3854" s="49"/>
      <c r="W3854" s="49"/>
      <c r="X3854" s="49"/>
      <c r="Y3854" s="49"/>
      <c r="Z3854" s="49"/>
      <c r="AA3854" s="49"/>
      <c r="AB3854" s="49"/>
      <c r="AC3854" s="49"/>
      <c r="AD3854" s="49">
        <v>8.85</v>
      </c>
      <c r="AE3854" s="49"/>
      <c r="AF3854" s="49"/>
      <c r="AG3854" s="49"/>
      <c r="AH3854" s="49"/>
      <c r="AI3854" s="49"/>
      <c r="AJ3854" s="49">
        <v>8.85</v>
      </c>
      <c r="AK3854" s="49">
        <v>8.85</v>
      </c>
      <c r="AL3854" s="49"/>
      <c r="AM3854" s="49"/>
      <c r="AN3854" s="49"/>
      <c r="AO3854" s="49"/>
      <c r="AP3854" s="49"/>
      <c r="AQ3854" s="49"/>
      <c r="AR3854" s="49"/>
      <c r="AS3854" s="49"/>
      <c r="AT3854" s="49"/>
      <c r="AX3854" s="49"/>
      <c r="AY3854" s="49"/>
      <c r="AZ3854" s="49"/>
      <c r="BA3854" s="49"/>
      <c r="BB3854" s="49"/>
      <c r="BC3854" s="49"/>
      <c r="BD3854" s="49"/>
      <c r="BE3854" s="49"/>
      <c r="BF3854" s="49"/>
      <c r="BG3854" s="49"/>
      <c r="BH3854" s="49"/>
      <c r="BI3854" s="49"/>
      <c r="BJ3854" s="49"/>
      <c r="BK3854" s="49"/>
      <c r="BL3854" s="49"/>
      <c r="BM3854" s="49"/>
      <c r="BN3854" s="49"/>
      <c r="BO3854" s="49"/>
      <c r="BP3854" s="49"/>
      <c r="BQ3854" s="49"/>
      <c r="BR3854" s="49"/>
      <c r="BS3854" s="49"/>
      <c r="BT3854" s="49"/>
      <c r="BU3854" s="49"/>
      <c r="BV3854" s="49"/>
      <c r="BW3854" s="49"/>
      <c r="BX3854" s="49"/>
      <c r="BY3854" s="49"/>
      <c r="BZ3854" s="49"/>
      <c r="CA3854" s="49"/>
      <c r="CB3854" s="49"/>
      <c r="CC3854" s="49"/>
    </row>
    <row r="3855" spans="1:81" x14ac:dyDescent="0.3">
      <c r="A3855" s="57" t="s">
        <v>557</v>
      </c>
      <c r="B3855" s="48">
        <v>42413</v>
      </c>
      <c r="C3855" s="48"/>
      <c r="D3855" s="48"/>
      <c r="E3855" s="49" t="s">
        <v>558</v>
      </c>
      <c r="F3855" s="49"/>
      <c r="G3855" s="49">
        <v>454.28062499999999</v>
      </c>
      <c r="H3855" s="49">
        <v>0.19455</v>
      </c>
      <c r="I3855" s="49">
        <v>0.24210000000000001</v>
      </c>
      <c r="J3855" s="49">
        <v>0.25838749999999999</v>
      </c>
      <c r="K3855" s="49">
        <v>0.20783125</v>
      </c>
      <c r="L3855" s="49">
        <v>0.24195</v>
      </c>
      <c r="M3855" s="49">
        <v>0.33038125000000002</v>
      </c>
      <c r="N3855" s="49">
        <v>0.25739374999999998</v>
      </c>
      <c r="O3855" s="49"/>
      <c r="P3855" s="49"/>
      <c r="Q3855" s="49"/>
      <c r="R3855" s="49"/>
      <c r="S3855" s="49"/>
      <c r="T3855" s="49"/>
      <c r="U3855" s="49"/>
      <c r="V3855" s="49"/>
      <c r="W3855" s="49"/>
      <c r="X3855" s="49"/>
      <c r="Y3855" s="49"/>
      <c r="Z3855" s="49"/>
      <c r="AA3855" s="49"/>
      <c r="AB3855" s="49"/>
      <c r="AC3855" s="49"/>
      <c r="AD3855" s="49"/>
      <c r="AE3855" s="49"/>
      <c r="AF3855" s="49"/>
      <c r="AG3855" s="49"/>
      <c r="AH3855" s="49"/>
      <c r="AI3855" s="49"/>
      <c r="AJ3855" s="49"/>
      <c r="AK3855" s="49"/>
      <c r="AL3855" s="49"/>
      <c r="AM3855" s="49"/>
      <c r="AN3855" s="49"/>
      <c r="AO3855" s="49"/>
      <c r="AP3855" s="49"/>
      <c r="AQ3855" s="49"/>
      <c r="AR3855" s="49"/>
      <c r="AS3855" s="49"/>
      <c r="AT3855" s="49"/>
      <c r="AX3855" s="49"/>
      <c r="AY3855" s="49"/>
      <c r="AZ3855" s="49"/>
      <c r="BA3855" s="49"/>
      <c r="BB3855" s="49"/>
      <c r="BC3855" s="49"/>
      <c r="BD3855" s="49"/>
      <c r="BE3855" s="49"/>
      <c r="BF3855" s="49"/>
      <c r="BG3855" s="49"/>
      <c r="BH3855" s="49"/>
      <c r="BI3855" s="49"/>
      <c r="BJ3855" s="49"/>
      <c r="BK3855" s="49"/>
      <c r="BL3855" s="49"/>
      <c r="BM3855" s="49"/>
      <c r="BN3855" s="49"/>
      <c r="BO3855" s="49"/>
      <c r="BP3855" s="49"/>
      <c r="BQ3855" s="49"/>
      <c r="BR3855" s="49"/>
      <c r="BS3855" s="49"/>
      <c r="BT3855" s="49"/>
      <c r="BU3855" s="49"/>
      <c r="BV3855" s="49"/>
      <c r="BW3855" s="49"/>
      <c r="BX3855" s="49"/>
      <c r="BY3855" s="49"/>
      <c r="BZ3855" s="49"/>
      <c r="CA3855" s="49"/>
      <c r="CB3855" s="49"/>
      <c r="CC3855" s="49"/>
    </row>
    <row r="3856" spans="1:81" x14ac:dyDescent="0.3">
      <c r="A3856" s="57" t="s">
        <v>557</v>
      </c>
      <c r="B3856" s="48">
        <v>42414</v>
      </c>
      <c r="C3856" s="48"/>
      <c r="D3856" s="48"/>
      <c r="E3856" s="49" t="s">
        <v>558</v>
      </c>
      <c r="F3856" s="49"/>
      <c r="G3856" s="49">
        <v>453.85921875000003</v>
      </c>
      <c r="H3856" s="49">
        <v>0.190490625</v>
      </c>
      <c r="I3856" s="49">
        <v>0.2404625</v>
      </c>
      <c r="J3856" s="49">
        <v>0.25866250000000002</v>
      </c>
      <c r="K3856" s="49">
        <v>0.20896875000000001</v>
      </c>
      <c r="L3856" s="49">
        <v>0.24200625000000001</v>
      </c>
      <c r="M3856" s="49">
        <v>0.33043125000000001</v>
      </c>
      <c r="N3856" s="49">
        <v>0.25731874999999998</v>
      </c>
      <c r="O3856" s="49"/>
      <c r="P3856" s="49"/>
      <c r="Q3856" s="49"/>
      <c r="R3856" s="49"/>
      <c r="S3856" s="49"/>
      <c r="T3856" s="49"/>
      <c r="U3856" s="49"/>
      <c r="V3856" s="49"/>
      <c r="W3856" s="49"/>
      <c r="X3856" s="49"/>
      <c r="Y3856" s="49"/>
      <c r="Z3856" s="49"/>
      <c r="AA3856" s="49"/>
      <c r="AB3856" s="49"/>
      <c r="AC3856" s="49"/>
      <c r="AD3856" s="49"/>
      <c r="AE3856" s="49"/>
      <c r="AF3856" s="49"/>
      <c r="AG3856" s="49"/>
      <c r="AH3856" s="49"/>
      <c r="AI3856" s="49"/>
      <c r="AJ3856" s="49"/>
      <c r="AK3856" s="49"/>
      <c r="AL3856" s="49"/>
      <c r="AM3856" s="49"/>
      <c r="AN3856" s="49"/>
      <c r="AO3856" s="49"/>
      <c r="AP3856" s="49"/>
      <c r="AQ3856" s="49"/>
      <c r="AR3856" s="49"/>
      <c r="AS3856" s="49"/>
      <c r="AT3856" s="49"/>
      <c r="AX3856" s="49"/>
      <c r="AY3856" s="49"/>
      <c r="AZ3856" s="49"/>
      <c r="BA3856" s="49"/>
      <c r="BB3856" s="49"/>
      <c r="BC3856" s="49"/>
      <c r="BD3856" s="49"/>
      <c r="BE3856" s="49"/>
      <c r="BF3856" s="49"/>
      <c r="BG3856" s="49"/>
      <c r="BH3856" s="49"/>
      <c r="BI3856" s="49"/>
      <c r="BJ3856" s="49"/>
      <c r="BK3856" s="49"/>
      <c r="BL3856" s="49"/>
      <c r="BM3856" s="49"/>
      <c r="BN3856" s="49"/>
      <c r="BO3856" s="49"/>
      <c r="BP3856" s="49"/>
      <c r="BQ3856" s="49"/>
      <c r="BR3856" s="49"/>
      <c r="BS3856" s="49"/>
      <c r="BT3856" s="49"/>
      <c r="BU3856" s="49"/>
      <c r="BV3856" s="49"/>
      <c r="BW3856" s="49"/>
      <c r="BX3856" s="49"/>
      <c r="BY3856" s="49"/>
      <c r="BZ3856" s="49"/>
      <c r="CA3856" s="49"/>
      <c r="CB3856" s="49"/>
      <c r="CC3856" s="49"/>
    </row>
    <row r="3857" spans="1:81" x14ac:dyDescent="0.3">
      <c r="A3857" s="57" t="s">
        <v>557</v>
      </c>
      <c r="B3857" s="48">
        <v>42415</v>
      </c>
      <c r="C3857" s="48"/>
      <c r="D3857" s="48"/>
      <c r="E3857" s="49" t="s">
        <v>558</v>
      </c>
      <c r="F3857" s="49"/>
      <c r="G3857" s="49">
        <v>453.63937499999997</v>
      </c>
      <c r="H3857" s="49">
        <v>0.18605625000000001</v>
      </c>
      <c r="I3857" s="49">
        <v>0.23891875000000001</v>
      </c>
      <c r="J3857" s="49">
        <v>0.25952500000000001</v>
      </c>
      <c r="K3857" s="49">
        <v>0.21034375</v>
      </c>
      <c r="L3857" s="49">
        <v>0.24210625</v>
      </c>
      <c r="M3857" s="49">
        <v>0.33039374999999999</v>
      </c>
      <c r="N3857" s="49">
        <v>0.25727499999999998</v>
      </c>
      <c r="O3857" s="49"/>
      <c r="P3857" s="49"/>
      <c r="Q3857" s="49"/>
      <c r="R3857" s="49"/>
      <c r="S3857" s="49"/>
      <c r="T3857" s="49"/>
      <c r="U3857" s="49"/>
      <c r="V3857" s="49"/>
      <c r="W3857" s="49"/>
      <c r="X3857" s="49"/>
      <c r="Y3857" s="49"/>
      <c r="Z3857" s="49"/>
      <c r="AA3857" s="49"/>
      <c r="AB3857" s="49"/>
      <c r="AC3857" s="49"/>
      <c r="AD3857" s="49"/>
      <c r="AE3857" s="49"/>
      <c r="AF3857" s="49"/>
      <c r="AG3857" s="49"/>
      <c r="AH3857" s="49"/>
      <c r="AI3857" s="49"/>
      <c r="AJ3857" s="49"/>
      <c r="AK3857" s="49"/>
      <c r="AL3857" s="49"/>
      <c r="AM3857" s="49"/>
      <c r="AN3857" s="49"/>
      <c r="AO3857" s="49"/>
      <c r="AP3857" s="49"/>
      <c r="AQ3857" s="49"/>
      <c r="AR3857" s="49"/>
      <c r="AS3857" s="49"/>
      <c r="AT3857" s="49"/>
      <c r="AX3857" s="49"/>
      <c r="AY3857" s="49"/>
      <c r="AZ3857" s="49"/>
      <c r="BA3857" s="49"/>
      <c r="BB3857" s="49"/>
      <c r="BC3857" s="49"/>
      <c r="BD3857" s="49"/>
      <c r="BE3857" s="49"/>
      <c r="BF3857" s="49"/>
      <c r="BG3857" s="49"/>
      <c r="BH3857" s="49"/>
      <c r="BI3857" s="49"/>
      <c r="BJ3857" s="49"/>
      <c r="BK3857" s="49"/>
      <c r="BL3857" s="49"/>
      <c r="BM3857" s="49"/>
      <c r="BN3857" s="49"/>
      <c r="BO3857" s="49"/>
      <c r="BP3857" s="49"/>
      <c r="BQ3857" s="49"/>
      <c r="BR3857" s="49"/>
      <c r="BS3857" s="49"/>
      <c r="BT3857" s="49"/>
      <c r="BU3857" s="49"/>
      <c r="BV3857" s="49"/>
      <c r="BW3857" s="49"/>
      <c r="BX3857" s="49"/>
      <c r="BY3857" s="49"/>
      <c r="BZ3857" s="49"/>
      <c r="CA3857" s="49"/>
      <c r="CB3857" s="49"/>
      <c r="CC3857" s="49"/>
    </row>
    <row r="3858" spans="1:81" x14ac:dyDescent="0.3">
      <c r="A3858" s="57" t="s">
        <v>557</v>
      </c>
      <c r="B3858" s="48">
        <v>42416</v>
      </c>
      <c r="C3858" s="48"/>
      <c r="D3858" s="48"/>
      <c r="E3858" s="49" t="s">
        <v>558</v>
      </c>
      <c r="F3858" s="49"/>
      <c r="G3858" s="49"/>
      <c r="H3858" s="49"/>
      <c r="I3858" s="49"/>
      <c r="J3858" s="49"/>
      <c r="K3858" s="49"/>
      <c r="L3858" s="49"/>
      <c r="M3858" s="49"/>
      <c r="N3858" s="49"/>
      <c r="O3858" s="49"/>
      <c r="P3858" s="49"/>
      <c r="Q3858" s="49"/>
      <c r="R3858" s="49"/>
      <c r="S3858" s="49"/>
      <c r="T3858" s="49"/>
      <c r="U3858" s="49"/>
      <c r="V3858" s="49"/>
      <c r="W3858" s="49"/>
      <c r="X3858" s="49"/>
      <c r="Y3858" s="49"/>
      <c r="Z3858" s="49"/>
      <c r="AA3858" s="49"/>
      <c r="AB3858" s="49"/>
      <c r="AC3858" s="49"/>
      <c r="AD3858" s="49">
        <v>8.85</v>
      </c>
      <c r="AE3858" s="49"/>
      <c r="AF3858" s="49"/>
      <c r="AG3858" s="49"/>
      <c r="AH3858" s="49"/>
      <c r="AI3858" s="49"/>
      <c r="AJ3858" s="49">
        <v>8.85</v>
      </c>
      <c r="AK3858" s="49">
        <v>8.85</v>
      </c>
      <c r="AL3858" s="49"/>
      <c r="AM3858" s="49"/>
      <c r="AN3858" s="49"/>
      <c r="AO3858" s="49"/>
      <c r="AP3858" s="49"/>
      <c r="AQ3858" s="49"/>
      <c r="AR3858" s="49"/>
      <c r="AS3858" s="49"/>
      <c r="AT3858" s="49"/>
      <c r="AX3858" s="49"/>
      <c r="AY3858" s="49"/>
      <c r="AZ3858" s="49"/>
      <c r="BA3858" s="49"/>
      <c r="BB3858" s="49"/>
      <c r="BC3858" s="49"/>
      <c r="BD3858" s="49"/>
      <c r="BE3858" s="49"/>
      <c r="BF3858" s="49"/>
      <c r="BG3858" s="49"/>
      <c r="BH3858" s="49"/>
      <c r="BI3858" s="49"/>
      <c r="BJ3858" s="49"/>
      <c r="BK3858" s="49"/>
      <c r="BL3858" s="49"/>
      <c r="BM3858" s="49"/>
      <c r="BN3858" s="49"/>
      <c r="BO3858" s="49"/>
      <c r="BP3858" s="49"/>
      <c r="BQ3858" s="49"/>
      <c r="BR3858" s="49"/>
      <c r="BS3858" s="49"/>
      <c r="BT3858" s="49"/>
      <c r="BU3858" s="49"/>
      <c r="BV3858" s="49"/>
      <c r="BW3858" s="49"/>
      <c r="BX3858" s="49"/>
      <c r="BY3858" s="49"/>
      <c r="BZ3858" s="49"/>
      <c r="CA3858" s="49"/>
      <c r="CB3858" s="49"/>
      <c r="CC3858" s="49"/>
    </row>
    <row r="3859" spans="1:81" x14ac:dyDescent="0.3">
      <c r="A3859" s="57" t="s">
        <v>561</v>
      </c>
      <c r="B3859" s="48">
        <v>42284</v>
      </c>
      <c r="C3859" s="48"/>
      <c r="D3859" s="48"/>
      <c r="E3859" s="49" t="s">
        <v>558</v>
      </c>
      <c r="F3859" s="49"/>
      <c r="G3859" s="49"/>
      <c r="H3859" s="49"/>
      <c r="I3859" s="49"/>
      <c r="J3859" s="49"/>
      <c r="K3859" s="49"/>
      <c r="L3859" s="49"/>
      <c r="M3859" s="49"/>
      <c r="N3859" s="49"/>
      <c r="O3859" s="49"/>
      <c r="P3859" s="49"/>
      <c r="Q3859" s="49"/>
      <c r="R3859" s="49"/>
      <c r="S3859" s="49"/>
      <c r="T3859" s="49"/>
      <c r="U3859" s="49"/>
      <c r="V3859" s="49"/>
      <c r="W3859" s="49"/>
      <c r="X3859" s="49"/>
      <c r="Y3859" s="49"/>
      <c r="Z3859" s="49"/>
      <c r="AA3859" s="49"/>
      <c r="AB3859" s="49"/>
      <c r="AC3859" s="49"/>
      <c r="AD3859" s="49">
        <v>2</v>
      </c>
      <c r="AE3859" s="49"/>
      <c r="AF3859" s="49"/>
      <c r="AG3859" s="49"/>
      <c r="AH3859" s="49"/>
      <c r="AI3859" s="49"/>
      <c r="AJ3859" s="49">
        <v>0</v>
      </c>
      <c r="AK3859" s="49">
        <v>1</v>
      </c>
      <c r="AL3859" s="49"/>
      <c r="AM3859" s="49"/>
      <c r="AN3859" s="49"/>
      <c r="AO3859" s="49"/>
      <c r="AP3859" s="49"/>
      <c r="AQ3859" s="49"/>
      <c r="AR3859" s="49"/>
      <c r="AS3859" s="49"/>
      <c r="AT3859" s="49"/>
      <c r="AX3859" s="49"/>
      <c r="AY3859" s="49"/>
      <c r="AZ3859" s="49"/>
      <c r="BA3859" s="49"/>
      <c r="BB3859" s="49"/>
      <c r="BC3859" s="49"/>
      <c r="BD3859" s="49"/>
      <c r="BE3859" s="49"/>
      <c r="BF3859" s="49"/>
      <c r="BG3859" s="49"/>
      <c r="BH3859" s="49"/>
      <c r="BI3859" s="49"/>
      <c r="BJ3859" s="49"/>
      <c r="BK3859" s="49"/>
      <c r="BL3859" s="49"/>
      <c r="BM3859" s="49"/>
      <c r="BN3859" s="49"/>
      <c r="BO3859" s="49"/>
      <c r="BP3859" s="49"/>
      <c r="BQ3859" s="49"/>
      <c r="BR3859" s="49"/>
      <c r="BS3859" s="49"/>
      <c r="BT3859" s="49"/>
      <c r="BU3859" s="49"/>
      <c r="BV3859" s="49"/>
      <c r="BW3859" s="49"/>
      <c r="BX3859" s="49"/>
      <c r="BY3859" s="49"/>
      <c r="BZ3859" s="49"/>
      <c r="CA3859" s="49"/>
      <c r="CB3859" s="49"/>
      <c r="CC3859" s="49"/>
    </row>
    <row r="3860" spans="1:81" x14ac:dyDescent="0.3">
      <c r="A3860" s="57" t="s">
        <v>561</v>
      </c>
      <c r="B3860" s="48">
        <v>42286</v>
      </c>
      <c r="C3860" s="48"/>
      <c r="D3860" s="48"/>
      <c r="E3860" s="49" t="s">
        <v>558</v>
      </c>
      <c r="F3860" s="49"/>
      <c r="G3860" s="49"/>
      <c r="H3860" s="49"/>
      <c r="I3860" s="49"/>
      <c r="J3860" s="49"/>
      <c r="K3860" s="49"/>
      <c r="L3860" s="49"/>
      <c r="M3860" s="49"/>
      <c r="N3860" s="49"/>
      <c r="O3860" s="49"/>
      <c r="P3860" s="49"/>
      <c r="Q3860" s="49"/>
      <c r="R3860" s="49"/>
      <c r="S3860" s="49"/>
      <c r="T3860" s="49"/>
      <c r="U3860" s="49"/>
      <c r="V3860" s="49"/>
      <c r="W3860" s="49"/>
      <c r="X3860" s="49"/>
      <c r="Y3860" s="49"/>
      <c r="Z3860" s="49"/>
      <c r="AA3860" s="49"/>
      <c r="AB3860" s="49"/>
      <c r="AC3860" s="49"/>
      <c r="AD3860" s="49"/>
      <c r="AE3860" s="49"/>
      <c r="AF3860" s="49"/>
      <c r="AG3860" s="49"/>
      <c r="AH3860" s="49"/>
      <c r="AI3860" s="49"/>
      <c r="AJ3860" s="49"/>
      <c r="AK3860" s="49"/>
      <c r="AL3860" s="49"/>
      <c r="AM3860" s="49"/>
      <c r="AN3860" s="49"/>
      <c r="AO3860" s="49"/>
      <c r="AP3860" s="49"/>
      <c r="AQ3860" s="49"/>
      <c r="AR3860" s="49"/>
      <c r="AS3860" s="49"/>
      <c r="AT3860" s="49"/>
      <c r="AX3860" s="49"/>
      <c r="AY3860" s="49"/>
      <c r="AZ3860" s="49"/>
      <c r="BA3860" s="49"/>
      <c r="BB3860" s="49"/>
      <c r="BC3860" s="49"/>
      <c r="BD3860" s="49"/>
      <c r="BE3860" s="49"/>
      <c r="BF3860" s="49"/>
      <c r="BG3860" s="49"/>
      <c r="BH3860" s="49"/>
      <c r="BI3860" s="49"/>
      <c r="BJ3860" s="49"/>
      <c r="BK3860" s="49"/>
      <c r="BL3860" s="49"/>
      <c r="BM3860" s="49"/>
      <c r="BN3860" s="49"/>
      <c r="BO3860" s="49"/>
      <c r="BP3860" s="49"/>
      <c r="BQ3860" s="49"/>
      <c r="BR3860" s="49"/>
      <c r="BS3860" s="49"/>
      <c r="BT3860" s="49"/>
      <c r="BU3860" s="49"/>
      <c r="BV3860" s="49"/>
      <c r="BW3860" s="49"/>
      <c r="BX3860" s="49"/>
      <c r="BY3860" s="49"/>
      <c r="BZ3860" s="49"/>
      <c r="CA3860" s="49"/>
      <c r="CB3860" s="49"/>
      <c r="CC3860" s="49"/>
    </row>
    <row r="3861" spans="1:81" x14ac:dyDescent="0.3">
      <c r="A3861" s="57" t="s">
        <v>561</v>
      </c>
      <c r="B3861" s="48">
        <v>42289</v>
      </c>
      <c r="C3861" s="48"/>
      <c r="D3861" s="48"/>
      <c r="E3861" s="49" t="s">
        <v>558</v>
      </c>
      <c r="F3861" s="49"/>
      <c r="G3861" s="49"/>
      <c r="H3861" s="49"/>
      <c r="I3861" s="49"/>
      <c r="J3861" s="49"/>
      <c r="K3861" s="49"/>
      <c r="L3861" s="49"/>
      <c r="M3861" s="49"/>
      <c r="N3861" s="49"/>
      <c r="O3861" s="49"/>
      <c r="P3861" s="49"/>
      <c r="Q3861" s="49"/>
      <c r="R3861" s="49"/>
      <c r="S3861" s="49"/>
      <c r="T3861" s="49"/>
      <c r="U3861" s="49"/>
      <c r="V3861" s="49"/>
      <c r="W3861" s="49"/>
      <c r="X3861" s="49"/>
      <c r="Y3861" s="49"/>
      <c r="Z3861" s="49"/>
      <c r="AA3861" s="49"/>
      <c r="AB3861" s="49"/>
      <c r="AC3861" s="49"/>
      <c r="AD3861" s="49">
        <v>3.3</v>
      </c>
      <c r="AE3861" s="49"/>
      <c r="AF3861" s="49">
        <v>1.96301914961858E-3</v>
      </c>
      <c r="AG3861" s="49"/>
      <c r="AH3861" s="49"/>
      <c r="AI3861" s="49"/>
      <c r="AJ3861" s="49">
        <v>0</v>
      </c>
      <c r="AK3861" s="49">
        <v>2.1</v>
      </c>
      <c r="AL3861" s="49"/>
      <c r="AM3861" s="49"/>
      <c r="AN3861" s="49"/>
      <c r="AO3861" s="49"/>
      <c r="AP3861" s="49"/>
      <c r="AQ3861" s="49"/>
      <c r="AR3861" s="49"/>
      <c r="AS3861" s="49"/>
      <c r="AT3861" s="49"/>
      <c r="AX3861" s="49"/>
      <c r="AY3861" s="49"/>
      <c r="AZ3861" s="49"/>
      <c r="BA3861" s="49"/>
      <c r="BB3861" s="49"/>
      <c r="BC3861" s="49"/>
      <c r="BD3861" s="49"/>
      <c r="BE3861" s="49"/>
      <c r="BF3861" s="49"/>
      <c r="BG3861" s="49"/>
      <c r="BH3861" s="49"/>
      <c r="BI3861" s="49"/>
      <c r="BJ3861" s="49"/>
      <c r="BK3861" s="49"/>
      <c r="BL3861" s="49"/>
      <c r="BM3861" s="49"/>
      <c r="BN3861" s="49"/>
      <c r="BO3861" s="49"/>
      <c r="BP3861" s="49"/>
      <c r="BQ3861" s="49"/>
      <c r="BR3861" s="49"/>
      <c r="BS3861" s="49"/>
      <c r="BT3861" s="49"/>
      <c r="BU3861" s="49"/>
      <c r="BV3861" s="49"/>
      <c r="BW3861" s="49"/>
      <c r="BX3861" s="49"/>
      <c r="BY3861" s="49"/>
      <c r="BZ3861" s="49"/>
      <c r="CA3861" s="49"/>
      <c r="CB3861" s="49"/>
      <c r="CC3861" s="49"/>
    </row>
    <row r="3862" spans="1:81" x14ac:dyDescent="0.3">
      <c r="A3862" s="57" t="s">
        <v>561</v>
      </c>
      <c r="B3862" s="48">
        <v>42291</v>
      </c>
      <c r="C3862" s="48"/>
      <c r="D3862" s="48"/>
      <c r="E3862" s="49" t="s">
        <v>558</v>
      </c>
      <c r="F3862" s="49"/>
      <c r="G3862" s="49">
        <v>492.67781250000002</v>
      </c>
      <c r="H3862" s="49">
        <v>0.15665625</v>
      </c>
      <c r="I3862" s="49">
        <v>0.23277500000000001</v>
      </c>
      <c r="J3862" s="49">
        <v>0.27826875000000001</v>
      </c>
      <c r="K3862" s="49">
        <v>0.26840000000000003</v>
      </c>
      <c r="L3862" s="49">
        <v>0.27574375000000001</v>
      </c>
      <c r="M3862" s="49">
        <v>0.32759375000000002</v>
      </c>
      <c r="N3862" s="49">
        <v>0.29753750000000001</v>
      </c>
      <c r="O3862" s="49"/>
      <c r="P3862" s="49"/>
      <c r="Q3862" s="49"/>
      <c r="R3862" s="49"/>
      <c r="S3862" s="49"/>
      <c r="T3862" s="49"/>
      <c r="U3862" s="49"/>
      <c r="V3862" s="49"/>
      <c r="W3862" s="49"/>
      <c r="X3862" s="49"/>
      <c r="Y3862" s="49"/>
      <c r="Z3862" s="49"/>
      <c r="AA3862" s="49"/>
      <c r="AB3862" s="49"/>
      <c r="AC3862" s="49"/>
      <c r="AD3862" s="49"/>
      <c r="AE3862" s="49"/>
      <c r="AF3862" s="49"/>
      <c r="AG3862" s="49"/>
      <c r="AH3862" s="49"/>
      <c r="AI3862" s="49"/>
      <c r="AJ3862" s="49"/>
      <c r="AK3862" s="49"/>
      <c r="AL3862" s="49"/>
      <c r="AM3862" s="49"/>
      <c r="AN3862" s="49"/>
      <c r="AO3862" s="49"/>
      <c r="AP3862" s="49"/>
      <c r="AQ3862" s="49"/>
      <c r="AR3862" s="49"/>
      <c r="AS3862" s="49"/>
      <c r="AT3862" s="49"/>
      <c r="AX3862" s="49"/>
      <c r="AY3862" s="49"/>
      <c r="AZ3862" s="49"/>
      <c r="BA3862" s="49"/>
      <c r="BB3862" s="49"/>
      <c r="BC3862" s="49"/>
      <c r="BD3862" s="49"/>
      <c r="BE3862" s="49"/>
      <c r="BF3862" s="49"/>
      <c r="BG3862" s="49"/>
      <c r="BH3862" s="49"/>
      <c r="BI3862" s="49"/>
      <c r="BJ3862" s="49"/>
      <c r="BK3862" s="49"/>
      <c r="BL3862" s="49"/>
      <c r="BM3862" s="49"/>
      <c r="BN3862" s="49"/>
      <c r="BO3862" s="49"/>
      <c r="BP3862" s="49"/>
      <c r="BQ3862" s="49"/>
      <c r="BR3862" s="49"/>
      <c r="BS3862" s="49"/>
      <c r="BT3862" s="49"/>
      <c r="BU3862" s="49"/>
      <c r="BV3862" s="49"/>
      <c r="BW3862" s="49"/>
      <c r="BX3862" s="49"/>
      <c r="BY3862" s="49"/>
      <c r="BZ3862" s="49"/>
      <c r="CA3862" s="49"/>
      <c r="CB3862" s="49"/>
      <c r="CC3862" s="49"/>
    </row>
    <row r="3863" spans="1:81" x14ac:dyDescent="0.3">
      <c r="A3863" s="57" t="s">
        <v>561</v>
      </c>
      <c r="B3863" s="48">
        <v>42292</v>
      </c>
      <c r="C3863" s="48"/>
      <c r="D3863" s="48"/>
      <c r="E3863" s="49" t="s">
        <v>558</v>
      </c>
      <c r="F3863" s="49"/>
      <c r="G3863" s="49">
        <v>492.06937499999998</v>
      </c>
      <c r="H3863" s="49">
        <v>0.15316874999999999</v>
      </c>
      <c r="I3863" s="49">
        <v>0.23101874999999999</v>
      </c>
      <c r="J3863" s="49">
        <v>0.27810000000000001</v>
      </c>
      <c r="K3863" s="49">
        <v>0.26875624999999997</v>
      </c>
      <c r="L3863" s="49">
        <v>0.2759125</v>
      </c>
      <c r="M3863" s="49">
        <v>0.32763124999999998</v>
      </c>
      <c r="N3863" s="49">
        <v>0.29773749999999999</v>
      </c>
      <c r="O3863" s="49"/>
      <c r="P3863" s="49"/>
      <c r="Q3863" s="49"/>
      <c r="R3863" s="49"/>
      <c r="S3863" s="49"/>
      <c r="T3863" s="49"/>
      <c r="U3863" s="49"/>
      <c r="V3863" s="49"/>
      <c r="W3863" s="49"/>
      <c r="X3863" s="49"/>
      <c r="Y3863" s="49"/>
      <c r="Z3863" s="49"/>
      <c r="AA3863" s="49"/>
      <c r="AB3863" s="49"/>
      <c r="AC3863" s="49"/>
      <c r="AD3863" s="49"/>
      <c r="AE3863" s="49">
        <v>0.12525629722055701</v>
      </c>
      <c r="AF3863" s="49">
        <v>3.2829512815991203E-2</v>
      </c>
      <c r="AG3863" s="49"/>
      <c r="AH3863" s="49"/>
      <c r="AI3863" s="49"/>
      <c r="AJ3863" s="49"/>
      <c r="AK3863" s="49"/>
      <c r="AL3863" s="49"/>
      <c r="AM3863" s="49"/>
      <c r="AN3863" s="49"/>
      <c r="AO3863" s="49"/>
      <c r="AP3863" s="49"/>
      <c r="AQ3863" s="49"/>
      <c r="AR3863" s="49"/>
      <c r="AS3863" s="49"/>
      <c r="AT3863" s="49"/>
      <c r="AX3863" s="49"/>
      <c r="AY3863" s="49"/>
      <c r="AZ3863" s="49"/>
      <c r="BA3863" s="49"/>
      <c r="BB3863" s="49"/>
      <c r="BC3863" s="49"/>
      <c r="BD3863" s="49"/>
      <c r="BE3863" s="49"/>
      <c r="BF3863" s="49"/>
      <c r="BG3863" s="49"/>
      <c r="BH3863" s="49"/>
      <c r="BI3863" s="49"/>
      <c r="BJ3863" s="49"/>
      <c r="BK3863" s="49"/>
      <c r="BL3863" s="49"/>
      <c r="BM3863" s="49"/>
      <c r="BN3863" s="49"/>
      <c r="BO3863" s="49"/>
      <c r="BP3863" s="49"/>
      <c r="BQ3863" s="49"/>
      <c r="BR3863" s="49"/>
      <c r="BS3863" s="49"/>
      <c r="BT3863" s="49"/>
      <c r="BU3863" s="49"/>
      <c r="BV3863" s="49"/>
      <c r="BW3863" s="49"/>
      <c r="BX3863" s="49"/>
      <c r="BY3863" s="49"/>
      <c r="BZ3863" s="49"/>
      <c r="CA3863" s="49"/>
      <c r="CB3863" s="49"/>
      <c r="CC3863" s="49"/>
    </row>
    <row r="3864" spans="1:81" x14ac:dyDescent="0.3">
      <c r="A3864" s="57" t="s">
        <v>561</v>
      </c>
      <c r="B3864" s="48">
        <v>42293</v>
      </c>
      <c r="C3864" s="48"/>
      <c r="D3864" s="48"/>
      <c r="E3864" s="49" t="s">
        <v>558</v>
      </c>
      <c r="F3864" s="49"/>
      <c r="G3864" s="49">
        <v>500.11031250000002</v>
      </c>
      <c r="H3864" s="49">
        <v>0.19639999999999999</v>
      </c>
      <c r="I3864" s="49">
        <v>0.23969375000000001</v>
      </c>
      <c r="J3864" s="49">
        <v>0.27837499999999998</v>
      </c>
      <c r="K3864" s="49">
        <v>0.26906249999999998</v>
      </c>
      <c r="L3864" s="49">
        <v>0.27602500000000002</v>
      </c>
      <c r="M3864" s="49">
        <v>0.32772499999999999</v>
      </c>
      <c r="N3864" s="49">
        <v>0.29780000000000001</v>
      </c>
      <c r="O3864" s="49"/>
      <c r="P3864" s="49"/>
      <c r="Q3864" s="49"/>
      <c r="R3864" s="49"/>
      <c r="S3864" s="49"/>
      <c r="T3864" s="49"/>
      <c r="U3864" s="49"/>
      <c r="V3864" s="49"/>
      <c r="W3864" s="49"/>
      <c r="X3864" s="49"/>
      <c r="Y3864" s="49"/>
      <c r="Z3864" s="49"/>
      <c r="AA3864" s="49"/>
      <c r="AB3864" s="49"/>
      <c r="AC3864" s="49"/>
      <c r="AD3864" s="49"/>
      <c r="AE3864" s="49"/>
      <c r="AF3864" s="49"/>
      <c r="AG3864" s="49"/>
      <c r="AH3864" s="49"/>
      <c r="AI3864" s="49"/>
      <c r="AJ3864" s="49"/>
      <c r="AK3864" s="49"/>
      <c r="AL3864" s="49"/>
      <c r="AM3864" s="49"/>
      <c r="AN3864" s="49"/>
      <c r="AO3864" s="49"/>
      <c r="AP3864" s="49"/>
      <c r="AQ3864" s="49"/>
      <c r="AR3864" s="49"/>
      <c r="AS3864" s="49"/>
      <c r="AT3864" s="49"/>
      <c r="AX3864" s="49"/>
      <c r="AY3864" s="49"/>
      <c r="AZ3864" s="49"/>
      <c r="BA3864" s="49"/>
      <c r="BB3864" s="49"/>
      <c r="BC3864" s="49"/>
      <c r="BD3864" s="49"/>
      <c r="BE3864" s="49"/>
      <c r="BF3864" s="49"/>
      <c r="BG3864" s="49"/>
      <c r="BH3864" s="49"/>
      <c r="BI3864" s="49"/>
      <c r="BJ3864" s="49"/>
      <c r="BK3864" s="49"/>
      <c r="BL3864" s="49"/>
      <c r="BM3864" s="49"/>
      <c r="BN3864" s="49"/>
      <c r="BO3864" s="49"/>
      <c r="BP3864" s="49"/>
      <c r="BQ3864" s="49"/>
      <c r="BR3864" s="49"/>
      <c r="BS3864" s="49"/>
      <c r="BT3864" s="49"/>
      <c r="BU3864" s="49"/>
      <c r="BV3864" s="49"/>
      <c r="BW3864" s="49"/>
      <c r="BX3864" s="49"/>
      <c r="BY3864" s="49"/>
      <c r="BZ3864" s="49"/>
      <c r="CA3864" s="49"/>
      <c r="CB3864" s="49"/>
      <c r="CC3864" s="49"/>
    </row>
    <row r="3865" spans="1:81" x14ac:dyDescent="0.3">
      <c r="A3865" s="57" t="s">
        <v>561</v>
      </c>
      <c r="B3865" s="48">
        <v>42294</v>
      </c>
      <c r="C3865" s="48"/>
      <c r="D3865" s="48"/>
      <c r="E3865" s="49" t="s">
        <v>558</v>
      </c>
      <c r="F3865" s="49"/>
      <c r="G3865" s="49">
        <v>500.02546875000002</v>
      </c>
      <c r="H3865" s="49">
        <v>0.19114062500000001</v>
      </c>
      <c r="I3865" s="49">
        <v>0.2422125</v>
      </c>
      <c r="J3865" s="49">
        <v>0.27855625000000001</v>
      </c>
      <c r="K3865" s="49">
        <v>0.26940625000000001</v>
      </c>
      <c r="L3865" s="49">
        <v>0.27634375</v>
      </c>
      <c r="M3865" s="49">
        <v>0.3278625</v>
      </c>
      <c r="N3865" s="49">
        <v>0.29790624999999998</v>
      </c>
      <c r="O3865" s="49"/>
      <c r="P3865" s="49"/>
      <c r="Q3865" s="49"/>
      <c r="R3865" s="49"/>
      <c r="S3865" s="49"/>
      <c r="T3865" s="49"/>
      <c r="U3865" s="49"/>
      <c r="V3865" s="49"/>
      <c r="W3865" s="49"/>
      <c r="X3865" s="49"/>
      <c r="Y3865" s="49"/>
      <c r="Z3865" s="49"/>
      <c r="AA3865" s="49"/>
      <c r="AB3865" s="49"/>
      <c r="AC3865" s="49"/>
      <c r="AD3865" s="49"/>
      <c r="AE3865" s="49"/>
      <c r="AF3865" s="49"/>
      <c r="AG3865" s="49"/>
      <c r="AH3865" s="49"/>
      <c r="AI3865" s="49"/>
      <c r="AJ3865" s="49"/>
      <c r="AK3865" s="49"/>
      <c r="AL3865" s="49"/>
      <c r="AM3865" s="49"/>
      <c r="AN3865" s="49"/>
      <c r="AO3865" s="49"/>
      <c r="AP3865" s="49"/>
      <c r="AQ3865" s="49"/>
      <c r="AR3865" s="49"/>
      <c r="AS3865" s="49"/>
      <c r="AT3865" s="49"/>
      <c r="AX3865" s="49"/>
      <c r="AY3865" s="49"/>
      <c r="AZ3865" s="49"/>
      <c r="BA3865" s="49"/>
      <c r="BB3865" s="49"/>
      <c r="BC3865" s="49"/>
      <c r="BD3865" s="49"/>
      <c r="BE3865" s="49"/>
      <c r="BF3865" s="49"/>
      <c r="BG3865" s="49"/>
      <c r="BH3865" s="49"/>
      <c r="BI3865" s="49"/>
      <c r="BJ3865" s="49"/>
      <c r="BK3865" s="49"/>
      <c r="BL3865" s="49"/>
      <c r="BM3865" s="49"/>
      <c r="BN3865" s="49"/>
      <c r="BO3865" s="49"/>
      <c r="BP3865" s="49"/>
      <c r="BQ3865" s="49"/>
      <c r="BR3865" s="49"/>
      <c r="BS3865" s="49"/>
      <c r="BT3865" s="49"/>
      <c r="BU3865" s="49"/>
      <c r="BV3865" s="49"/>
      <c r="BW3865" s="49"/>
      <c r="BX3865" s="49"/>
      <c r="BY3865" s="49"/>
      <c r="BZ3865" s="49"/>
      <c r="CA3865" s="49"/>
      <c r="CB3865" s="49"/>
      <c r="CC3865" s="49"/>
    </row>
    <row r="3866" spans="1:81" x14ac:dyDescent="0.3">
      <c r="A3866" s="57" t="s">
        <v>561</v>
      </c>
      <c r="B3866" s="48">
        <v>42295</v>
      </c>
      <c r="C3866" s="48"/>
      <c r="D3866" s="48"/>
      <c r="E3866" s="49" t="s">
        <v>558</v>
      </c>
      <c r="F3866" s="49"/>
      <c r="G3866" s="49">
        <v>498.53484374999999</v>
      </c>
      <c r="H3866" s="49">
        <v>0.18119062499999999</v>
      </c>
      <c r="I3866" s="49">
        <v>0.241425</v>
      </c>
      <c r="J3866" s="49">
        <v>0.27850000000000003</v>
      </c>
      <c r="K3866" s="49">
        <v>0.26955000000000001</v>
      </c>
      <c r="L3866" s="49">
        <v>0.27645625000000001</v>
      </c>
      <c r="M3866" s="49">
        <v>0.32796249999999999</v>
      </c>
      <c r="N3866" s="49">
        <v>0.29800624999999997</v>
      </c>
      <c r="O3866" s="49"/>
      <c r="P3866" s="49"/>
      <c r="Q3866" s="49"/>
      <c r="R3866" s="49"/>
      <c r="S3866" s="49"/>
      <c r="T3866" s="49"/>
      <c r="U3866" s="49"/>
      <c r="V3866" s="49"/>
      <c r="W3866" s="49"/>
      <c r="X3866" s="49"/>
      <c r="Y3866" s="49"/>
      <c r="Z3866" s="49"/>
      <c r="AA3866" s="49"/>
      <c r="AB3866" s="49"/>
      <c r="AC3866" s="49"/>
      <c r="AD3866" s="49"/>
      <c r="AE3866" s="49"/>
      <c r="AF3866" s="49"/>
      <c r="AG3866" s="49"/>
      <c r="AH3866" s="49"/>
      <c r="AI3866" s="49"/>
      <c r="AJ3866" s="49"/>
      <c r="AK3866" s="49"/>
      <c r="AL3866" s="49"/>
      <c r="AM3866" s="49"/>
      <c r="AN3866" s="49"/>
      <c r="AO3866" s="49"/>
      <c r="AP3866" s="49"/>
      <c r="AQ3866" s="49"/>
      <c r="AR3866" s="49"/>
      <c r="AS3866" s="49"/>
      <c r="AT3866" s="49"/>
      <c r="AX3866" s="49"/>
      <c r="AY3866" s="49"/>
      <c r="AZ3866" s="49"/>
      <c r="BA3866" s="49"/>
      <c r="BB3866" s="49"/>
      <c r="BC3866" s="49"/>
      <c r="BD3866" s="49"/>
      <c r="BE3866" s="49"/>
      <c r="BF3866" s="49"/>
      <c r="BG3866" s="49"/>
      <c r="BH3866" s="49"/>
      <c r="BI3866" s="49"/>
      <c r="BJ3866" s="49"/>
      <c r="BK3866" s="49"/>
      <c r="BL3866" s="49"/>
      <c r="BM3866" s="49"/>
      <c r="BN3866" s="49"/>
      <c r="BO3866" s="49"/>
      <c r="BP3866" s="49"/>
      <c r="BQ3866" s="49"/>
      <c r="BR3866" s="49"/>
      <c r="BS3866" s="49"/>
      <c r="BT3866" s="49"/>
      <c r="BU3866" s="49"/>
      <c r="BV3866" s="49"/>
      <c r="BW3866" s="49"/>
      <c r="BX3866" s="49"/>
      <c r="BY3866" s="49"/>
      <c r="BZ3866" s="49"/>
      <c r="CA3866" s="49"/>
      <c r="CB3866" s="49"/>
      <c r="CC3866" s="49"/>
    </row>
    <row r="3867" spans="1:81" x14ac:dyDescent="0.3">
      <c r="A3867" s="57" t="s">
        <v>561</v>
      </c>
      <c r="B3867" s="48">
        <v>42296</v>
      </c>
      <c r="C3867" s="48"/>
      <c r="D3867" s="48"/>
      <c r="E3867" s="49" t="s">
        <v>558</v>
      </c>
      <c r="F3867" s="49"/>
      <c r="G3867" s="49">
        <v>497.34796875000001</v>
      </c>
      <c r="H3867" s="49">
        <v>0.17362187500000001</v>
      </c>
      <c r="I3867" s="49">
        <v>0.23973125000000001</v>
      </c>
      <c r="J3867" s="49">
        <v>0.27871249999999997</v>
      </c>
      <c r="K3867" s="49">
        <v>0.26975624999999998</v>
      </c>
      <c r="L3867" s="49">
        <v>0.27656249999999999</v>
      </c>
      <c r="M3867" s="49">
        <v>0.32806875000000002</v>
      </c>
      <c r="N3867" s="49">
        <v>0.29804999999999998</v>
      </c>
      <c r="O3867" s="49"/>
      <c r="P3867" s="49"/>
      <c r="Q3867" s="49"/>
      <c r="R3867" s="49"/>
      <c r="S3867" s="49"/>
      <c r="T3867" s="49"/>
      <c r="U3867" s="49"/>
      <c r="V3867" s="49"/>
      <c r="W3867" s="49"/>
      <c r="X3867" s="49"/>
      <c r="Y3867" s="49"/>
      <c r="Z3867" s="49"/>
      <c r="AA3867" s="49"/>
      <c r="AB3867" s="49"/>
      <c r="AC3867" s="49"/>
      <c r="AD3867" s="49"/>
      <c r="AE3867" s="49"/>
      <c r="AF3867" s="49"/>
      <c r="AG3867" s="49"/>
      <c r="AH3867" s="49"/>
      <c r="AI3867" s="49"/>
      <c r="AJ3867" s="49"/>
      <c r="AK3867" s="49"/>
      <c r="AL3867" s="49"/>
      <c r="AM3867" s="49"/>
      <c r="AN3867" s="49"/>
      <c r="AO3867" s="49"/>
      <c r="AP3867" s="49"/>
      <c r="AQ3867" s="49"/>
      <c r="AR3867" s="49"/>
      <c r="AS3867" s="49"/>
      <c r="AT3867" s="49"/>
      <c r="AX3867" s="49"/>
      <c r="AY3867" s="49"/>
      <c r="AZ3867" s="49"/>
      <c r="BA3867" s="49"/>
      <c r="BB3867" s="49"/>
      <c r="BC3867" s="49"/>
      <c r="BD3867" s="49"/>
      <c r="BE3867" s="49"/>
      <c r="BF3867" s="49"/>
      <c r="BG3867" s="49"/>
      <c r="BH3867" s="49"/>
      <c r="BI3867" s="49"/>
      <c r="BJ3867" s="49"/>
      <c r="BK3867" s="49"/>
      <c r="BL3867" s="49"/>
      <c r="BM3867" s="49"/>
      <c r="BN3867" s="49"/>
      <c r="BO3867" s="49"/>
      <c r="BP3867" s="49"/>
      <c r="BQ3867" s="49"/>
      <c r="BR3867" s="49"/>
      <c r="BS3867" s="49"/>
      <c r="BT3867" s="49"/>
      <c r="BU3867" s="49"/>
      <c r="BV3867" s="49"/>
      <c r="BW3867" s="49"/>
      <c r="BX3867" s="49"/>
      <c r="BY3867" s="49"/>
      <c r="BZ3867" s="49"/>
      <c r="CA3867" s="49"/>
      <c r="CB3867" s="49"/>
      <c r="CC3867" s="49"/>
    </row>
    <row r="3868" spans="1:81" x14ac:dyDescent="0.3">
      <c r="A3868" s="57" t="s">
        <v>561</v>
      </c>
      <c r="B3868" s="48">
        <v>42297</v>
      </c>
      <c r="C3868" s="48"/>
      <c r="D3868" s="48"/>
      <c r="E3868" s="49" t="s">
        <v>558</v>
      </c>
      <c r="F3868" s="49"/>
      <c r="G3868" s="49">
        <v>495.96515625000001</v>
      </c>
      <c r="H3868" s="49">
        <v>0.166409375</v>
      </c>
      <c r="I3868" s="49">
        <v>0.2374</v>
      </c>
      <c r="J3868" s="49">
        <v>0.27858125</v>
      </c>
      <c r="K3868" s="49">
        <v>0.26982499999999998</v>
      </c>
      <c r="L3868" s="49">
        <v>0.27668749999999998</v>
      </c>
      <c r="M3868" s="49">
        <v>0.32803749999999998</v>
      </c>
      <c r="N3868" s="49">
        <v>0.29818125000000001</v>
      </c>
      <c r="O3868" s="49"/>
      <c r="P3868" s="49"/>
      <c r="Q3868" s="49"/>
      <c r="R3868" s="49"/>
      <c r="S3868" s="49"/>
      <c r="T3868" s="49"/>
      <c r="U3868" s="49"/>
      <c r="V3868" s="49"/>
      <c r="W3868" s="49"/>
      <c r="X3868" s="49"/>
      <c r="Y3868" s="49"/>
      <c r="Z3868" s="49"/>
      <c r="AA3868" s="49"/>
      <c r="AB3868" s="49"/>
      <c r="AC3868" s="49"/>
      <c r="AD3868" s="49">
        <v>4.3499999999999996</v>
      </c>
      <c r="AE3868" s="49">
        <v>0.13898565329047499</v>
      </c>
      <c r="AF3868" s="49">
        <v>6.0126674257269697E-2</v>
      </c>
      <c r="AG3868" s="49"/>
      <c r="AH3868" s="49"/>
      <c r="AI3868" s="49"/>
      <c r="AJ3868" s="49">
        <v>0</v>
      </c>
      <c r="AK3868" s="49">
        <v>3.05</v>
      </c>
      <c r="AL3868" s="49"/>
      <c r="AM3868" s="49"/>
      <c r="AN3868" s="49"/>
      <c r="AO3868" s="49"/>
      <c r="AP3868" s="49"/>
      <c r="AQ3868" s="49"/>
      <c r="AR3868" s="49"/>
      <c r="AS3868" s="49"/>
      <c r="AT3868" s="49"/>
      <c r="AX3868" s="49"/>
      <c r="AY3868" s="49"/>
      <c r="AZ3868" s="49"/>
      <c r="BA3868" s="49"/>
      <c r="BB3868" s="49"/>
      <c r="BC3868" s="49"/>
      <c r="BD3868" s="49"/>
      <c r="BE3868" s="49"/>
      <c r="BF3868" s="49"/>
      <c r="BG3868" s="49"/>
      <c r="BH3868" s="49"/>
      <c r="BI3868" s="49"/>
      <c r="BJ3868" s="49"/>
      <c r="BK3868" s="49"/>
      <c r="BL3868" s="49"/>
      <c r="BM3868" s="49"/>
      <c r="BN3868" s="49"/>
      <c r="BO3868" s="49"/>
      <c r="BP3868" s="49"/>
      <c r="BQ3868" s="49"/>
      <c r="BR3868" s="49"/>
      <c r="BS3868" s="49"/>
      <c r="BT3868" s="49"/>
      <c r="BU3868" s="49"/>
      <c r="BV3868" s="49"/>
      <c r="BW3868" s="49"/>
      <c r="BX3868" s="49"/>
      <c r="BY3868" s="49"/>
      <c r="BZ3868" s="49"/>
      <c r="CA3868" s="49"/>
      <c r="CB3868" s="49"/>
      <c r="CC3868" s="49"/>
    </row>
    <row r="3869" spans="1:81" x14ac:dyDescent="0.3">
      <c r="A3869" s="57" t="s">
        <v>561</v>
      </c>
      <c r="B3869" s="48">
        <v>42298</v>
      </c>
      <c r="C3869" s="48"/>
      <c r="D3869" s="48"/>
      <c r="E3869" s="49" t="s">
        <v>558</v>
      </c>
      <c r="F3869" s="49"/>
      <c r="G3869" s="49">
        <v>494.51906250000002</v>
      </c>
      <c r="H3869" s="49">
        <v>0.15868750000000001</v>
      </c>
      <c r="I3869" s="49">
        <v>0.23445625</v>
      </c>
      <c r="J3869" s="49">
        <v>0.27870624999999999</v>
      </c>
      <c r="K3869" s="49">
        <v>0.27001249999999999</v>
      </c>
      <c r="L3869" s="49">
        <v>0.276675</v>
      </c>
      <c r="M3869" s="49">
        <v>0.32823124999999997</v>
      </c>
      <c r="N3869" s="49">
        <v>0.29820000000000002</v>
      </c>
      <c r="O3869" s="49"/>
      <c r="P3869" s="49"/>
      <c r="Q3869" s="49"/>
      <c r="R3869" s="49"/>
      <c r="S3869" s="49"/>
      <c r="T3869" s="49"/>
      <c r="U3869" s="49"/>
      <c r="V3869" s="49"/>
      <c r="W3869" s="49"/>
      <c r="X3869" s="49"/>
      <c r="Y3869" s="49"/>
      <c r="Z3869" s="49"/>
      <c r="AA3869" s="49"/>
      <c r="AB3869" s="49"/>
      <c r="AC3869" s="49"/>
      <c r="AD3869" s="49"/>
      <c r="AE3869" s="49"/>
      <c r="AF3869" s="49"/>
      <c r="AG3869" s="49"/>
      <c r="AH3869" s="49"/>
      <c r="AI3869" s="49"/>
      <c r="AJ3869" s="49"/>
      <c r="AK3869" s="49"/>
      <c r="AL3869" s="49"/>
      <c r="AM3869" s="49"/>
      <c r="AN3869" s="49"/>
      <c r="AO3869" s="49"/>
      <c r="AP3869" s="49"/>
      <c r="AQ3869" s="49"/>
      <c r="AR3869" s="49"/>
      <c r="AS3869" s="49"/>
      <c r="AT3869" s="49"/>
      <c r="AX3869" s="49"/>
      <c r="AY3869" s="49"/>
      <c r="AZ3869" s="49"/>
      <c r="BA3869" s="49"/>
      <c r="BB3869" s="49"/>
      <c r="BC3869" s="49"/>
      <c r="BD3869" s="49"/>
      <c r="BE3869" s="49"/>
      <c r="BF3869" s="49"/>
      <c r="BG3869" s="49"/>
      <c r="BH3869" s="49"/>
      <c r="BI3869" s="49"/>
      <c r="BJ3869" s="49"/>
      <c r="BK3869" s="49"/>
      <c r="BL3869" s="49"/>
      <c r="BM3869" s="49"/>
      <c r="BN3869" s="49"/>
      <c r="BO3869" s="49"/>
      <c r="BP3869" s="49"/>
      <c r="BQ3869" s="49"/>
      <c r="BR3869" s="49"/>
      <c r="BS3869" s="49"/>
      <c r="BT3869" s="49"/>
      <c r="BU3869" s="49"/>
      <c r="BV3869" s="49"/>
      <c r="BW3869" s="49"/>
      <c r="BX3869" s="49"/>
      <c r="BY3869" s="49"/>
      <c r="BZ3869" s="49"/>
      <c r="CA3869" s="49"/>
      <c r="CB3869" s="49"/>
      <c r="CC3869" s="49"/>
    </row>
    <row r="3870" spans="1:81" x14ac:dyDescent="0.3">
      <c r="A3870" s="57" t="s">
        <v>561</v>
      </c>
      <c r="B3870" s="48">
        <v>42299</v>
      </c>
      <c r="C3870" s="48"/>
      <c r="D3870" s="48"/>
      <c r="E3870" s="49" t="s">
        <v>558</v>
      </c>
      <c r="F3870" s="49"/>
      <c r="G3870" s="49">
        <v>500.63906250000002</v>
      </c>
      <c r="H3870" s="49">
        <v>0.19331875000000001</v>
      </c>
      <c r="I3870" s="49">
        <v>0.23849999999999999</v>
      </c>
      <c r="J3870" s="49">
        <v>0.27917500000000001</v>
      </c>
      <c r="K3870" s="49">
        <v>0.27035625000000002</v>
      </c>
      <c r="L3870" s="49">
        <v>0.27679375000000001</v>
      </c>
      <c r="M3870" s="49">
        <v>0.32829375</v>
      </c>
      <c r="N3870" s="49">
        <v>0.29826875000000003</v>
      </c>
      <c r="O3870" s="49"/>
      <c r="P3870" s="49"/>
      <c r="Q3870" s="49"/>
      <c r="R3870" s="49"/>
      <c r="S3870" s="49"/>
      <c r="T3870" s="49"/>
      <c r="U3870" s="49"/>
      <c r="V3870" s="49"/>
      <c r="W3870" s="49"/>
      <c r="X3870" s="49"/>
      <c r="Y3870" s="49"/>
      <c r="Z3870" s="49"/>
      <c r="AA3870" s="49"/>
      <c r="AB3870" s="49"/>
      <c r="AC3870" s="49"/>
      <c r="AD3870" s="49"/>
      <c r="AE3870" s="49"/>
      <c r="AF3870" s="49">
        <v>0.23732665767314001</v>
      </c>
      <c r="AG3870" s="49"/>
      <c r="AH3870" s="49"/>
      <c r="AI3870" s="49"/>
      <c r="AJ3870" s="49"/>
      <c r="AK3870" s="49"/>
      <c r="AL3870" s="49"/>
      <c r="AM3870" s="49"/>
      <c r="AN3870" s="49"/>
      <c r="AO3870" s="49"/>
      <c r="AP3870" s="49"/>
      <c r="AQ3870" s="49"/>
      <c r="AR3870" s="49"/>
      <c r="AS3870" s="49"/>
      <c r="AT3870" s="49"/>
      <c r="AX3870" s="49"/>
      <c r="AY3870" s="49"/>
      <c r="AZ3870" s="49"/>
      <c r="BA3870" s="49"/>
      <c r="BB3870" s="49"/>
      <c r="BC3870" s="49"/>
      <c r="BD3870" s="49"/>
      <c r="BE3870" s="49"/>
      <c r="BF3870" s="49"/>
      <c r="BG3870" s="49"/>
      <c r="BH3870" s="49"/>
      <c r="BI3870" s="49"/>
      <c r="BJ3870" s="49"/>
      <c r="BK3870" s="49"/>
      <c r="BL3870" s="49"/>
      <c r="BM3870" s="49"/>
      <c r="BN3870" s="49"/>
      <c r="BO3870" s="49"/>
      <c r="BP3870" s="49"/>
      <c r="BQ3870" s="49"/>
      <c r="BR3870" s="49"/>
      <c r="BS3870" s="49"/>
      <c r="BT3870" s="49"/>
      <c r="BU3870" s="49"/>
      <c r="BV3870" s="49"/>
      <c r="BW3870" s="49"/>
      <c r="BX3870" s="49"/>
      <c r="BY3870" s="49"/>
      <c r="BZ3870" s="49"/>
      <c r="CA3870" s="49"/>
      <c r="CB3870" s="49"/>
      <c r="CC3870" s="49"/>
    </row>
    <row r="3871" spans="1:81" x14ac:dyDescent="0.3">
      <c r="A3871" s="57" t="s">
        <v>561</v>
      </c>
      <c r="B3871" s="48">
        <v>42300</v>
      </c>
      <c r="C3871" s="48"/>
      <c r="D3871" s="48"/>
      <c r="E3871" s="49" t="s">
        <v>558</v>
      </c>
      <c r="F3871" s="49"/>
      <c r="G3871" s="49">
        <v>500.57015625000003</v>
      </c>
      <c r="H3871" s="49">
        <v>0.18955312499999999</v>
      </c>
      <c r="I3871" s="49">
        <v>0.24061874999999999</v>
      </c>
      <c r="J3871" s="49">
        <v>0.27910000000000001</v>
      </c>
      <c r="K3871" s="49">
        <v>0.27064375000000002</v>
      </c>
      <c r="L3871" s="49">
        <v>0.27699374999999998</v>
      </c>
      <c r="M3871" s="49">
        <v>0.32834374999999999</v>
      </c>
      <c r="N3871" s="49">
        <v>0.2984</v>
      </c>
      <c r="O3871" s="49"/>
      <c r="P3871" s="49"/>
      <c r="Q3871" s="49"/>
      <c r="R3871" s="49"/>
      <c r="S3871" s="49"/>
      <c r="T3871" s="49"/>
      <c r="U3871" s="49"/>
      <c r="V3871" s="49"/>
      <c r="W3871" s="49"/>
      <c r="X3871" s="49"/>
      <c r="Y3871" s="49"/>
      <c r="Z3871" s="49"/>
      <c r="AA3871" s="49"/>
      <c r="AB3871" s="49"/>
      <c r="AC3871" s="49"/>
      <c r="AD3871" s="49"/>
      <c r="AE3871" s="49"/>
      <c r="AF3871" s="49"/>
      <c r="AG3871" s="49"/>
      <c r="AH3871" s="49"/>
      <c r="AI3871" s="49"/>
      <c r="AJ3871" s="49"/>
      <c r="AK3871" s="49"/>
      <c r="AL3871" s="49"/>
      <c r="AM3871" s="49"/>
      <c r="AN3871" s="49"/>
      <c r="AO3871" s="49"/>
      <c r="AP3871" s="49"/>
      <c r="AQ3871" s="49"/>
      <c r="AR3871" s="49"/>
      <c r="AS3871" s="49"/>
      <c r="AT3871" s="49"/>
      <c r="AX3871" s="49"/>
      <c r="AY3871" s="49"/>
      <c r="AZ3871" s="49"/>
      <c r="BA3871" s="49"/>
      <c r="BB3871" s="49"/>
      <c r="BC3871" s="49"/>
      <c r="BD3871" s="49"/>
      <c r="BE3871" s="49"/>
      <c r="BF3871" s="49"/>
      <c r="BG3871" s="49"/>
      <c r="BH3871" s="49"/>
      <c r="BI3871" s="49"/>
      <c r="BJ3871" s="49"/>
      <c r="BK3871" s="49"/>
      <c r="BL3871" s="49"/>
      <c r="BM3871" s="49"/>
      <c r="BN3871" s="49"/>
      <c r="BO3871" s="49"/>
      <c r="BP3871" s="49"/>
      <c r="BQ3871" s="49"/>
      <c r="BR3871" s="49"/>
      <c r="BS3871" s="49"/>
      <c r="BT3871" s="49"/>
      <c r="BU3871" s="49"/>
      <c r="BV3871" s="49"/>
      <c r="BW3871" s="49"/>
      <c r="BX3871" s="49"/>
      <c r="BY3871" s="49"/>
      <c r="BZ3871" s="49"/>
      <c r="CA3871" s="49"/>
      <c r="CB3871" s="49"/>
      <c r="CC3871" s="49"/>
    </row>
    <row r="3872" spans="1:81" x14ac:dyDescent="0.3">
      <c r="A3872" s="57" t="s">
        <v>561</v>
      </c>
      <c r="B3872" s="48">
        <v>42301</v>
      </c>
      <c r="C3872" s="48"/>
      <c r="D3872" s="48"/>
      <c r="E3872" s="49" t="s">
        <v>558</v>
      </c>
      <c r="F3872" s="49"/>
      <c r="G3872" s="49">
        <v>499.31015624999998</v>
      </c>
      <c r="H3872" s="49">
        <v>0.18169062499999999</v>
      </c>
      <c r="I3872" s="49">
        <v>0.23958125</v>
      </c>
      <c r="J3872" s="49">
        <v>0.27908125</v>
      </c>
      <c r="K3872" s="49">
        <v>0.2707</v>
      </c>
      <c r="L3872" s="49">
        <v>0.27705000000000002</v>
      </c>
      <c r="M3872" s="49">
        <v>0.32845625000000001</v>
      </c>
      <c r="N3872" s="49">
        <v>0.29844375000000001</v>
      </c>
      <c r="O3872" s="49"/>
      <c r="P3872" s="49"/>
      <c r="Q3872" s="49"/>
      <c r="R3872" s="49"/>
      <c r="S3872" s="49"/>
      <c r="T3872" s="49"/>
      <c r="U3872" s="49"/>
      <c r="V3872" s="49"/>
      <c r="W3872" s="49"/>
      <c r="X3872" s="49"/>
      <c r="Y3872" s="49"/>
      <c r="Z3872" s="49"/>
      <c r="AA3872" s="49"/>
      <c r="AB3872" s="49"/>
      <c r="AC3872" s="49"/>
      <c r="AD3872" s="49"/>
      <c r="AE3872" s="49"/>
      <c r="AF3872" s="49"/>
      <c r="AG3872" s="49"/>
      <c r="AH3872" s="49"/>
      <c r="AI3872" s="49"/>
      <c r="AJ3872" s="49"/>
      <c r="AK3872" s="49"/>
      <c r="AL3872" s="49"/>
      <c r="AM3872" s="49"/>
      <c r="AN3872" s="49"/>
      <c r="AO3872" s="49"/>
      <c r="AP3872" s="49"/>
      <c r="AQ3872" s="49"/>
      <c r="AR3872" s="49"/>
      <c r="AS3872" s="49"/>
      <c r="AT3872" s="49"/>
      <c r="AX3872" s="49"/>
      <c r="AY3872" s="49"/>
      <c r="AZ3872" s="49"/>
      <c r="BA3872" s="49"/>
      <c r="BB3872" s="49"/>
      <c r="BC3872" s="49"/>
      <c r="BD3872" s="49"/>
      <c r="BE3872" s="49"/>
      <c r="BF3872" s="49"/>
      <c r="BG3872" s="49"/>
      <c r="BH3872" s="49"/>
      <c r="BI3872" s="49"/>
      <c r="BJ3872" s="49"/>
      <c r="BK3872" s="49"/>
      <c r="BL3872" s="49"/>
      <c r="BM3872" s="49"/>
      <c r="BN3872" s="49"/>
      <c r="BO3872" s="49"/>
      <c r="BP3872" s="49"/>
      <c r="BQ3872" s="49"/>
      <c r="BR3872" s="49"/>
      <c r="BS3872" s="49"/>
      <c r="BT3872" s="49"/>
      <c r="BU3872" s="49"/>
      <c r="BV3872" s="49"/>
      <c r="BW3872" s="49"/>
      <c r="BX3872" s="49"/>
      <c r="BY3872" s="49"/>
      <c r="BZ3872" s="49"/>
      <c r="CA3872" s="49"/>
      <c r="CB3872" s="49"/>
      <c r="CC3872" s="49"/>
    </row>
    <row r="3873" spans="1:81" x14ac:dyDescent="0.3">
      <c r="A3873" s="57" t="s">
        <v>561</v>
      </c>
      <c r="B3873" s="48">
        <v>42302</v>
      </c>
      <c r="C3873" s="48"/>
      <c r="D3873" s="48"/>
      <c r="E3873" s="49" t="s">
        <v>558</v>
      </c>
      <c r="F3873" s="49"/>
      <c r="G3873" s="49">
        <v>497.96906250000001</v>
      </c>
      <c r="H3873" s="49">
        <v>0.17446875000000001</v>
      </c>
      <c r="I3873" s="49">
        <v>0.23778750000000001</v>
      </c>
      <c r="J3873" s="49">
        <v>0.27894374999999999</v>
      </c>
      <c r="K3873" s="49">
        <v>0.27064375000000002</v>
      </c>
      <c r="L3873" s="49">
        <v>0.27704374999999998</v>
      </c>
      <c r="M3873" s="49">
        <v>0.32850625</v>
      </c>
      <c r="N3873" s="49">
        <v>0.29863125000000001</v>
      </c>
      <c r="O3873" s="49"/>
      <c r="P3873" s="49"/>
      <c r="Q3873" s="49"/>
      <c r="R3873" s="49"/>
      <c r="S3873" s="49"/>
      <c r="T3873" s="49"/>
      <c r="U3873" s="49"/>
      <c r="V3873" s="49"/>
      <c r="W3873" s="49"/>
      <c r="X3873" s="49"/>
      <c r="Y3873" s="49"/>
      <c r="Z3873" s="49"/>
      <c r="AA3873" s="49"/>
      <c r="AB3873" s="49"/>
      <c r="AC3873" s="49"/>
      <c r="AD3873" s="49"/>
      <c r="AE3873" s="49"/>
      <c r="AF3873" s="49"/>
      <c r="AG3873" s="49"/>
      <c r="AH3873" s="49"/>
      <c r="AI3873" s="49"/>
      <c r="AJ3873" s="49"/>
      <c r="AK3873" s="49"/>
      <c r="AL3873" s="49"/>
      <c r="AM3873" s="49"/>
      <c r="AN3873" s="49"/>
      <c r="AO3873" s="49"/>
      <c r="AP3873" s="49"/>
      <c r="AQ3873" s="49"/>
      <c r="AR3873" s="49"/>
      <c r="AS3873" s="49"/>
      <c r="AT3873" s="49"/>
      <c r="AX3873" s="49"/>
      <c r="AY3873" s="49"/>
      <c r="AZ3873" s="49"/>
      <c r="BA3873" s="49"/>
      <c r="BB3873" s="49"/>
      <c r="BC3873" s="49"/>
      <c r="BD3873" s="49"/>
      <c r="BE3873" s="49"/>
      <c r="BF3873" s="49"/>
      <c r="BG3873" s="49"/>
      <c r="BH3873" s="49"/>
      <c r="BI3873" s="49"/>
      <c r="BJ3873" s="49"/>
      <c r="BK3873" s="49"/>
      <c r="BL3873" s="49"/>
      <c r="BM3873" s="49"/>
      <c r="BN3873" s="49"/>
      <c r="BO3873" s="49"/>
      <c r="BP3873" s="49"/>
      <c r="BQ3873" s="49"/>
      <c r="BR3873" s="49"/>
      <c r="BS3873" s="49"/>
      <c r="BT3873" s="49"/>
      <c r="BU3873" s="49"/>
      <c r="BV3873" s="49"/>
      <c r="BW3873" s="49"/>
      <c r="BX3873" s="49"/>
      <c r="BY3873" s="49"/>
      <c r="BZ3873" s="49"/>
      <c r="CA3873" s="49"/>
      <c r="CB3873" s="49"/>
      <c r="CC3873" s="49"/>
    </row>
    <row r="3874" spans="1:81" x14ac:dyDescent="0.3">
      <c r="A3874" s="57" t="s">
        <v>561</v>
      </c>
      <c r="B3874" s="48">
        <v>42303</v>
      </c>
      <c r="C3874" s="48"/>
      <c r="D3874" s="48"/>
      <c r="E3874" s="49" t="s">
        <v>558</v>
      </c>
      <c r="F3874" s="49"/>
      <c r="G3874" s="49">
        <v>496.299375</v>
      </c>
      <c r="H3874" s="49">
        <v>0.16614375000000001</v>
      </c>
      <c r="I3874" s="49">
        <v>0.23494375000000001</v>
      </c>
      <c r="J3874" s="49">
        <v>0.278775</v>
      </c>
      <c r="K3874" s="49">
        <v>0.27077499999999999</v>
      </c>
      <c r="L3874" s="49">
        <v>0.27708749999999999</v>
      </c>
      <c r="M3874" s="49">
        <v>0.32850000000000001</v>
      </c>
      <c r="N3874" s="49">
        <v>0.29865000000000003</v>
      </c>
      <c r="O3874" s="49"/>
      <c r="P3874" s="49"/>
      <c r="Q3874" s="49"/>
      <c r="R3874" s="49"/>
      <c r="S3874" s="49"/>
      <c r="T3874" s="49"/>
      <c r="U3874" s="49"/>
      <c r="V3874" s="49"/>
      <c r="W3874" s="49"/>
      <c r="X3874" s="49"/>
      <c r="Y3874" s="49"/>
      <c r="Z3874" s="49"/>
      <c r="AA3874" s="49"/>
      <c r="AB3874" s="49"/>
      <c r="AC3874" s="49"/>
      <c r="AD3874" s="49"/>
      <c r="AE3874" s="49"/>
      <c r="AF3874" s="49"/>
      <c r="AG3874" s="49"/>
      <c r="AH3874" s="49"/>
      <c r="AI3874" s="49"/>
      <c r="AJ3874" s="49"/>
      <c r="AK3874" s="49"/>
      <c r="AL3874" s="49"/>
      <c r="AM3874" s="49"/>
      <c r="AN3874" s="49"/>
      <c r="AO3874" s="49"/>
      <c r="AP3874" s="49"/>
      <c r="AQ3874" s="49"/>
      <c r="AR3874" s="49"/>
      <c r="AS3874" s="49"/>
      <c r="AT3874" s="49"/>
      <c r="AX3874" s="49"/>
      <c r="AY3874" s="49"/>
      <c r="AZ3874" s="49"/>
      <c r="BA3874" s="49"/>
      <c r="BB3874" s="49"/>
      <c r="BC3874" s="49"/>
      <c r="BD3874" s="49"/>
      <c r="BE3874" s="49"/>
      <c r="BF3874" s="49"/>
      <c r="BG3874" s="49"/>
      <c r="BH3874" s="49"/>
      <c r="BI3874" s="49"/>
      <c r="BJ3874" s="49"/>
      <c r="BK3874" s="49"/>
      <c r="BL3874" s="49"/>
      <c r="BM3874" s="49"/>
      <c r="BN3874" s="49"/>
      <c r="BO3874" s="49"/>
      <c r="BP3874" s="49"/>
      <c r="BQ3874" s="49"/>
      <c r="BR3874" s="49"/>
      <c r="BS3874" s="49"/>
      <c r="BT3874" s="49"/>
      <c r="BU3874" s="49"/>
      <c r="BV3874" s="49"/>
      <c r="BW3874" s="49"/>
      <c r="BX3874" s="49"/>
      <c r="BY3874" s="49"/>
      <c r="BZ3874" s="49"/>
      <c r="CA3874" s="49"/>
      <c r="CB3874" s="49"/>
      <c r="CC3874" s="49"/>
    </row>
    <row r="3875" spans="1:81" x14ac:dyDescent="0.3">
      <c r="A3875" s="57" t="s">
        <v>561</v>
      </c>
      <c r="B3875" s="48">
        <v>42304</v>
      </c>
      <c r="C3875" s="48"/>
      <c r="D3875" s="48"/>
      <c r="E3875" s="49" t="s">
        <v>558</v>
      </c>
      <c r="F3875" s="49"/>
      <c r="G3875" s="49">
        <v>495.24890625</v>
      </c>
      <c r="H3875" s="49">
        <v>0.16123437500000001</v>
      </c>
      <c r="I3875" s="49">
        <v>0.23250000000000001</v>
      </c>
      <c r="J3875" s="49">
        <v>0.27855625000000001</v>
      </c>
      <c r="K3875" s="49">
        <v>0.27101874999999997</v>
      </c>
      <c r="L3875" s="49">
        <v>0.27703749999999999</v>
      </c>
      <c r="M3875" s="49">
        <v>0.328625</v>
      </c>
      <c r="N3875" s="49">
        <v>0.29872500000000002</v>
      </c>
      <c r="O3875" s="49"/>
      <c r="P3875" s="49"/>
      <c r="Q3875" s="49"/>
      <c r="R3875" s="49"/>
      <c r="S3875" s="49"/>
      <c r="T3875" s="49"/>
      <c r="U3875" s="49"/>
      <c r="V3875" s="49"/>
      <c r="W3875" s="49"/>
      <c r="X3875" s="49"/>
      <c r="Y3875" s="49"/>
      <c r="Z3875" s="49"/>
      <c r="AA3875" s="49"/>
      <c r="AB3875" s="49"/>
      <c r="AC3875" s="49"/>
      <c r="AD3875" s="49"/>
      <c r="AE3875" s="49"/>
      <c r="AF3875" s="49">
        <v>0.16293587960005501</v>
      </c>
      <c r="AG3875" s="49"/>
      <c r="AH3875" s="49"/>
      <c r="AI3875" s="49"/>
      <c r="AJ3875" s="49"/>
      <c r="AK3875" s="49"/>
      <c r="AL3875" s="49"/>
      <c r="AM3875" s="49"/>
      <c r="AN3875" s="49"/>
      <c r="AO3875" s="49"/>
      <c r="AP3875" s="49"/>
      <c r="AQ3875" s="49"/>
      <c r="AR3875" s="49"/>
      <c r="AS3875" s="49"/>
      <c r="AT3875" s="49"/>
      <c r="AX3875" s="49"/>
      <c r="AY3875" s="49"/>
      <c r="AZ3875" s="49"/>
      <c r="BA3875" s="49"/>
      <c r="BB3875" s="49"/>
      <c r="BC3875" s="49"/>
      <c r="BD3875" s="49"/>
      <c r="BE3875" s="49"/>
      <c r="BF3875" s="49"/>
      <c r="BG3875" s="49"/>
      <c r="BH3875" s="49"/>
      <c r="BI3875" s="49"/>
      <c r="BJ3875" s="49"/>
      <c r="BK3875" s="49"/>
      <c r="BL3875" s="49"/>
      <c r="BM3875" s="49"/>
      <c r="BN3875" s="49"/>
      <c r="BO3875" s="49"/>
      <c r="BP3875" s="49"/>
      <c r="BQ3875" s="49"/>
      <c r="BR3875" s="49"/>
      <c r="BS3875" s="49"/>
      <c r="BT3875" s="49"/>
      <c r="BU3875" s="49"/>
      <c r="BV3875" s="49"/>
      <c r="BW3875" s="49"/>
      <c r="BX3875" s="49"/>
      <c r="BY3875" s="49"/>
      <c r="BZ3875" s="49"/>
      <c r="CA3875" s="49"/>
      <c r="CB3875" s="49"/>
      <c r="CC3875" s="49"/>
    </row>
    <row r="3876" spans="1:81" x14ac:dyDescent="0.3">
      <c r="A3876" s="57" t="s">
        <v>561</v>
      </c>
      <c r="B3876" s="48">
        <v>42305</v>
      </c>
      <c r="C3876" s="48"/>
      <c r="D3876" s="48"/>
      <c r="E3876" s="49" t="s">
        <v>558</v>
      </c>
      <c r="F3876" s="49"/>
      <c r="G3876" s="49">
        <v>494.52796875000001</v>
      </c>
      <c r="H3876" s="49">
        <v>0.15906562499999999</v>
      </c>
      <c r="I3876" s="49">
        <v>0.2308125</v>
      </c>
      <c r="J3876" s="49">
        <v>0.27779375000000001</v>
      </c>
      <c r="K3876" s="49">
        <v>0.27111875000000002</v>
      </c>
      <c r="L3876" s="49">
        <v>0.27715624999999999</v>
      </c>
      <c r="M3876" s="49">
        <v>0.32861875000000002</v>
      </c>
      <c r="N3876" s="49">
        <v>0.29880000000000001</v>
      </c>
      <c r="O3876" s="49"/>
      <c r="P3876" s="49"/>
      <c r="Q3876" s="49"/>
      <c r="R3876" s="49"/>
      <c r="S3876" s="49"/>
      <c r="T3876" s="49"/>
      <c r="U3876" s="49"/>
      <c r="V3876" s="49"/>
      <c r="W3876" s="49"/>
      <c r="X3876" s="49"/>
      <c r="Y3876" s="49"/>
      <c r="Z3876" s="49"/>
      <c r="AA3876" s="49"/>
      <c r="AB3876" s="49"/>
      <c r="AC3876" s="49"/>
      <c r="AD3876" s="49"/>
      <c r="AE3876" s="49"/>
      <c r="AF3876" s="49"/>
      <c r="AG3876" s="49"/>
      <c r="AH3876" s="49"/>
      <c r="AI3876" s="49"/>
      <c r="AJ3876" s="49"/>
      <c r="AK3876" s="49"/>
      <c r="AL3876" s="49"/>
      <c r="AM3876" s="49"/>
      <c r="AN3876" s="49"/>
      <c r="AO3876" s="49"/>
      <c r="AP3876" s="49"/>
      <c r="AQ3876" s="49"/>
      <c r="AR3876" s="49"/>
      <c r="AS3876" s="49"/>
      <c r="AT3876" s="49"/>
      <c r="AX3876" s="49"/>
      <c r="AY3876" s="49"/>
      <c r="AZ3876" s="49"/>
      <c r="BA3876" s="49"/>
      <c r="BB3876" s="49"/>
      <c r="BC3876" s="49"/>
      <c r="BD3876" s="49"/>
      <c r="BE3876" s="49"/>
      <c r="BF3876" s="49"/>
      <c r="BG3876" s="49"/>
      <c r="BH3876" s="49"/>
      <c r="BI3876" s="49"/>
      <c r="BJ3876" s="49"/>
      <c r="BK3876" s="49"/>
      <c r="BL3876" s="49"/>
      <c r="BM3876" s="49"/>
      <c r="BN3876" s="49"/>
      <c r="BO3876" s="49"/>
      <c r="BP3876" s="49"/>
      <c r="BQ3876" s="49"/>
      <c r="BR3876" s="49"/>
      <c r="BS3876" s="49"/>
      <c r="BT3876" s="49"/>
      <c r="BU3876" s="49"/>
      <c r="BV3876" s="49"/>
      <c r="BW3876" s="49"/>
      <c r="BX3876" s="49"/>
      <c r="BY3876" s="49"/>
      <c r="BZ3876" s="49"/>
      <c r="CA3876" s="49"/>
      <c r="CB3876" s="49"/>
      <c r="CC3876" s="49"/>
    </row>
    <row r="3877" spans="1:81" x14ac:dyDescent="0.3">
      <c r="A3877" s="57" t="s">
        <v>561</v>
      </c>
      <c r="B3877" s="48">
        <v>42306</v>
      </c>
      <c r="C3877" s="48"/>
      <c r="D3877" s="48"/>
      <c r="E3877" s="49" t="s">
        <v>558</v>
      </c>
      <c r="F3877" s="49"/>
      <c r="G3877" s="49">
        <v>528.46124999999995</v>
      </c>
      <c r="H3877" s="49">
        <v>0.28601874999999999</v>
      </c>
      <c r="I3877" s="49">
        <v>0.28918125</v>
      </c>
      <c r="J3877" s="49">
        <v>0.29028124999999999</v>
      </c>
      <c r="K3877" s="49">
        <v>0.27904374999999998</v>
      </c>
      <c r="L3877" s="49">
        <v>0.27714375000000002</v>
      </c>
      <c r="M3877" s="49">
        <v>0.32868124999999998</v>
      </c>
      <c r="N3877" s="49">
        <v>0.29878749999999998</v>
      </c>
      <c r="O3877" s="49"/>
      <c r="P3877" s="49"/>
      <c r="Q3877" s="49"/>
      <c r="R3877" s="49"/>
      <c r="S3877" s="49">
        <v>1.6606305750000001</v>
      </c>
      <c r="T3877" s="49">
        <v>40.173749999999998</v>
      </c>
      <c r="U3877" s="49">
        <v>0</v>
      </c>
      <c r="V3877" s="49"/>
      <c r="W3877" s="49"/>
      <c r="X3877" s="49"/>
      <c r="Y3877" s="49"/>
      <c r="Z3877" s="49"/>
      <c r="AA3877" s="49"/>
      <c r="AB3877" s="49"/>
      <c r="AC3877" s="49"/>
      <c r="AD3877" s="49">
        <v>5.8</v>
      </c>
      <c r="AE3877" s="49"/>
      <c r="AF3877" s="49"/>
      <c r="AG3877" s="49"/>
      <c r="AH3877" s="49"/>
      <c r="AI3877" s="49"/>
      <c r="AJ3877" s="49">
        <v>0</v>
      </c>
      <c r="AK3877" s="49">
        <v>4.5999999999999996</v>
      </c>
      <c r="AL3877" s="49">
        <v>0.58250000000000002</v>
      </c>
      <c r="AM3877" s="49">
        <v>4.5737985061031203E-2</v>
      </c>
      <c r="AN3877" s="49">
        <v>1.44357085</v>
      </c>
      <c r="AO3877" s="49">
        <v>31.56175</v>
      </c>
      <c r="AP3877" s="49"/>
      <c r="AQ3877" s="49"/>
      <c r="AR3877" s="49"/>
      <c r="AS3877" s="49"/>
      <c r="AT3877" s="49"/>
      <c r="AX3877" s="49"/>
      <c r="AY3877" s="49"/>
      <c r="AZ3877" s="49"/>
      <c r="BA3877" s="49"/>
      <c r="BB3877" s="49"/>
      <c r="BC3877" s="49">
        <v>0</v>
      </c>
      <c r="BD3877" s="49"/>
      <c r="BE3877" s="49">
        <v>2.5204334068741299E-2</v>
      </c>
      <c r="BF3877" s="49">
        <v>0.21705972500000001</v>
      </c>
      <c r="BG3877" s="49"/>
      <c r="BH3877" s="49">
        <v>8.6120000000000001</v>
      </c>
      <c r="BI3877" s="49"/>
      <c r="BJ3877" s="49"/>
      <c r="BK3877" s="49"/>
      <c r="BL3877" s="49"/>
      <c r="BM3877" s="49"/>
      <c r="BN3877" s="49"/>
      <c r="BO3877" s="49"/>
      <c r="BP3877" s="49"/>
      <c r="BQ3877" s="49"/>
      <c r="BR3877" s="49"/>
      <c r="BS3877" s="49"/>
      <c r="BT3877" s="49"/>
      <c r="BU3877" s="49"/>
      <c r="BV3877" s="49"/>
      <c r="BW3877" s="49"/>
      <c r="BX3877" s="49"/>
      <c r="BY3877" s="49"/>
      <c r="BZ3877" s="49"/>
      <c r="CA3877" s="49"/>
      <c r="CB3877" s="49"/>
      <c r="CC3877" s="49"/>
    </row>
    <row r="3878" spans="1:81" x14ac:dyDescent="0.3">
      <c r="A3878" s="57" t="s">
        <v>561</v>
      </c>
      <c r="B3878" s="48">
        <v>42307</v>
      </c>
      <c r="C3878" s="48"/>
      <c r="D3878" s="48"/>
      <c r="E3878" s="49" t="s">
        <v>558</v>
      </c>
      <c r="F3878" s="49"/>
      <c r="G3878" s="49">
        <v>531.72843750000004</v>
      </c>
      <c r="H3878" s="49">
        <v>0.28973749999999998</v>
      </c>
      <c r="I3878" s="49">
        <v>0.29919374999999998</v>
      </c>
      <c r="J3878" s="49">
        <v>0.29534375000000002</v>
      </c>
      <c r="K3878" s="49">
        <v>0.27798125000000001</v>
      </c>
      <c r="L3878" s="49">
        <v>0.27716875000000002</v>
      </c>
      <c r="M3878" s="49">
        <v>0.32866875000000001</v>
      </c>
      <c r="N3878" s="49">
        <v>0.29880000000000001</v>
      </c>
      <c r="O3878" s="49"/>
      <c r="P3878" s="49"/>
      <c r="Q3878" s="49"/>
      <c r="R3878" s="49"/>
      <c r="S3878" s="49"/>
      <c r="T3878" s="49"/>
      <c r="U3878" s="49"/>
      <c r="V3878" s="49"/>
      <c r="W3878" s="49"/>
      <c r="X3878" s="49"/>
      <c r="Y3878" s="49"/>
      <c r="Z3878" s="49"/>
      <c r="AA3878" s="49"/>
      <c r="AB3878" s="49"/>
      <c r="AC3878" s="49"/>
      <c r="AD3878" s="49"/>
      <c r="AE3878" s="49">
        <v>0.22303697606873399</v>
      </c>
      <c r="AF3878" s="49">
        <v>0.40546669623575399</v>
      </c>
      <c r="AG3878" s="49"/>
      <c r="AH3878" s="49"/>
      <c r="AI3878" s="49"/>
      <c r="AJ3878" s="49"/>
      <c r="AK3878" s="49"/>
      <c r="AL3878" s="49"/>
      <c r="AM3878" s="49"/>
      <c r="AN3878" s="49"/>
      <c r="AO3878" s="49"/>
      <c r="AP3878" s="49"/>
      <c r="AQ3878" s="49"/>
      <c r="AR3878" s="49"/>
      <c r="AS3878" s="49"/>
      <c r="AT3878" s="49"/>
      <c r="AX3878" s="49"/>
      <c r="AY3878" s="49"/>
      <c r="AZ3878" s="49"/>
      <c r="BA3878" s="49"/>
      <c r="BB3878" s="49"/>
      <c r="BC3878" s="49"/>
      <c r="BD3878" s="49"/>
      <c r="BE3878" s="49"/>
      <c r="BF3878" s="49"/>
      <c r="BG3878" s="49"/>
      <c r="BH3878" s="49"/>
      <c r="BI3878" s="49"/>
      <c r="BJ3878" s="49"/>
      <c r="BK3878" s="49"/>
      <c r="BL3878" s="49"/>
      <c r="BM3878" s="49"/>
      <c r="BN3878" s="49"/>
      <c r="BO3878" s="49"/>
      <c r="BP3878" s="49"/>
      <c r="BQ3878" s="49"/>
      <c r="BR3878" s="49"/>
      <c r="BS3878" s="49"/>
      <c r="BT3878" s="49"/>
      <c r="BU3878" s="49"/>
      <c r="BV3878" s="49"/>
      <c r="BW3878" s="49"/>
      <c r="BX3878" s="49"/>
      <c r="BY3878" s="49"/>
      <c r="BZ3878" s="49"/>
      <c r="CA3878" s="49"/>
      <c r="CB3878" s="49"/>
      <c r="CC3878" s="49"/>
    </row>
    <row r="3879" spans="1:81" x14ac:dyDescent="0.3">
      <c r="A3879" s="57" t="s">
        <v>561</v>
      </c>
      <c r="B3879" s="48">
        <v>42308</v>
      </c>
      <c r="C3879" s="48"/>
      <c r="D3879" s="48"/>
      <c r="E3879" s="49" t="s">
        <v>558</v>
      </c>
      <c r="F3879" s="49"/>
      <c r="G3879" s="49">
        <v>530.06015624999998</v>
      </c>
      <c r="H3879" s="49">
        <v>0.27325312499999999</v>
      </c>
      <c r="I3879" s="49">
        <v>0.29846875</v>
      </c>
      <c r="J3879" s="49">
        <v>0.29835</v>
      </c>
      <c r="K3879" s="49">
        <v>0.27785625000000003</v>
      </c>
      <c r="L3879" s="49">
        <v>0.27710625</v>
      </c>
      <c r="M3879" s="49">
        <v>0.32868124999999998</v>
      </c>
      <c r="N3879" s="49">
        <v>0.29901250000000001</v>
      </c>
      <c r="O3879" s="49"/>
      <c r="P3879" s="49"/>
      <c r="Q3879" s="49"/>
      <c r="R3879" s="49"/>
      <c r="S3879" s="49"/>
      <c r="T3879" s="49"/>
      <c r="U3879" s="49"/>
      <c r="V3879" s="49"/>
      <c r="W3879" s="49"/>
      <c r="X3879" s="49"/>
      <c r="Y3879" s="49"/>
      <c r="Z3879" s="49"/>
      <c r="AA3879" s="49"/>
      <c r="AB3879" s="49"/>
      <c r="AC3879" s="49"/>
      <c r="AD3879" s="49"/>
      <c r="AE3879" s="49"/>
      <c r="AF3879" s="49"/>
      <c r="AG3879" s="49"/>
      <c r="AH3879" s="49"/>
      <c r="AI3879" s="49"/>
      <c r="AJ3879" s="49"/>
      <c r="AK3879" s="49"/>
      <c r="AL3879" s="49"/>
      <c r="AM3879" s="49"/>
      <c r="AN3879" s="49"/>
      <c r="AO3879" s="49"/>
      <c r="AP3879" s="49"/>
      <c r="AQ3879" s="49"/>
      <c r="AR3879" s="49"/>
      <c r="AS3879" s="49"/>
      <c r="AT3879" s="49"/>
      <c r="AX3879" s="49"/>
      <c r="AY3879" s="49"/>
      <c r="AZ3879" s="49"/>
      <c r="BA3879" s="49"/>
      <c r="BB3879" s="49"/>
      <c r="BC3879" s="49"/>
      <c r="BD3879" s="49"/>
      <c r="BE3879" s="49"/>
      <c r="BF3879" s="49"/>
      <c r="BG3879" s="49"/>
      <c r="BH3879" s="49"/>
      <c r="BI3879" s="49"/>
      <c r="BJ3879" s="49"/>
      <c r="BK3879" s="49"/>
      <c r="BL3879" s="49"/>
      <c r="BM3879" s="49"/>
      <c r="BN3879" s="49"/>
      <c r="BO3879" s="49"/>
      <c r="BP3879" s="49"/>
      <c r="BQ3879" s="49"/>
      <c r="BR3879" s="49"/>
      <c r="BS3879" s="49"/>
      <c r="BT3879" s="49"/>
      <c r="BU3879" s="49"/>
      <c r="BV3879" s="49"/>
      <c r="BW3879" s="49"/>
      <c r="BX3879" s="49"/>
      <c r="BY3879" s="49"/>
      <c r="BZ3879" s="49"/>
      <c r="CA3879" s="49"/>
      <c r="CB3879" s="49"/>
      <c r="CC3879" s="49"/>
    </row>
    <row r="3880" spans="1:81" x14ac:dyDescent="0.3">
      <c r="A3880" s="57" t="s">
        <v>561</v>
      </c>
      <c r="B3880" s="48">
        <v>42309</v>
      </c>
      <c r="C3880" s="48"/>
      <c r="D3880" s="48"/>
      <c r="E3880" s="49" t="s">
        <v>558</v>
      </c>
      <c r="F3880" s="49"/>
      <c r="G3880" s="49">
        <v>527.20640624999999</v>
      </c>
      <c r="H3880" s="49">
        <v>0.25555312499999999</v>
      </c>
      <c r="I3880" s="49">
        <v>0.29381875000000002</v>
      </c>
      <c r="J3880" s="49">
        <v>0.29960625000000002</v>
      </c>
      <c r="K3880" s="49">
        <v>0.27824375000000001</v>
      </c>
      <c r="L3880" s="49">
        <v>0.27712500000000001</v>
      </c>
      <c r="M3880" s="49">
        <v>0.32869999999999999</v>
      </c>
      <c r="N3880" s="49">
        <v>0.29899375</v>
      </c>
      <c r="O3880" s="49"/>
      <c r="P3880" s="49"/>
      <c r="Q3880" s="49"/>
      <c r="R3880" s="49"/>
      <c r="S3880" s="49"/>
      <c r="T3880" s="49"/>
      <c r="U3880" s="49"/>
      <c r="V3880" s="49"/>
      <c r="W3880" s="49"/>
      <c r="X3880" s="49"/>
      <c r="Y3880" s="49"/>
      <c r="Z3880" s="49"/>
      <c r="AA3880" s="49"/>
      <c r="AB3880" s="49"/>
      <c r="AC3880" s="49"/>
      <c r="AD3880" s="49"/>
      <c r="AE3880" s="49"/>
      <c r="AF3880" s="49"/>
      <c r="AG3880" s="49"/>
      <c r="AH3880" s="49"/>
      <c r="AI3880" s="49"/>
      <c r="AJ3880" s="49"/>
      <c r="AK3880" s="49"/>
      <c r="AL3880" s="49"/>
      <c r="AM3880" s="49"/>
      <c r="AN3880" s="49"/>
      <c r="AO3880" s="49"/>
      <c r="AP3880" s="49"/>
      <c r="AQ3880" s="49"/>
      <c r="AR3880" s="49"/>
      <c r="AS3880" s="49"/>
      <c r="AT3880" s="49"/>
      <c r="AX3880" s="49"/>
      <c r="AY3880" s="49"/>
      <c r="AZ3880" s="49"/>
      <c r="BA3880" s="49"/>
      <c r="BB3880" s="49"/>
      <c r="BC3880" s="49"/>
      <c r="BD3880" s="49"/>
      <c r="BE3880" s="49"/>
      <c r="BF3880" s="49"/>
      <c r="BG3880" s="49"/>
      <c r="BH3880" s="49"/>
      <c r="BI3880" s="49"/>
      <c r="BJ3880" s="49"/>
      <c r="BK3880" s="49"/>
      <c r="BL3880" s="49"/>
      <c r="BM3880" s="49"/>
      <c r="BN3880" s="49"/>
      <c r="BO3880" s="49"/>
      <c r="BP3880" s="49"/>
      <c r="BQ3880" s="49"/>
      <c r="BR3880" s="49"/>
      <c r="BS3880" s="49"/>
      <c r="BT3880" s="49"/>
      <c r="BU3880" s="49"/>
      <c r="BV3880" s="49"/>
      <c r="BW3880" s="49"/>
      <c r="BX3880" s="49"/>
      <c r="BY3880" s="49"/>
      <c r="BZ3880" s="49"/>
      <c r="CA3880" s="49"/>
      <c r="CB3880" s="49"/>
      <c r="CC3880" s="49"/>
    </row>
    <row r="3881" spans="1:81" x14ac:dyDescent="0.3">
      <c r="A3881" s="57" t="s">
        <v>561</v>
      </c>
      <c r="B3881" s="48">
        <v>42310</v>
      </c>
      <c r="C3881" s="48"/>
      <c r="D3881" s="48"/>
      <c r="E3881" s="49" t="s">
        <v>558</v>
      </c>
      <c r="F3881" s="49"/>
      <c r="G3881" s="49">
        <v>526.62937499999998</v>
      </c>
      <c r="H3881" s="49">
        <v>0.25330000000000003</v>
      </c>
      <c r="I3881" s="49">
        <v>0.29010000000000002</v>
      </c>
      <c r="J3881" s="49">
        <v>0.30004999999999998</v>
      </c>
      <c r="K3881" s="49">
        <v>0.27878124999999998</v>
      </c>
      <c r="L3881" s="49">
        <v>0.27715624999999999</v>
      </c>
      <c r="M3881" s="49">
        <v>0.32869375000000001</v>
      </c>
      <c r="N3881" s="49">
        <v>0.29904999999999998</v>
      </c>
      <c r="O3881" s="49"/>
      <c r="P3881" s="49"/>
      <c r="Q3881" s="49"/>
      <c r="R3881" s="49"/>
      <c r="S3881" s="49"/>
      <c r="T3881" s="49"/>
      <c r="U3881" s="49"/>
      <c r="V3881" s="49"/>
      <c r="W3881" s="49"/>
      <c r="X3881" s="49"/>
      <c r="Y3881" s="49"/>
      <c r="Z3881" s="49"/>
      <c r="AA3881" s="49"/>
      <c r="AB3881" s="49"/>
      <c r="AC3881" s="49"/>
      <c r="AD3881" s="49"/>
      <c r="AE3881" s="49">
        <v>0.26584936765057698</v>
      </c>
      <c r="AF3881" s="49">
        <v>0.35480940905139602</v>
      </c>
      <c r="AG3881" s="49"/>
      <c r="AH3881" s="49"/>
      <c r="AI3881" s="49"/>
      <c r="AJ3881" s="49"/>
      <c r="AK3881" s="49"/>
      <c r="AL3881" s="49"/>
      <c r="AM3881" s="49"/>
      <c r="AN3881" s="49"/>
      <c r="AO3881" s="49"/>
      <c r="AP3881" s="49"/>
      <c r="AQ3881" s="49"/>
      <c r="AR3881" s="49"/>
      <c r="AS3881" s="49"/>
      <c r="AT3881" s="49"/>
      <c r="AX3881" s="49"/>
      <c r="AY3881" s="49"/>
      <c r="AZ3881" s="49"/>
      <c r="BA3881" s="49"/>
      <c r="BB3881" s="49"/>
      <c r="BC3881" s="49"/>
      <c r="BD3881" s="49"/>
      <c r="BE3881" s="49"/>
      <c r="BF3881" s="49"/>
      <c r="BG3881" s="49"/>
      <c r="BH3881" s="49"/>
      <c r="BI3881" s="49"/>
      <c r="BJ3881" s="49"/>
      <c r="BK3881" s="49"/>
      <c r="BL3881" s="49"/>
      <c r="BM3881" s="49"/>
      <c r="BN3881" s="49"/>
      <c r="BO3881" s="49"/>
      <c r="BP3881" s="49"/>
      <c r="BQ3881" s="49"/>
      <c r="BR3881" s="49"/>
      <c r="BS3881" s="49"/>
      <c r="BT3881" s="49"/>
      <c r="BU3881" s="49"/>
      <c r="BV3881" s="49"/>
      <c r="BW3881" s="49"/>
      <c r="BX3881" s="49"/>
      <c r="BY3881" s="49"/>
      <c r="BZ3881" s="49"/>
      <c r="CA3881" s="49"/>
      <c r="CB3881" s="49"/>
      <c r="CC3881" s="49"/>
    </row>
    <row r="3882" spans="1:81" x14ac:dyDescent="0.3">
      <c r="A3882" s="57" t="s">
        <v>561</v>
      </c>
      <c r="B3882" s="48">
        <v>42311</v>
      </c>
      <c r="C3882" s="48"/>
      <c r="D3882" s="48"/>
      <c r="E3882" s="49" t="s">
        <v>558</v>
      </c>
      <c r="F3882" s="49"/>
      <c r="G3882" s="49">
        <v>524.91796875</v>
      </c>
      <c r="H3882" s="49">
        <v>0.243640625</v>
      </c>
      <c r="I3882" s="49">
        <v>0.28667500000000001</v>
      </c>
      <c r="J3882" s="49">
        <v>0.29998750000000002</v>
      </c>
      <c r="K3882" s="49">
        <v>0.27953749999999999</v>
      </c>
      <c r="L3882" s="49">
        <v>0.27732499999999999</v>
      </c>
      <c r="M3882" s="49">
        <v>0.32866875000000001</v>
      </c>
      <c r="N3882" s="49">
        <v>0.29904999999999998</v>
      </c>
      <c r="O3882" s="49"/>
      <c r="P3882" s="49"/>
      <c r="Q3882" s="49"/>
      <c r="R3882" s="49"/>
      <c r="S3882" s="49"/>
      <c r="T3882" s="49"/>
      <c r="U3882" s="49"/>
      <c r="V3882" s="49"/>
      <c r="W3882" s="49"/>
      <c r="X3882" s="49"/>
      <c r="Y3882" s="49"/>
      <c r="Z3882" s="49"/>
      <c r="AA3882" s="49"/>
      <c r="AB3882" s="49"/>
      <c r="AC3882" s="49"/>
      <c r="AD3882" s="49"/>
      <c r="AE3882" s="49"/>
      <c r="AF3882" s="49"/>
      <c r="AG3882" s="49"/>
      <c r="AH3882" s="49"/>
      <c r="AI3882" s="49"/>
      <c r="AJ3882" s="49"/>
      <c r="AK3882" s="49"/>
      <c r="AL3882" s="49"/>
      <c r="AM3882" s="49"/>
      <c r="AN3882" s="49"/>
      <c r="AO3882" s="49"/>
      <c r="AP3882" s="49"/>
      <c r="AQ3882" s="49"/>
      <c r="AR3882" s="49"/>
      <c r="AS3882" s="49"/>
      <c r="AT3882" s="49"/>
      <c r="AX3882" s="49"/>
      <c r="AY3882" s="49"/>
      <c r="AZ3882" s="49"/>
      <c r="BA3882" s="49"/>
      <c r="BB3882" s="49"/>
      <c r="BC3882" s="49"/>
      <c r="BD3882" s="49"/>
      <c r="BE3882" s="49"/>
      <c r="BF3882" s="49"/>
      <c r="BG3882" s="49"/>
      <c r="BH3882" s="49"/>
      <c r="BI3882" s="49"/>
      <c r="BJ3882" s="49"/>
      <c r="BK3882" s="49"/>
      <c r="BL3882" s="49"/>
      <c r="BM3882" s="49"/>
      <c r="BN3882" s="49"/>
      <c r="BO3882" s="49"/>
      <c r="BP3882" s="49"/>
      <c r="BQ3882" s="49"/>
      <c r="BR3882" s="49"/>
      <c r="BS3882" s="49"/>
      <c r="BT3882" s="49"/>
      <c r="BU3882" s="49"/>
      <c r="BV3882" s="49"/>
      <c r="BW3882" s="49"/>
      <c r="BX3882" s="49"/>
      <c r="BY3882" s="49"/>
      <c r="BZ3882" s="49"/>
      <c r="CA3882" s="49"/>
      <c r="CB3882" s="49"/>
      <c r="CC3882" s="49"/>
    </row>
    <row r="3883" spans="1:81" x14ac:dyDescent="0.3">
      <c r="A3883" s="57" t="s">
        <v>561</v>
      </c>
      <c r="B3883" s="48">
        <v>42312</v>
      </c>
      <c r="C3883" s="48"/>
      <c r="D3883" s="48"/>
      <c r="E3883" s="49" t="s">
        <v>558</v>
      </c>
      <c r="F3883" s="49"/>
      <c r="G3883" s="49">
        <v>522.97265625</v>
      </c>
      <c r="H3883" s="49">
        <v>0.234434375</v>
      </c>
      <c r="I3883" s="49">
        <v>0.28308749999999999</v>
      </c>
      <c r="J3883" s="49">
        <v>0.29923125</v>
      </c>
      <c r="K3883" s="49">
        <v>0.28016249999999998</v>
      </c>
      <c r="L3883" s="49">
        <v>0.27733750000000001</v>
      </c>
      <c r="M3883" s="49">
        <v>0.32871875</v>
      </c>
      <c r="N3883" s="49">
        <v>0.29903125000000003</v>
      </c>
      <c r="O3883" s="49"/>
      <c r="P3883" s="49"/>
      <c r="Q3883" s="49"/>
      <c r="R3883" s="49"/>
      <c r="S3883" s="49"/>
      <c r="T3883" s="49"/>
      <c r="U3883" s="49"/>
      <c r="V3883" s="49"/>
      <c r="W3883" s="49"/>
      <c r="X3883" s="49"/>
      <c r="Y3883" s="49"/>
      <c r="Z3883" s="49"/>
      <c r="AA3883" s="49"/>
      <c r="AB3883" s="49"/>
      <c r="AC3883" s="49"/>
      <c r="AD3883" s="49"/>
      <c r="AE3883" s="49"/>
      <c r="AF3883" s="49"/>
      <c r="AG3883" s="49"/>
      <c r="AH3883" s="49"/>
      <c r="AI3883" s="49"/>
      <c r="AJ3883" s="49"/>
      <c r="AK3883" s="49"/>
      <c r="AL3883" s="49"/>
      <c r="AM3883" s="49"/>
      <c r="AN3883" s="49"/>
      <c r="AO3883" s="49"/>
      <c r="AP3883" s="49"/>
      <c r="AQ3883" s="49"/>
      <c r="AR3883" s="49"/>
      <c r="AS3883" s="49"/>
      <c r="AT3883" s="49"/>
      <c r="AX3883" s="49"/>
      <c r="AY3883" s="49"/>
      <c r="AZ3883" s="49"/>
      <c r="BA3883" s="49"/>
      <c r="BB3883" s="49"/>
      <c r="BC3883" s="49"/>
      <c r="BD3883" s="49"/>
      <c r="BE3883" s="49"/>
      <c r="BF3883" s="49"/>
      <c r="BG3883" s="49"/>
      <c r="BH3883" s="49"/>
      <c r="BI3883" s="49"/>
      <c r="BJ3883" s="49"/>
      <c r="BK3883" s="49"/>
      <c r="BL3883" s="49"/>
      <c r="BM3883" s="49"/>
      <c r="BN3883" s="49"/>
      <c r="BO3883" s="49"/>
      <c r="BP3883" s="49"/>
      <c r="BQ3883" s="49"/>
      <c r="BR3883" s="49"/>
      <c r="BS3883" s="49"/>
      <c r="BT3883" s="49"/>
      <c r="BU3883" s="49"/>
      <c r="BV3883" s="49"/>
      <c r="BW3883" s="49"/>
      <c r="BX3883" s="49"/>
      <c r="BY3883" s="49"/>
      <c r="BZ3883" s="49"/>
      <c r="CA3883" s="49"/>
      <c r="CB3883" s="49"/>
      <c r="CC3883" s="49"/>
    </row>
    <row r="3884" spans="1:81" x14ac:dyDescent="0.3">
      <c r="A3884" s="57" t="s">
        <v>561</v>
      </c>
      <c r="B3884" s="48">
        <v>42313</v>
      </c>
      <c r="C3884" s="48"/>
      <c r="D3884" s="48"/>
      <c r="E3884" s="49" t="s">
        <v>558</v>
      </c>
      <c r="F3884" s="49"/>
      <c r="G3884" s="49">
        <v>520.06500000000005</v>
      </c>
      <c r="H3884" s="49">
        <v>0.22267500000000001</v>
      </c>
      <c r="I3884" s="49">
        <v>0.27738750000000001</v>
      </c>
      <c r="J3884" s="49">
        <v>0.29778749999999998</v>
      </c>
      <c r="K3884" s="49">
        <v>0.28035624999999997</v>
      </c>
      <c r="L3884" s="49">
        <v>0.27742499999999998</v>
      </c>
      <c r="M3884" s="49">
        <v>0.32877499999999998</v>
      </c>
      <c r="N3884" s="49">
        <v>0.29917500000000002</v>
      </c>
      <c r="O3884" s="49"/>
      <c r="P3884" s="49"/>
      <c r="Q3884" s="49"/>
      <c r="R3884" s="49"/>
      <c r="S3884" s="49"/>
      <c r="T3884" s="49"/>
      <c r="U3884" s="49"/>
      <c r="V3884" s="49"/>
      <c r="W3884" s="49"/>
      <c r="X3884" s="49"/>
      <c r="Y3884" s="49"/>
      <c r="Z3884" s="49"/>
      <c r="AA3884" s="49"/>
      <c r="AB3884" s="49"/>
      <c r="AC3884" s="49"/>
      <c r="AD3884" s="49"/>
      <c r="AE3884" s="49"/>
      <c r="AF3884" s="49">
        <v>0.25879944459038101</v>
      </c>
      <c r="AG3884" s="49"/>
      <c r="AH3884" s="49"/>
      <c r="AI3884" s="49"/>
      <c r="AJ3884" s="49"/>
      <c r="AK3884" s="49"/>
      <c r="AL3884" s="49"/>
      <c r="AM3884" s="49"/>
      <c r="AN3884" s="49"/>
      <c r="AO3884" s="49"/>
      <c r="AP3884" s="49"/>
      <c r="AQ3884" s="49"/>
      <c r="AR3884" s="49"/>
      <c r="AS3884" s="49"/>
      <c r="AT3884" s="49"/>
      <c r="AX3884" s="49"/>
      <c r="AY3884" s="49"/>
      <c r="AZ3884" s="49"/>
      <c r="BA3884" s="49"/>
      <c r="BB3884" s="49"/>
      <c r="BC3884" s="49"/>
      <c r="BD3884" s="49"/>
      <c r="BE3884" s="49"/>
      <c r="BF3884" s="49"/>
      <c r="BG3884" s="49"/>
      <c r="BH3884" s="49"/>
      <c r="BI3884" s="49"/>
      <c r="BJ3884" s="49"/>
      <c r="BK3884" s="49"/>
      <c r="BL3884" s="49"/>
      <c r="BM3884" s="49"/>
      <c r="BN3884" s="49"/>
      <c r="BO3884" s="49"/>
      <c r="BP3884" s="49"/>
      <c r="BQ3884" s="49"/>
      <c r="BR3884" s="49"/>
      <c r="BS3884" s="49"/>
      <c r="BT3884" s="49"/>
      <c r="BU3884" s="49"/>
      <c r="BV3884" s="49"/>
      <c r="BW3884" s="49"/>
      <c r="BX3884" s="49"/>
      <c r="BY3884" s="49"/>
      <c r="BZ3884" s="49"/>
      <c r="CA3884" s="49"/>
      <c r="CB3884" s="49"/>
      <c r="CC3884" s="49"/>
    </row>
    <row r="3885" spans="1:81" x14ac:dyDescent="0.3">
      <c r="A3885" s="57" t="s">
        <v>561</v>
      </c>
      <c r="B3885" s="48">
        <v>42314</v>
      </c>
      <c r="C3885" s="48"/>
      <c r="D3885" s="48"/>
      <c r="E3885" s="49" t="s">
        <v>558</v>
      </c>
      <c r="F3885" s="49"/>
      <c r="G3885" s="49">
        <v>524.50593749999996</v>
      </c>
      <c r="H3885" s="49">
        <v>0.24757499999999999</v>
      </c>
      <c r="I3885" s="49">
        <v>0.28164375000000003</v>
      </c>
      <c r="J3885" s="49">
        <v>0.29729375000000002</v>
      </c>
      <c r="K3885" s="49">
        <v>0.28113749999999998</v>
      </c>
      <c r="L3885" s="49">
        <v>0.27738125000000002</v>
      </c>
      <c r="M3885" s="49">
        <v>0.32877499999999998</v>
      </c>
      <c r="N3885" s="49">
        <v>0.29915625000000001</v>
      </c>
      <c r="O3885" s="49"/>
      <c r="P3885" s="49"/>
      <c r="Q3885" s="49"/>
      <c r="R3885" s="49"/>
      <c r="S3885" s="49"/>
      <c r="T3885" s="49"/>
      <c r="U3885" s="49"/>
      <c r="V3885" s="49"/>
      <c r="W3885" s="49"/>
      <c r="X3885" s="49"/>
      <c r="Y3885" s="49"/>
      <c r="Z3885" s="49"/>
      <c r="AA3885" s="49"/>
      <c r="AB3885" s="49"/>
      <c r="AC3885" s="49"/>
      <c r="AD3885" s="49"/>
      <c r="AE3885" s="49"/>
      <c r="AF3885" s="49"/>
      <c r="AG3885" s="49"/>
      <c r="AH3885" s="49"/>
      <c r="AI3885" s="49"/>
      <c r="AJ3885" s="49"/>
      <c r="AK3885" s="49"/>
      <c r="AL3885" s="49"/>
      <c r="AM3885" s="49"/>
      <c r="AN3885" s="49"/>
      <c r="AO3885" s="49"/>
      <c r="AP3885" s="49"/>
      <c r="AQ3885" s="49"/>
      <c r="AR3885" s="49"/>
      <c r="AS3885" s="49"/>
      <c r="AT3885" s="49"/>
      <c r="AX3885" s="49"/>
      <c r="AY3885" s="49"/>
      <c r="AZ3885" s="49"/>
      <c r="BA3885" s="49"/>
      <c r="BB3885" s="49"/>
      <c r="BC3885" s="49"/>
      <c r="BD3885" s="49"/>
      <c r="BE3885" s="49"/>
      <c r="BF3885" s="49"/>
      <c r="BG3885" s="49"/>
      <c r="BH3885" s="49"/>
      <c r="BI3885" s="49"/>
      <c r="BJ3885" s="49"/>
      <c r="BK3885" s="49"/>
      <c r="BL3885" s="49"/>
      <c r="BM3885" s="49"/>
      <c r="BN3885" s="49"/>
      <c r="BO3885" s="49"/>
      <c r="BP3885" s="49"/>
      <c r="BQ3885" s="49"/>
      <c r="BR3885" s="49"/>
      <c r="BS3885" s="49"/>
      <c r="BT3885" s="49"/>
      <c r="BU3885" s="49"/>
      <c r="BV3885" s="49"/>
      <c r="BW3885" s="49"/>
      <c r="BX3885" s="49"/>
      <c r="BY3885" s="49"/>
      <c r="BZ3885" s="49"/>
      <c r="CA3885" s="49"/>
      <c r="CB3885" s="49"/>
      <c r="CC3885" s="49"/>
    </row>
    <row r="3886" spans="1:81" x14ac:dyDescent="0.3">
      <c r="A3886" s="57" t="s">
        <v>561</v>
      </c>
      <c r="B3886" s="48">
        <v>42315</v>
      </c>
      <c r="C3886" s="48"/>
      <c r="D3886" s="48"/>
      <c r="E3886" s="49" t="s">
        <v>558</v>
      </c>
      <c r="F3886" s="49"/>
      <c r="G3886" s="49">
        <v>522.41578125000001</v>
      </c>
      <c r="H3886" s="49">
        <v>0.236565625</v>
      </c>
      <c r="I3886" s="49">
        <v>0.27838125000000002</v>
      </c>
      <c r="J3886" s="49">
        <v>0.29702499999999998</v>
      </c>
      <c r="K3886" s="49">
        <v>0.2815125</v>
      </c>
      <c r="L3886" s="49">
        <v>0.27745625000000002</v>
      </c>
      <c r="M3886" s="49">
        <v>0.32877499999999998</v>
      </c>
      <c r="N3886" s="49">
        <v>0.29914374999999999</v>
      </c>
      <c r="O3886" s="49"/>
      <c r="P3886" s="49"/>
      <c r="Q3886" s="49"/>
      <c r="R3886" s="49"/>
      <c r="S3886" s="49"/>
      <c r="T3886" s="49"/>
      <c r="U3886" s="49"/>
      <c r="V3886" s="49"/>
      <c r="W3886" s="49"/>
      <c r="X3886" s="49"/>
      <c r="Y3886" s="49"/>
      <c r="Z3886" s="49"/>
      <c r="AA3886" s="49"/>
      <c r="AB3886" s="49"/>
      <c r="AC3886" s="49"/>
      <c r="AD3886" s="49"/>
      <c r="AE3886" s="49"/>
      <c r="AF3886" s="49"/>
      <c r="AG3886" s="49"/>
      <c r="AH3886" s="49"/>
      <c r="AI3886" s="49"/>
      <c r="AJ3886" s="49"/>
      <c r="AK3886" s="49"/>
      <c r="AL3886" s="49"/>
      <c r="AM3886" s="49"/>
      <c r="AN3886" s="49"/>
      <c r="AO3886" s="49"/>
      <c r="AP3886" s="49"/>
      <c r="AQ3886" s="49"/>
      <c r="AR3886" s="49"/>
      <c r="AS3886" s="49"/>
      <c r="AT3886" s="49"/>
      <c r="AX3886" s="49"/>
      <c r="AY3886" s="49"/>
      <c r="AZ3886" s="49"/>
      <c r="BA3886" s="49"/>
      <c r="BB3886" s="49"/>
      <c r="BC3886" s="49"/>
      <c r="BD3886" s="49"/>
      <c r="BE3886" s="49"/>
      <c r="BF3886" s="49"/>
      <c r="BG3886" s="49"/>
      <c r="BH3886" s="49"/>
      <c r="BI3886" s="49"/>
      <c r="BJ3886" s="49"/>
      <c r="BK3886" s="49"/>
      <c r="BL3886" s="49"/>
      <c r="BM3886" s="49"/>
      <c r="BN3886" s="49"/>
      <c r="BO3886" s="49"/>
      <c r="BP3886" s="49"/>
      <c r="BQ3886" s="49"/>
      <c r="BR3886" s="49"/>
      <c r="BS3886" s="49"/>
      <c r="BT3886" s="49"/>
      <c r="BU3886" s="49"/>
      <c r="BV3886" s="49"/>
      <c r="BW3886" s="49"/>
      <c r="BX3886" s="49"/>
      <c r="BY3886" s="49"/>
      <c r="BZ3886" s="49"/>
      <c r="CA3886" s="49"/>
      <c r="CB3886" s="49"/>
      <c r="CC3886" s="49"/>
    </row>
    <row r="3887" spans="1:81" x14ac:dyDescent="0.3">
      <c r="A3887" s="57" t="s">
        <v>561</v>
      </c>
      <c r="B3887" s="48">
        <v>42316</v>
      </c>
      <c r="C3887" s="48"/>
      <c r="D3887" s="48"/>
      <c r="E3887" s="49" t="s">
        <v>558</v>
      </c>
      <c r="F3887" s="49"/>
      <c r="G3887" s="49">
        <v>520.88296875000003</v>
      </c>
      <c r="H3887" s="49">
        <v>0.22808437500000001</v>
      </c>
      <c r="I3887" s="49">
        <v>0.27508125</v>
      </c>
      <c r="J3887" s="49">
        <v>0.29699999999999999</v>
      </c>
      <c r="K3887" s="49">
        <v>0.28221875000000002</v>
      </c>
      <c r="L3887" s="49">
        <v>0.27756249999999999</v>
      </c>
      <c r="M3887" s="49">
        <v>0.32877499999999998</v>
      </c>
      <c r="N3887" s="49">
        <v>0.2991375</v>
      </c>
      <c r="O3887" s="49"/>
      <c r="P3887" s="49"/>
      <c r="Q3887" s="49"/>
      <c r="R3887" s="49"/>
      <c r="S3887" s="49"/>
      <c r="T3887" s="49"/>
      <c r="U3887" s="49"/>
      <c r="V3887" s="49"/>
      <c r="W3887" s="49"/>
      <c r="X3887" s="49"/>
      <c r="Y3887" s="49"/>
      <c r="Z3887" s="49"/>
      <c r="AA3887" s="49"/>
      <c r="AB3887" s="49"/>
      <c r="AC3887" s="49"/>
      <c r="AD3887" s="49"/>
      <c r="AE3887" s="49"/>
      <c r="AF3887" s="49"/>
      <c r="AG3887" s="49"/>
      <c r="AH3887" s="49"/>
      <c r="AI3887" s="49"/>
      <c r="AJ3887" s="49"/>
      <c r="AK3887" s="49"/>
      <c r="AL3887" s="49"/>
      <c r="AM3887" s="49"/>
      <c r="AN3887" s="49"/>
      <c r="AO3887" s="49"/>
      <c r="AP3887" s="49"/>
      <c r="AQ3887" s="49"/>
      <c r="AR3887" s="49"/>
      <c r="AS3887" s="49"/>
      <c r="AT3887" s="49"/>
      <c r="AX3887" s="49"/>
      <c r="AY3887" s="49"/>
      <c r="AZ3887" s="49"/>
      <c r="BA3887" s="49"/>
      <c r="BB3887" s="49"/>
      <c r="BC3887" s="49"/>
      <c r="BD3887" s="49"/>
      <c r="BE3887" s="49"/>
      <c r="BF3887" s="49"/>
      <c r="BG3887" s="49"/>
      <c r="BH3887" s="49"/>
      <c r="BI3887" s="49"/>
      <c r="BJ3887" s="49"/>
      <c r="BK3887" s="49"/>
      <c r="BL3887" s="49"/>
      <c r="BM3887" s="49"/>
      <c r="BN3887" s="49"/>
      <c r="BO3887" s="49"/>
      <c r="BP3887" s="49"/>
      <c r="BQ3887" s="49"/>
      <c r="BR3887" s="49"/>
      <c r="BS3887" s="49"/>
      <c r="BT3887" s="49"/>
      <c r="BU3887" s="49"/>
      <c r="BV3887" s="49"/>
      <c r="BW3887" s="49"/>
      <c r="BX3887" s="49"/>
      <c r="BY3887" s="49"/>
      <c r="BZ3887" s="49"/>
      <c r="CA3887" s="49"/>
      <c r="CB3887" s="49"/>
      <c r="CC3887" s="49"/>
    </row>
    <row r="3888" spans="1:81" x14ac:dyDescent="0.3">
      <c r="A3888" s="57" t="s">
        <v>561</v>
      </c>
      <c r="B3888" s="48">
        <v>42317</v>
      </c>
      <c r="C3888" s="48"/>
      <c r="D3888" s="48"/>
      <c r="E3888" s="49" t="s">
        <v>558</v>
      </c>
      <c r="F3888" s="49"/>
      <c r="G3888" s="49">
        <v>518.17593750000003</v>
      </c>
      <c r="H3888" s="49">
        <v>0.21594374999999999</v>
      </c>
      <c r="I3888" s="49">
        <v>0.26953749999999999</v>
      </c>
      <c r="J3888" s="49">
        <v>0.29605625000000002</v>
      </c>
      <c r="K3888" s="49">
        <v>0.28275</v>
      </c>
      <c r="L3888" s="49">
        <v>0.277725</v>
      </c>
      <c r="M3888" s="49">
        <v>0.32876250000000001</v>
      </c>
      <c r="N3888" s="49">
        <v>0.29921874999999998</v>
      </c>
      <c r="O3888" s="49"/>
      <c r="P3888" s="49"/>
      <c r="Q3888" s="49"/>
      <c r="R3888" s="49"/>
      <c r="S3888" s="49"/>
      <c r="T3888" s="49"/>
      <c r="U3888" s="49"/>
      <c r="V3888" s="49"/>
      <c r="W3888" s="49"/>
      <c r="X3888" s="49"/>
      <c r="Y3888" s="49"/>
      <c r="Z3888" s="49"/>
      <c r="AA3888" s="49"/>
      <c r="AB3888" s="49"/>
      <c r="AC3888" s="49"/>
      <c r="AD3888" s="49"/>
      <c r="AE3888" s="49"/>
      <c r="AF3888" s="49"/>
      <c r="AG3888" s="49"/>
      <c r="AH3888" s="49"/>
      <c r="AI3888" s="49"/>
      <c r="AJ3888" s="49"/>
      <c r="AK3888" s="49"/>
      <c r="AL3888" s="49"/>
      <c r="AM3888" s="49"/>
      <c r="AN3888" s="49"/>
      <c r="AO3888" s="49"/>
      <c r="AP3888" s="49"/>
      <c r="AQ3888" s="49"/>
      <c r="AR3888" s="49"/>
      <c r="AS3888" s="49"/>
      <c r="AT3888" s="49"/>
      <c r="AX3888" s="49"/>
      <c r="AY3888" s="49"/>
      <c r="AZ3888" s="49"/>
      <c r="BA3888" s="49"/>
      <c r="BB3888" s="49"/>
      <c r="BC3888" s="49"/>
      <c r="BD3888" s="49"/>
      <c r="BE3888" s="49"/>
      <c r="BF3888" s="49"/>
      <c r="BG3888" s="49"/>
      <c r="BH3888" s="49"/>
      <c r="BI3888" s="49"/>
      <c r="BJ3888" s="49"/>
      <c r="BK3888" s="49"/>
      <c r="BL3888" s="49"/>
      <c r="BM3888" s="49"/>
      <c r="BN3888" s="49"/>
      <c r="BO3888" s="49"/>
      <c r="BP3888" s="49"/>
      <c r="BQ3888" s="49"/>
      <c r="BR3888" s="49"/>
      <c r="BS3888" s="49"/>
      <c r="BT3888" s="49"/>
      <c r="BU3888" s="49"/>
      <c r="BV3888" s="49"/>
      <c r="BW3888" s="49"/>
      <c r="BX3888" s="49"/>
      <c r="BY3888" s="49"/>
      <c r="BZ3888" s="49"/>
      <c r="CA3888" s="49"/>
      <c r="CB3888" s="49"/>
      <c r="CC3888" s="49"/>
    </row>
    <row r="3889" spans="1:81" x14ac:dyDescent="0.3">
      <c r="A3889" s="57" t="s">
        <v>561</v>
      </c>
      <c r="B3889" s="48">
        <v>42318</v>
      </c>
      <c r="C3889" s="48"/>
      <c r="D3889" s="48"/>
      <c r="E3889" s="49" t="s">
        <v>558</v>
      </c>
      <c r="F3889" s="49"/>
      <c r="G3889" s="49">
        <v>515.12343750000002</v>
      </c>
      <c r="H3889" s="49">
        <v>0.20269375000000001</v>
      </c>
      <c r="I3889" s="49">
        <v>0.26235000000000003</v>
      </c>
      <c r="J3889" s="49">
        <v>0.29488750000000002</v>
      </c>
      <c r="K3889" s="49">
        <v>0.28346874999999999</v>
      </c>
      <c r="L3889" s="49">
        <v>0.27796874999999999</v>
      </c>
      <c r="M3889" s="49">
        <v>0.3288875</v>
      </c>
      <c r="N3889" s="49">
        <v>0.29934375000000002</v>
      </c>
      <c r="O3889" s="49"/>
      <c r="P3889" s="49"/>
      <c r="Q3889" s="49"/>
      <c r="R3889" s="49"/>
      <c r="S3889" s="49"/>
      <c r="T3889" s="49"/>
      <c r="U3889" s="49"/>
      <c r="V3889" s="49"/>
      <c r="W3889" s="49"/>
      <c r="X3889" s="49"/>
      <c r="Y3889" s="49"/>
      <c r="Z3889" s="49"/>
      <c r="AA3889" s="49"/>
      <c r="AB3889" s="49"/>
      <c r="AC3889" s="49"/>
      <c r="AD3889" s="49">
        <v>7.55</v>
      </c>
      <c r="AE3889" s="49">
        <v>0.37769270787318399</v>
      </c>
      <c r="AF3889" s="49">
        <v>0.39467137396587698</v>
      </c>
      <c r="AG3889" s="49"/>
      <c r="AH3889" s="49"/>
      <c r="AI3889" s="49"/>
      <c r="AJ3889" s="49">
        <v>0.15</v>
      </c>
      <c r="AK3889" s="49">
        <v>6.5</v>
      </c>
      <c r="AL3889" s="49"/>
      <c r="AM3889" s="49"/>
      <c r="AN3889" s="49"/>
      <c r="AO3889" s="49"/>
      <c r="AP3889" s="49"/>
      <c r="AQ3889" s="49"/>
      <c r="AR3889" s="49"/>
      <c r="AS3889" s="49"/>
      <c r="AT3889" s="49"/>
      <c r="AX3889" s="49"/>
      <c r="AY3889" s="49"/>
      <c r="AZ3889" s="49"/>
      <c r="BA3889" s="49"/>
      <c r="BB3889" s="49"/>
      <c r="BC3889" s="49"/>
      <c r="BD3889" s="49"/>
      <c r="BE3889" s="49"/>
      <c r="BF3889" s="49"/>
      <c r="BG3889" s="49"/>
      <c r="BH3889" s="49"/>
      <c r="BI3889" s="49"/>
      <c r="BJ3889" s="49"/>
      <c r="BK3889" s="49"/>
      <c r="BL3889" s="49"/>
      <c r="BM3889" s="49"/>
      <c r="BN3889" s="49"/>
      <c r="BO3889" s="49"/>
      <c r="BP3889" s="49"/>
      <c r="BQ3889" s="49"/>
      <c r="BR3889" s="49"/>
      <c r="BS3889" s="49"/>
      <c r="BT3889" s="49"/>
      <c r="BU3889" s="49"/>
      <c r="BV3889" s="49"/>
      <c r="BW3889" s="49"/>
      <c r="BX3889" s="49"/>
      <c r="BY3889" s="49"/>
      <c r="BZ3889" s="49"/>
      <c r="CA3889" s="49"/>
      <c r="CB3889" s="49"/>
      <c r="CC3889" s="49"/>
    </row>
    <row r="3890" spans="1:81" x14ac:dyDescent="0.3">
      <c r="A3890" s="57" t="s">
        <v>561</v>
      </c>
      <c r="B3890" s="48">
        <v>42319</v>
      </c>
      <c r="C3890" s="48"/>
      <c r="D3890" s="48"/>
      <c r="E3890" s="49" t="s">
        <v>558</v>
      </c>
      <c r="F3890" s="49"/>
      <c r="G3890" s="49">
        <v>513.23109375000001</v>
      </c>
      <c r="H3890" s="49">
        <v>0.194846875</v>
      </c>
      <c r="I3890" s="49">
        <v>0.25779374999999999</v>
      </c>
      <c r="J3890" s="49">
        <v>0.29398750000000001</v>
      </c>
      <c r="K3890" s="49">
        <v>0.28397499999999998</v>
      </c>
      <c r="L3890" s="49">
        <v>0.27817500000000001</v>
      </c>
      <c r="M3890" s="49">
        <v>0.32897500000000002</v>
      </c>
      <c r="N3890" s="49">
        <v>0.29933749999999998</v>
      </c>
      <c r="O3890" s="49"/>
      <c r="P3890" s="49"/>
      <c r="Q3890" s="49"/>
      <c r="R3890" s="49"/>
      <c r="S3890" s="49"/>
      <c r="T3890" s="49"/>
      <c r="U3890" s="49"/>
      <c r="V3890" s="49"/>
      <c r="W3890" s="49"/>
      <c r="X3890" s="49"/>
      <c r="Y3890" s="49"/>
      <c r="Z3890" s="49"/>
      <c r="AA3890" s="49"/>
      <c r="AB3890" s="49"/>
      <c r="AC3890" s="49"/>
      <c r="AD3890" s="49"/>
      <c r="AE3890" s="49"/>
      <c r="AF3890" s="49"/>
      <c r="AG3890" s="49"/>
      <c r="AH3890" s="49"/>
      <c r="AI3890" s="49"/>
      <c r="AJ3890" s="49"/>
      <c r="AK3890" s="49"/>
      <c r="AL3890" s="49"/>
      <c r="AM3890" s="49"/>
      <c r="AN3890" s="49"/>
      <c r="AO3890" s="49"/>
      <c r="AP3890" s="49"/>
      <c r="AQ3890" s="49"/>
      <c r="AR3890" s="49"/>
      <c r="AS3890" s="49"/>
      <c r="AT3890" s="49"/>
      <c r="AX3890" s="49"/>
      <c r="AY3890" s="49"/>
      <c r="AZ3890" s="49"/>
      <c r="BA3890" s="49"/>
      <c r="BB3890" s="49"/>
      <c r="BC3890" s="49"/>
      <c r="BD3890" s="49"/>
      <c r="BE3890" s="49"/>
      <c r="BF3890" s="49"/>
      <c r="BG3890" s="49"/>
      <c r="BH3890" s="49"/>
      <c r="BI3890" s="49"/>
      <c r="BJ3890" s="49"/>
      <c r="BK3890" s="49"/>
      <c r="BL3890" s="49"/>
      <c r="BM3890" s="49"/>
      <c r="BN3890" s="49"/>
      <c r="BO3890" s="49"/>
      <c r="BP3890" s="49"/>
      <c r="BQ3890" s="49"/>
      <c r="BR3890" s="49"/>
      <c r="BS3890" s="49"/>
      <c r="BT3890" s="49"/>
      <c r="BU3890" s="49"/>
      <c r="BV3890" s="49"/>
      <c r="BW3890" s="49"/>
      <c r="BX3890" s="49"/>
      <c r="BY3890" s="49"/>
      <c r="BZ3890" s="49"/>
      <c r="CA3890" s="49"/>
      <c r="CB3890" s="49"/>
      <c r="CC3890" s="49"/>
    </row>
    <row r="3891" spans="1:81" x14ac:dyDescent="0.3">
      <c r="A3891" s="57" t="s">
        <v>561</v>
      </c>
      <c r="B3891" s="48">
        <v>42320</v>
      </c>
      <c r="C3891" s="48"/>
      <c r="D3891" s="48"/>
      <c r="E3891" s="49" t="s">
        <v>558</v>
      </c>
      <c r="F3891" s="49"/>
      <c r="G3891" s="49">
        <v>519.33328125000003</v>
      </c>
      <c r="H3891" s="49">
        <v>0.23147812500000001</v>
      </c>
      <c r="I3891" s="49">
        <v>0.26373124999999997</v>
      </c>
      <c r="J3891" s="49">
        <v>0.29263125000000001</v>
      </c>
      <c r="K3891" s="49">
        <v>0.28423749999999998</v>
      </c>
      <c r="L3891" s="49">
        <v>0.27826875000000001</v>
      </c>
      <c r="M3891" s="49">
        <v>0.32906875000000002</v>
      </c>
      <c r="N3891" s="49">
        <v>0.29930000000000001</v>
      </c>
      <c r="O3891" s="49"/>
      <c r="P3891" s="49"/>
      <c r="Q3891" s="49"/>
      <c r="R3891" s="49"/>
      <c r="S3891" s="49"/>
      <c r="T3891" s="49"/>
      <c r="U3891" s="49"/>
      <c r="V3891" s="49"/>
      <c r="W3891" s="49"/>
      <c r="X3891" s="49"/>
      <c r="Y3891" s="49"/>
      <c r="Z3891" s="49"/>
      <c r="AA3891" s="49"/>
      <c r="AB3891" s="49"/>
      <c r="AC3891" s="49"/>
      <c r="AD3891" s="49"/>
      <c r="AE3891" s="49">
        <v>0.365888606472628</v>
      </c>
      <c r="AF3891" s="49">
        <v>0.58304753955440203</v>
      </c>
      <c r="AG3891" s="49"/>
      <c r="AH3891" s="49"/>
      <c r="AI3891" s="49"/>
      <c r="AJ3891" s="49"/>
      <c r="AK3891" s="49"/>
      <c r="AL3891" s="49"/>
      <c r="AM3891" s="49"/>
      <c r="AN3891" s="49"/>
      <c r="AO3891" s="49"/>
      <c r="AP3891" s="49"/>
      <c r="AQ3891" s="49"/>
      <c r="AR3891" s="49"/>
      <c r="AS3891" s="49"/>
      <c r="AT3891" s="49"/>
      <c r="AX3891" s="49"/>
      <c r="AY3891" s="49"/>
      <c r="AZ3891" s="49"/>
      <c r="BA3891" s="49"/>
      <c r="BB3891" s="49"/>
      <c r="BC3891" s="49"/>
      <c r="BD3891" s="49"/>
      <c r="BE3891" s="49"/>
      <c r="BF3891" s="49"/>
      <c r="BG3891" s="49"/>
      <c r="BH3891" s="49"/>
      <c r="BI3891" s="49"/>
      <c r="BJ3891" s="49"/>
      <c r="BK3891" s="49"/>
      <c r="BL3891" s="49"/>
      <c r="BM3891" s="49"/>
      <c r="BN3891" s="49"/>
      <c r="BO3891" s="49"/>
      <c r="BP3891" s="49"/>
      <c r="BQ3891" s="49"/>
      <c r="BR3891" s="49"/>
      <c r="BS3891" s="49"/>
      <c r="BT3891" s="49"/>
      <c r="BU3891" s="49"/>
      <c r="BV3891" s="49"/>
      <c r="BW3891" s="49"/>
      <c r="BX3891" s="49"/>
      <c r="BY3891" s="49"/>
      <c r="BZ3891" s="49"/>
      <c r="CA3891" s="49"/>
      <c r="CB3891" s="49"/>
      <c r="CC3891" s="49"/>
    </row>
    <row r="3892" spans="1:81" x14ac:dyDescent="0.3">
      <c r="A3892" s="57" t="s">
        <v>561</v>
      </c>
      <c r="B3892" s="48">
        <v>42321</v>
      </c>
      <c r="C3892" s="48"/>
      <c r="D3892" s="48"/>
      <c r="E3892" s="49" t="s">
        <v>558</v>
      </c>
      <c r="F3892" s="49"/>
      <c r="G3892" s="49">
        <v>516.68296874999999</v>
      </c>
      <c r="H3892" s="49">
        <v>0.219678125</v>
      </c>
      <c r="I3892" s="49">
        <v>0.26018750000000002</v>
      </c>
      <c r="J3892" s="49">
        <v>0.29115625000000001</v>
      </c>
      <c r="K3892" s="49">
        <v>0.28418125</v>
      </c>
      <c r="L3892" s="49">
        <v>0.27838750000000001</v>
      </c>
      <c r="M3892" s="49">
        <v>0.32913124999999999</v>
      </c>
      <c r="N3892" s="49">
        <v>0.29948750000000002</v>
      </c>
      <c r="O3892" s="49"/>
      <c r="P3892" s="49"/>
      <c r="Q3892" s="49"/>
      <c r="R3892" s="49"/>
      <c r="S3892" s="49"/>
      <c r="T3892" s="49"/>
      <c r="U3892" s="49"/>
      <c r="V3892" s="49"/>
      <c r="W3892" s="49"/>
      <c r="X3892" s="49"/>
      <c r="Y3892" s="49"/>
      <c r="Z3892" s="49"/>
      <c r="AA3892" s="49"/>
      <c r="AB3892" s="49"/>
      <c r="AC3892" s="49"/>
      <c r="AD3892" s="49"/>
      <c r="AE3892" s="49"/>
      <c r="AF3892" s="49"/>
      <c r="AG3892" s="49"/>
      <c r="AH3892" s="49"/>
      <c r="AI3892" s="49"/>
      <c r="AJ3892" s="49"/>
      <c r="AK3892" s="49"/>
      <c r="AL3892" s="49"/>
      <c r="AM3892" s="49"/>
      <c r="AN3892" s="49"/>
      <c r="AO3892" s="49"/>
      <c r="AP3892" s="49"/>
      <c r="AQ3892" s="49"/>
      <c r="AR3892" s="49"/>
      <c r="AS3892" s="49"/>
      <c r="AT3892" s="49"/>
      <c r="AX3892" s="49"/>
      <c r="AY3892" s="49"/>
      <c r="AZ3892" s="49"/>
      <c r="BA3892" s="49"/>
      <c r="BB3892" s="49"/>
      <c r="BC3892" s="49"/>
      <c r="BD3892" s="49"/>
      <c r="BE3892" s="49"/>
      <c r="BF3892" s="49"/>
      <c r="BG3892" s="49"/>
      <c r="BH3892" s="49"/>
      <c r="BI3892" s="49"/>
      <c r="BJ3892" s="49"/>
      <c r="BK3892" s="49"/>
      <c r="BL3892" s="49"/>
      <c r="BM3892" s="49"/>
      <c r="BN3892" s="49"/>
      <c r="BO3892" s="49"/>
      <c r="BP3892" s="49"/>
      <c r="BQ3892" s="49"/>
      <c r="BR3892" s="49"/>
      <c r="BS3892" s="49"/>
      <c r="BT3892" s="49"/>
      <c r="BU3892" s="49"/>
      <c r="BV3892" s="49"/>
      <c r="BW3892" s="49"/>
      <c r="BX3892" s="49"/>
      <c r="BY3892" s="49"/>
      <c r="BZ3892" s="49"/>
      <c r="CA3892" s="49"/>
      <c r="CB3892" s="49"/>
      <c r="CC3892" s="49"/>
    </row>
    <row r="3893" spans="1:81" x14ac:dyDescent="0.3">
      <c r="A3893" s="57" t="s">
        <v>561</v>
      </c>
      <c r="B3893" s="48">
        <v>42322</v>
      </c>
      <c r="C3893" s="48"/>
      <c r="D3893" s="48"/>
      <c r="E3893" s="49" t="s">
        <v>558</v>
      </c>
      <c r="F3893" s="49"/>
      <c r="G3893" s="49">
        <v>514.03875000000005</v>
      </c>
      <c r="H3893" s="49">
        <v>0.20874375000000001</v>
      </c>
      <c r="I3893" s="49">
        <v>0.25586874999999998</v>
      </c>
      <c r="J3893" s="49">
        <v>0.28991875</v>
      </c>
      <c r="K3893" s="49">
        <v>0.28415000000000001</v>
      </c>
      <c r="L3893" s="49">
        <v>0.27838125000000002</v>
      </c>
      <c r="M3893" s="49">
        <v>0.32916250000000002</v>
      </c>
      <c r="N3893" s="49">
        <v>0.29954375</v>
      </c>
      <c r="O3893" s="49"/>
      <c r="P3893" s="49"/>
      <c r="Q3893" s="49"/>
      <c r="R3893" s="49"/>
      <c r="S3893" s="49"/>
      <c r="T3893" s="49"/>
      <c r="U3893" s="49"/>
      <c r="V3893" s="49"/>
      <c r="W3893" s="49"/>
      <c r="X3893" s="49"/>
      <c r="Y3893" s="49"/>
      <c r="Z3893" s="49"/>
      <c r="AA3893" s="49"/>
      <c r="AB3893" s="49"/>
      <c r="AC3893" s="49"/>
      <c r="AD3893" s="49"/>
      <c r="AE3893" s="49"/>
      <c r="AF3893" s="49"/>
      <c r="AG3893" s="49"/>
      <c r="AH3893" s="49"/>
      <c r="AI3893" s="49"/>
      <c r="AJ3893" s="49"/>
      <c r="AK3893" s="49"/>
      <c r="AL3893" s="49"/>
      <c r="AM3893" s="49"/>
      <c r="AN3893" s="49"/>
      <c r="AO3893" s="49"/>
      <c r="AP3893" s="49"/>
      <c r="AQ3893" s="49"/>
      <c r="AR3893" s="49"/>
      <c r="AS3893" s="49"/>
      <c r="AT3893" s="49"/>
      <c r="AX3893" s="49"/>
      <c r="AY3893" s="49"/>
      <c r="AZ3893" s="49"/>
      <c r="BA3893" s="49"/>
      <c r="BB3893" s="49"/>
      <c r="BC3893" s="49"/>
      <c r="BD3893" s="49"/>
      <c r="BE3893" s="49"/>
      <c r="BF3893" s="49"/>
      <c r="BG3893" s="49"/>
      <c r="BH3893" s="49"/>
      <c r="BI3893" s="49"/>
      <c r="BJ3893" s="49"/>
      <c r="BK3893" s="49"/>
      <c r="BL3893" s="49"/>
      <c r="BM3893" s="49"/>
      <c r="BN3893" s="49"/>
      <c r="BO3893" s="49"/>
      <c r="BP3893" s="49"/>
      <c r="BQ3893" s="49"/>
      <c r="BR3893" s="49"/>
      <c r="BS3893" s="49"/>
      <c r="BT3893" s="49"/>
      <c r="BU3893" s="49"/>
      <c r="BV3893" s="49"/>
      <c r="BW3893" s="49"/>
      <c r="BX3893" s="49"/>
      <c r="BY3893" s="49"/>
      <c r="BZ3893" s="49"/>
      <c r="CA3893" s="49"/>
      <c r="CB3893" s="49"/>
      <c r="CC3893" s="49"/>
    </row>
    <row r="3894" spans="1:81" x14ac:dyDescent="0.3">
      <c r="A3894" s="57" t="s">
        <v>561</v>
      </c>
      <c r="B3894" s="48">
        <v>42323</v>
      </c>
      <c r="C3894" s="48"/>
      <c r="D3894" s="48"/>
      <c r="E3894" s="49" t="s">
        <v>558</v>
      </c>
      <c r="F3894" s="49"/>
      <c r="G3894" s="49">
        <v>511.90125</v>
      </c>
      <c r="H3894" s="49">
        <v>0.200075</v>
      </c>
      <c r="I3894" s="49">
        <v>0.25180000000000002</v>
      </c>
      <c r="J3894" s="49">
        <v>0.28898750000000001</v>
      </c>
      <c r="K3894" s="49">
        <v>0.28405000000000002</v>
      </c>
      <c r="L3894" s="49">
        <v>0.27853125000000001</v>
      </c>
      <c r="M3894" s="49">
        <v>0.32928750000000001</v>
      </c>
      <c r="N3894" s="49">
        <v>0.29954375</v>
      </c>
      <c r="O3894" s="49"/>
      <c r="P3894" s="49"/>
      <c r="Q3894" s="49"/>
      <c r="R3894" s="49"/>
      <c r="S3894" s="49"/>
      <c r="T3894" s="49"/>
      <c r="U3894" s="49"/>
      <c r="V3894" s="49"/>
      <c r="W3894" s="49"/>
      <c r="X3894" s="49"/>
      <c r="Y3894" s="49"/>
      <c r="Z3894" s="49"/>
      <c r="AA3894" s="49"/>
      <c r="AB3894" s="49"/>
      <c r="AC3894" s="49"/>
      <c r="AD3894" s="49"/>
      <c r="AE3894" s="49"/>
      <c r="AF3894" s="49"/>
      <c r="AG3894" s="49"/>
      <c r="AH3894" s="49"/>
      <c r="AI3894" s="49"/>
      <c r="AJ3894" s="49"/>
      <c r="AK3894" s="49"/>
      <c r="AL3894" s="49"/>
      <c r="AM3894" s="49"/>
      <c r="AN3894" s="49"/>
      <c r="AO3894" s="49"/>
      <c r="AP3894" s="49"/>
      <c r="AQ3894" s="49"/>
      <c r="AR3894" s="49"/>
      <c r="AS3894" s="49"/>
      <c r="AT3894" s="49"/>
      <c r="AX3894" s="49"/>
      <c r="AY3894" s="49"/>
      <c r="AZ3894" s="49"/>
      <c r="BA3894" s="49"/>
      <c r="BB3894" s="49"/>
      <c r="BC3894" s="49"/>
      <c r="BD3894" s="49"/>
      <c r="BE3894" s="49"/>
      <c r="BF3894" s="49"/>
      <c r="BG3894" s="49"/>
      <c r="BH3894" s="49"/>
      <c r="BI3894" s="49"/>
      <c r="BJ3894" s="49"/>
      <c r="BK3894" s="49"/>
      <c r="BL3894" s="49"/>
      <c r="BM3894" s="49"/>
      <c r="BN3894" s="49"/>
      <c r="BO3894" s="49"/>
      <c r="BP3894" s="49"/>
      <c r="BQ3894" s="49"/>
      <c r="BR3894" s="49"/>
      <c r="BS3894" s="49"/>
      <c r="BT3894" s="49"/>
      <c r="BU3894" s="49"/>
      <c r="BV3894" s="49"/>
      <c r="BW3894" s="49"/>
      <c r="BX3894" s="49"/>
      <c r="BY3894" s="49"/>
      <c r="BZ3894" s="49"/>
      <c r="CA3894" s="49"/>
      <c r="CB3894" s="49"/>
      <c r="CC3894" s="49"/>
    </row>
    <row r="3895" spans="1:81" x14ac:dyDescent="0.3">
      <c r="A3895" s="57" t="s">
        <v>561</v>
      </c>
      <c r="B3895" s="48">
        <v>42324</v>
      </c>
      <c r="C3895" s="48"/>
      <c r="D3895" s="48"/>
      <c r="E3895" s="49" t="s">
        <v>558</v>
      </c>
      <c r="F3895" s="49"/>
      <c r="G3895" s="49">
        <v>508.75359374999999</v>
      </c>
      <c r="H3895" s="49">
        <v>0.18982812499999999</v>
      </c>
      <c r="I3895" s="49">
        <v>0.2457375</v>
      </c>
      <c r="J3895" s="49">
        <v>0.28708125000000001</v>
      </c>
      <c r="K3895" s="49">
        <v>0.28375</v>
      </c>
      <c r="L3895" s="49">
        <v>0.27840625000000002</v>
      </c>
      <c r="M3895" s="49">
        <v>0.32929999999999998</v>
      </c>
      <c r="N3895" s="49">
        <v>0.29952499999999999</v>
      </c>
      <c r="O3895" s="49"/>
      <c r="P3895" s="49"/>
      <c r="Q3895" s="49"/>
      <c r="R3895" s="49"/>
      <c r="S3895" s="49"/>
      <c r="T3895" s="49"/>
      <c r="U3895" s="49"/>
      <c r="V3895" s="49"/>
      <c r="W3895" s="49"/>
      <c r="X3895" s="49"/>
      <c r="Y3895" s="49"/>
      <c r="Z3895" s="49"/>
      <c r="AA3895" s="49"/>
      <c r="AB3895" s="49"/>
      <c r="AC3895" s="49"/>
      <c r="AD3895" s="49"/>
      <c r="AE3895" s="49"/>
      <c r="AF3895" s="49"/>
      <c r="AG3895" s="49"/>
      <c r="AH3895" s="49"/>
      <c r="AI3895" s="49"/>
      <c r="AJ3895" s="49"/>
      <c r="AK3895" s="49"/>
      <c r="AL3895" s="49"/>
      <c r="AM3895" s="49"/>
      <c r="AN3895" s="49"/>
      <c r="AO3895" s="49"/>
      <c r="AP3895" s="49"/>
      <c r="AQ3895" s="49"/>
      <c r="AR3895" s="49"/>
      <c r="AS3895" s="49"/>
      <c r="AT3895" s="49"/>
      <c r="AX3895" s="49"/>
      <c r="AY3895" s="49"/>
      <c r="AZ3895" s="49"/>
      <c r="BA3895" s="49"/>
      <c r="BB3895" s="49"/>
      <c r="BC3895" s="49"/>
      <c r="BD3895" s="49"/>
      <c r="BE3895" s="49"/>
      <c r="BF3895" s="49"/>
      <c r="BG3895" s="49"/>
      <c r="BH3895" s="49"/>
      <c r="BI3895" s="49"/>
      <c r="BJ3895" s="49"/>
      <c r="BK3895" s="49"/>
      <c r="BL3895" s="49"/>
      <c r="BM3895" s="49"/>
      <c r="BN3895" s="49"/>
      <c r="BO3895" s="49"/>
      <c r="BP3895" s="49"/>
      <c r="BQ3895" s="49"/>
      <c r="BR3895" s="49"/>
      <c r="BS3895" s="49"/>
      <c r="BT3895" s="49"/>
      <c r="BU3895" s="49"/>
      <c r="BV3895" s="49"/>
      <c r="BW3895" s="49"/>
      <c r="BX3895" s="49"/>
      <c r="BY3895" s="49"/>
      <c r="BZ3895" s="49"/>
      <c r="CA3895" s="49"/>
      <c r="CB3895" s="49"/>
      <c r="CC3895" s="49"/>
    </row>
    <row r="3896" spans="1:81" x14ac:dyDescent="0.3">
      <c r="A3896" s="57" t="s">
        <v>561</v>
      </c>
      <c r="B3896" s="48">
        <v>42325</v>
      </c>
      <c r="C3896" s="48"/>
      <c r="D3896" s="48"/>
      <c r="E3896" s="49" t="s">
        <v>558</v>
      </c>
      <c r="F3896" s="49"/>
      <c r="G3896" s="49">
        <v>506.27625</v>
      </c>
      <c r="H3896" s="49">
        <v>0.18111250000000001</v>
      </c>
      <c r="I3896" s="49">
        <v>0.240675</v>
      </c>
      <c r="J3896" s="49">
        <v>0.28560000000000002</v>
      </c>
      <c r="K3896" s="49">
        <v>0.28373749999999998</v>
      </c>
      <c r="L3896" s="49">
        <v>0.27850625000000001</v>
      </c>
      <c r="M3896" s="49">
        <v>0.32928125000000003</v>
      </c>
      <c r="N3896" s="49">
        <v>0.29956874999999999</v>
      </c>
      <c r="O3896" s="49"/>
      <c r="P3896" s="49"/>
      <c r="Q3896" s="49"/>
      <c r="R3896" s="49"/>
      <c r="S3896" s="49"/>
      <c r="T3896" s="49"/>
      <c r="U3896" s="49"/>
      <c r="V3896" s="49"/>
      <c r="W3896" s="49"/>
      <c r="X3896" s="49"/>
      <c r="Y3896" s="49"/>
      <c r="Z3896" s="49"/>
      <c r="AA3896" s="49"/>
      <c r="AB3896" s="49"/>
      <c r="AC3896" s="49"/>
      <c r="AD3896" s="49"/>
      <c r="AE3896" s="49">
        <v>0.558191645779475</v>
      </c>
      <c r="AF3896" s="49">
        <v>0.44832406643102501</v>
      </c>
      <c r="AG3896" s="49"/>
      <c r="AH3896" s="49"/>
      <c r="AI3896" s="49"/>
      <c r="AJ3896" s="49"/>
      <c r="AK3896" s="49"/>
      <c r="AL3896" s="49"/>
      <c r="AM3896" s="49"/>
      <c r="AN3896" s="49"/>
      <c r="AO3896" s="49"/>
      <c r="AP3896" s="49"/>
      <c r="AQ3896" s="49"/>
      <c r="AR3896" s="49"/>
      <c r="AS3896" s="49"/>
      <c r="AT3896" s="49"/>
      <c r="AX3896" s="49"/>
      <c r="AY3896" s="49"/>
      <c r="AZ3896" s="49"/>
      <c r="BA3896" s="49"/>
      <c r="BB3896" s="49"/>
      <c r="BC3896" s="49"/>
      <c r="BD3896" s="49"/>
      <c r="BE3896" s="49"/>
      <c r="BF3896" s="49"/>
      <c r="BG3896" s="49"/>
      <c r="BH3896" s="49"/>
      <c r="BI3896" s="49"/>
      <c r="BJ3896" s="49"/>
      <c r="BK3896" s="49"/>
      <c r="BL3896" s="49"/>
      <c r="BM3896" s="49"/>
      <c r="BN3896" s="49"/>
      <c r="BO3896" s="49"/>
      <c r="BP3896" s="49"/>
      <c r="BQ3896" s="49"/>
      <c r="BR3896" s="49"/>
      <c r="BS3896" s="49"/>
      <c r="BT3896" s="49"/>
      <c r="BU3896" s="49"/>
      <c r="BV3896" s="49"/>
      <c r="BW3896" s="49"/>
      <c r="BX3896" s="49"/>
      <c r="BY3896" s="49"/>
      <c r="BZ3896" s="49"/>
      <c r="CA3896" s="49"/>
      <c r="CB3896" s="49"/>
      <c r="CC3896" s="49"/>
    </row>
    <row r="3897" spans="1:81" x14ac:dyDescent="0.3">
      <c r="A3897" s="57" t="s">
        <v>561</v>
      </c>
      <c r="B3897" s="48">
        <v>42326</v>
      </c>
      <c r="C3897" s="48"/>
      <c r="D3897" s="48"/>
      <c r="E3897" s="49" t="s">
        <v>558</v>
      </c>
      <c r="F3897" s="49"/>
      <c r="G3897" s="49">
        <v>503.49515624999998</v>
      </c>
      <c r="H3897" s="49">
        <v>0.172815625</v>
      </c>
      <c r="I3897" s="49">
        <v>0.23479375</v>
      </c>
      <c r="J3897" s="49">
        <v>0.28350625000000002</v>
      </c>
      <c r="K3897" s="49">
        <v>0.28358125000000001</v>
      </c>
      <c r="L3897" s="49">
        <v>0.27851874999999998</v>
      </c>
      <c r="M3897" s="49">
        <v>0.32934999999999998</v>
      </c>
      <c r="N3897" s="49">
        <v>0.29955625000000002</v>
      </c>
      <c r="O3897" s="49"/>
      <c r="P3897" s="49"/>
      <c r="Q3897" s="49"/>
      <c r="R3897" s="49"/>
      <c r="S3897" s="49"/>
      <c r="T3897" s="49"/>
      <c r="U3897" s="49"/>
      <c r="V3897" s="49"/>
      <c r="W3897" s="49"/>
      <c r="X3897" s="49"/>
      <c r="Y3897" s="49"/>
      <c r="Z3897" s="49"/>
      <c r="AA3897" s="49"/>
      <c r="AB3897" s="49"/>
      <c r="AC3897" s="49"/>
      <c r="AD3897" s="49"/>
      <c r="AE3897" s="49"/>
      <c r="AF3897" s="49"/>
      <c r="AG3897" s="49"/>
      <c r="AH3897" s="49"/>
      <c r="AI3897" s="49"/>
      <c r="AJ3897" s="49"/>
      <c r="AK3897" s="49"/>
      <c r="AL3897" s="49"/>
      <c r="AM3897" s="49"/>
      <c r="AN3897" s="49"/>
      <c r="AO3897" s="49"/>
      <c r="AP3897" s="49"/>
      <c r="AQ3897" s="49"/>
      <c r="AR3897" s="49"/>
      <c r="AS3897" s="49"/>
      <c r="AT3897" s="49"/>
      <c r="AX3897" s="49"/>
      <c r="AY3897" s="49"/>
      <c r="AZ3897" s="49"/>
      <c r="BA3897" s="49"/>
      <c r="BB3897" s="49"/>
      <c r="BC3897" s="49"/>
      <c r="BD3897" s="49"/>
      <c r="BE3897" s="49"/>
      <c r="BF3897" s="49"/>
      <c r="BG3897" s="49"/>
      <c r="BH3897" s="49"/>
      <c r="BI3897" s="49"/>
      <c r="BJ3897" s="49"/>
      <c r="BK3897" s="49"/>
      <c r="BL3897" s="49"/>
      <c r="BM3897" s="49"/>
      <c r="BN3897" s="49"/>
      <c r="BO3897" s="49"/>
      <c r="BP3897" s="49"/>
      <c r="BQ3897" s="49"/>
      <c r="BR3897" s="49"/>
      <c r="BS3897" s="49"/>
      <c r="BT3897" s="49"/>
      <c r="BU3897" s="49"/>
      <c r="BV3897" s="49"/>
      <c r="BW3897" s="49"/>
      <c r="BX3897" s="49"/>
      <c r="BY3897" s="49"/>
      <c r="BZ3897" s="49"/>
      <c r="CA3897" s="49"/>
      <c r="CB3897" s="49"/>
      <c r="CC3897" s="49"/>
    </row>
    <row r="3898" spans="1:81" x14ac:dyDescent="0.3">
      <c r="A3898" s="57" t="s">
        <v>561</v>
      </c>
      <c r="B3898" s="48">
        <v>42327</v>
      </c>
      <c r="C3898" s="48"/>
      <c r="D3898" s="48"/>
      <c r="E3898" s="49" t="s">
        <v>558</v>
      </c>
      <c r="F3898" s="49"/>
      <c r="G3898" s="49">
        <v>513.27984375000005</v>
      </c>
      <c r="H3898" s="49">
        <v>0.23340312499999999</v>
      </c>
      <c r="I3898" s="49">
        <v>0.24404999999999999</v>
      </c>
      <c r="J3898" s="49">
        <v>0.28178124999999998</v>
      </c>
      <c r="K3898" s="49">
        <v>0.28313749999999999</v>
      </c>
      <c r="L3898" s="49">
        <v>0.27851874999999998</v>
      </c>
      <c r="M3898" s="49">
        <v>0.32922499999999999</v>
      </c>
      <c r="N3898" s="49">
        <v>0.29954375</v>
      </c>
      <c r="O3898" s="49"/>
      <c r="P3898" s="49"/>
      <c r="Q3898" s="49"/>
      <c r="R3898" s="49"/>
      <c r="S3898" s="49">
        <v>4.4272093000000003</v>
      </c>
      <c r="T3898" s="49">
        <v>205.96924999999999</v>
      </c>
      <c r="U3898" s="49">
        <v>0</v>
      </c>
      <c r="V3898" s="49"/>
      <c r="W3898" s="49"/>
      <c r="X3898" s="49"/>
      <c r="Y3898" s="49"/>
      <c r="Z3898" s="49"/>
      <c r="AA3898" s="49"/>
      <c r="AB3898" s="49"/>
      <c r="AC3898" s="49"/>
      <c r="AD3898" s="49"/>
      <c r="AE3898" s="49"/>
      <c r="AF3898" s="49"/>
      <c r="AG3898" s="49"/>
      <c r="AH3898" s="49"/>
      <c r="AI3898" s="49"/>
      <c r="AJ3898" s="49"/>
      <c r="AK3898" s="49"/>
      <c r="AL3898" s="49">
        <v>1.5375000000000001</v>
      </c>
      <c r="AM3898" s="49">
        <v>3.4832140430214903E-2</v>
      </c>
      <c r="AN3898" s="49">
        <v>2.8961009</v>
      </c>
      <c r="AO3898" s="49">
        <v>83.144499999999994</v>
      </c>
      <c r="AP3898" s="49"/>
      <c r="AQ3898" s="49"/>
      <c r="AR3898" s="49"/>
      <c r="AS3898" s="49"/>
      <c r="AT3898" s="49"/>
      <c r="AX3898" s="49"/>
      <c r="AY3898" s="49"/>
      <c r="AZ3898" s="49"/>
      <c r="BA3898" s="49"/>
      <c r="BB3898" s="49"/>
      <c r="BC3898" s="49">
        <v>0</v>
      </c>
      <c r="BD3898" s="49"/>
      <c r="BE3898" s="49">
        <v>1.24657969993833E-2</v>
      </c>
      <c r="BF3898" s="49">
        <v>1.5311083999999999</v>
      </c>
      <c r="BG3898" s="49"/>
      <c r="BH3898" s="49">
        <v>122.82474999999999</v>
      </c>
      <c r="BI3898" s="49"/>
      <c r="BJ3898" s="49"/>
      <c r="BK3898" s="49"/>
      <c r="BL3898" s="49"/>
      <c r="BM3898" s="49"/>
      <c r="BN3898" s="49"/>
      <c r="BO3898" s="49"/>
      <c r="BP3898" s="49"/>
      <c r="BQ3898" s="49"/>
      <c r="BR3898" s="49"/>
      <c r="BS3898" s="49"/>
      <c r="BT3898" s="49"/>
      <c r="BU3898" s="49"/>
      <c r="BV3898" s="49"/>
      <c r="BW3898" s="49"/>
      <c r="BX3898" s="49"/>
      <c r="BY3898" s="49"/>
      <c r="BZ3898" s="49"/>
      <c r="CA3898" s="49"/>
      <c r="CB3898" s="49"/>
      <c r="CC3898" s="49"/>
    </row>
    <row r="3899" spans="1:81" x14ac:dyDescent="0.3">
      <c r="A3899" s="57" t="s">
        <v>561</v>
      </c>
      <c r="B3899" s="48">
        <v>42328</v>
      </c>
      <c r="C3899" s="48"/>
      <c r="D3899" s="48"/>
      <c r="E3899" s="49" t="s">
        <v>558</v>
      </c>
      <c r="F3899" s="49"/>
      <c r="G3899" s="49">
        <v>511.54312499999997</v>
      </c>
      <c r="H3899" s="49">
        <v>0.22244375</v>
      </c>
      <c r="I3899" s="49">
        <v>0.24595624999999999</v>
      </c>
      <c r="J3899" s="49">
        <v>0.28083124999999998</v>
      </c>
      <c r="K3899" s="49">
        <v>0.28281875000000001</v>
      </c>
      <c r="L3899" s="49">
        <v>0.27841874999999999</v>
      </c>
      <c r="M3899" s="49">
        <v>0.32925624999999997</v>
      </c>
      <c r="N3899" s="49">
        <v>0.29961874999999999</v>
      </c>
      <c r="O3899" s="49"/>
      <c r="P3899" s="49"/>
      <c r="Q3899" s="49"/>
      <c r="R3899" s="49">
        <v>3.1</v>
      </c>
      <c r="S3899" s="49"/>
      <c r="T3899" s="49"/>
      <c r="U3899" s="49"/>
      <c r="V3899" s="49"/>
      <c r="W3899" s="49"/>
      <c r="X3899" s="49"/>
      <c r="Y3899" s="49"/>
      <c r="Z3899" s="49"/>
      <c r="AA3899" s="49"/>
      <c r="AB3899" s="49"/>
      <c r="AC3899" s="49"/>
      <c r="AD3899" s="49">
        <v>8.4</v>
      </c>
      <c r="AE3899" s="49"/>
      <c r="AF3899" s="49">
        <v>0.58622338396192897</v>
      </c>
      <c r="AG3899" s="49"/>
      <c r="AH3899" s="49"/>
      <c r="AI3899" s="49"/>
      <c r="AJ3899" s="49">
        <v>0.7</v>
      </c>
      <c r="AK3899" s="49">
        <v>7.45</v>
      </c>
      <c r="AL3899" s="49"/>
      <c r="AM3899" s="49"/>
      <c r="AN3899" s="49"/>
      <c r="AO3899" s="49"/>
      <c r="AP3899" s="49"/>
      <c r="AQ3899" s="49"/>
      <c r="AR3899" s="49"/>
      <c r="AS3899" s="49"/>
      <c r="AT3899" s="49"/>
      <c r="AX3899" s="49"/>
      <c r="AY3899" s="49"/>
      <c r="AZ3899" s="49"/>
      <c r="BA3899" s="49"/>
      <c r="BB3899" s="49"/>
      <c r="BC3899" s="49"/>
      <c r="BD3899" s="49"/>
      <c r="BE3899" s="49"/>
      <c r="BF3899" s="49"/>
      <c r="BG3899" s="49"/>
      <c r="BH3899" s="49"/>
      <c r="BI3899" s="49"/>
      <c r="BJ3899" s="49"/>
      <c r="BK3899" s="49"/>
      <c r="BL3899" s="49"/>
      <c r="BM3899" s="49"/>
      <c r="BN3899" s="49"/>
      <c r="BO3899" s="49"/>
      <c r="BP3899" s="49"/>
      <c r="BQ3899" s="49"/>
      <c r="BR3899" s="49"/>
      <c r="BS3899" s="49"/>
      <c r="BT3899" s="49"/>
      <c r="BU3899" s="49"/>
      <c r="BV3899" s="49"/>
      <c r="BW3899" s="49"/>
      <c r="BX3899" s="49"/>
      <c r="BY3899" s="49"/>
      <c r="BZ3899" s="49"/>
      <c r="CA3899" s="49"/>
      <c r="CB3899" s="49"/>
      <c r="CC3899" s="49"/>
    </row>
    <row r="3900" spans="1:81" x14ac:dyDescent="0.3">
      <c r="A3900" s="57" t="s">
        <v>561</v>
      </c>
      <c r="B3900" s="48">
        <v>42329</v>
      </c>
      <c r="C3900" s="48"/>
      <c r="D3900" s="48"/>
      <c r="E3900" s="49" t="s">
        <v>558</v>
      </c>
      <c r="F3900" s="49"/>
      <c r="G3900" s="49">
        <v>509.18671875000001</v>
      </c>
      <c r="H3900" s="49">
        <v>0.210234375</v>
      </c>
      <c r="I3900" s="49">
        <v>0.24374375000000001</v>
      </c>
      <c r="J3900" s="49">
        <v>0.28039999999999998</v>
      </c>
      <c r="K3900" s="49">
        <v>0.28258125000000001</v>
      </c>
      <c r="L3900" s="49">
        <v>0.27842499999999998</v>
      </c>
      <c r="M3900" s="49">
        <v>0.32928125000000003</v>
      </c>
      <c r="N3900" s="49">
        <v>0.2996125</v>
      </c>
      <c r="O3900" s="49"/>
      <c r="P3900" s="49"/>
      <c r="Q3900" s="49"/>
      <c r="R3900" s="49"/>
      <c r="S3900" s="49"/>
      <c r="T3900" s="49"/>
      <c r="U3900" s="49"/>
      <c r="V3900" s="49"/>
      <c r="W3900" s="49"/>
      <c r="X3900" s="49"/>
      <c r="Y3900" s="49"/>
      <c r="Z3900" s="49"/>
      <c r="AA3900" s="49"/>
      <c r="AB3900" s="49"/>
      <c r="AC3900" s="49"/>
      <c r="AD3900" s="49"/>
      <c r="AE3900" s="49"/>
      <c r="AF3900" s="49"/>
      <c r="AG3900" s="49"/>
      <c r="AH3900" s="49"/>
      <c r="AI3900" s="49"/>
      <c r="AJ3900" s="49"/>
      <c r="AK3900" s="49"/>
      <c r="AL3900" s="49"/>
      <c r="AM3900" s="49"/>
      <c r="AN3900" s="49"/>
      <c r="AO3900" s="49"/>
      <c r="AP3900" s="49"/>
      <c r="AQ3900" s="49"/>
      <c r="AR3900" s="49"/>
      <c r="AS3900" s="49"/>
      <c r="AT3900" s="49"/>
      <c r="AX3900" s="49"/>
      <c r="AY3900" s="49"/>
      <c r="AZ3900" s="49"/>
      <c r="BA3900" s="49"/>
      <c r="BB3900" s="49"/>
      <c r="BC3900" s="49"/>
      <c r="BD3900" s="49"/>
      <c r="BE3900" s="49"/>
      <c r="BF3900" s="49"/>
      <c r="BG3900" s="49"/>
      <c r="BH3900" s="49"/>
      <c r="BI3900" s="49"/>
      <c r="BJ3900" s="49"/>
      <c r="BK3900" s="49"/>
      <c r="BL3900" s="49"/>
      <c r="BM3900" s="49"/>
      <c r="BN3900" s="49"/>
      <c r="BO3900" s="49"/>
      <c r="BP3900" s="49"/>
      <c r="BQ3900" s="49"/>
      <c r="BR3900" s="49"/>
      <c r="BS3900" s="49"/>
      <c r="BT3900" s="49"/>
      <c r="BU3900" s="49"/>
      <c r="BV3900" s="49"/>
      <c r="BW3900" s="49"/>
      <c r="BX3900" s="49"/>
      <c r="BY3900" s="49"/>
      <c r="BZ3900" s="49"/>
      <c r="CA3900" s="49"/>
      <c r="CB3900" s="49"/>
      <c r="CC3900" s="49"/>
    </row>
    <row r="3901" spans="1:81" x14ac:dyDescent="0.3">
      <c r="A3901" s="57" t="s">
        <v>561</v>
      </c>
      <c r="B3901" s="48">
        <v>42330</v>
      </c>
      <c r="C3901" s="48"/>
      <c r="D3901" s="48"/>
      <c r="E3901" s="49" t="s">
        <v>558</v>
      </c>
      <c r="F3901" s="49"/>
      <c r="G3901" s="49">
        <v>506.01656250000002</v>
      </c>
      <c r="H3901" s="49">
        <v>0.19675624999999999</v>
      </c>
      <c r="I3901" s="49">
        <v>0.23927499999999999</v>
      </c>
      <c r="J3901" s="49">
        <v>0.27926875000000001</v>
      </c>
      <c r="K3901" s="49">
        <v>0.28225</v>
      </c>
      <c r="L3901" s="49">
        <v>0.27832499999999999</v>
      </c>
      <c r="M3901" s="49">
        <v>0.32926250000000001</v>
      </c>
      <c r="N3901" s="49">
        <v>0.29959999999999998</v>
      </c>
      <c r="O3901" s="49"/>
      <c r="P3901" s="49"/>
      <c r="Q3901" s="49"/>
      <c r="R3901" s="49"/>
      <c r="S3901" s="49"/>
      <c r="T3901" s="49"/>
      <c r="U3901" s="49"/>
      <c r="V3901" s="49"/>
      <c r="W3901" s="49"/>
      <c r="X3901" s="49"/>
      <c r="Y3901" s="49"/>
      <c r="Z3901" s="49"/>
      <c r="AA3901" s="49"/>
      <c r="AB3901" s="49"/>
      <c r="AC3901" s="49"/>
      <c r="AD3901" s="49"/>
      <c r="AE3901" s="49"/>
      <c r="AF3901" s="49"/>
      <c r="AG3901" s="49"/>
      <c r="AH3901" s="49"/>
      <c r="AI3901" s="49"/>
      <c r="AJ3901" s="49"/>
      <c r="AK3901" s="49"/>
      <c r="AL3901" s="49"/>
      <c r="AM3901" s="49"/>
      <c r="AN3901" s="49"/>
      <c r="AO3901" s="49"/>
      <c r="AP3901" s="49"/>
      <c r="AQ3901" s="49"/>
      <c r="AR3901" s="49"/>
      <c r="AS3901" s="49"/>
      <c r="AT3901" s="49"/>
      <c r="AX3901" s="49"/>
      <c r="AY3901" s="49"/>
      <c r="AZ3901" s="49"/>
      <c r="BA3901" s="49"/>
      <c r="BB3901" s="49"/>
      <c r="BC3901" s="49"/>
      <c r="BD3901" s="49"/>
      <c r="BE3901" s="49"/>
      <c r="BF3901" s="49"/>
      <c r="BG3901" s="49"/>
      <c r="BH3901" s="49"/>
      <c r="BI3901" s="49"/>
      <c r="BJ3901" s="49"/>
      <c r="BK3901" s="49"/>
      <c r="BL3901" s="49"/>
      <c r="BM3901" s="49"/>
      <c r="BN3901" s="49"/>
      <c r="BO3901" s="49"/>
      <c r="BP3901" s="49"/>
      <c r="BQ3901" s="49"/>
      <c r="BR3901" s="49"/>
      <c r="BS3901" s="49"/>
      <c r="BT3901" s="49"/>
      <c r="BU3901" s="49"/>
      <c r="BV3901" s="49"/>
      <c r="BW3901" s="49"/>
      <c r="BX3901" s="49"/>
      <c r="BY3901" s="49"/>
      <c r="BZ3901" s="49"/>
      <c r="CA3901" s="49"/>
      <c r="CB3901" s="49"/>
      <c r="CC3901" s="49"/>
    </row>
    <row r="3902" spans="1:81" x14ac:dyDescent="0.3">
      <c r="A3902" s="57" t="s">
        <v>561</v>
      </c>
      <c r="B3902" s="48">
        <v>42331</v>
      </c>
      <c r="C3902" s="48"/>
      <c r="D3902" s="48"/>
      <c r="E3902" s="49" t="s">
        <v>558</v>
      </c>
      <c r="F3902" s="49"/>
      <c r="G3902" s="49">
        <v>501.35953124999997</v>
      </c>
      <c r="H3902" s="49">
        <v>0.18020312499999999</v>
      </c>
      <c r="I3902" s="49">
        <v>0.23144375</v>
      </c>
      <c r="J3902" s="49">
        <v>0.27673750000000003</v>
      </c>
      <c r="K3902" s="49">
        <v>0.28131875000000001</v>
      </c>
      <c r="L3902" s="49">
        <v>0.27841250000000001</v>
      </c>
      <c r="M3902" s="49">
        <v>0.32932499999999998</v>
      </c>
      <c r="N3902" s="49">
        <v>0.29958125000000002</v>
      </c>
      <c r="O3902" s="49"/>
      <c r="P3902" s="49"/>
      <c r="Q3902" s="49"/>
      <c r="R3902" s="49"/>
      <c r="S3902" s="49"/>
      <c r="T3902" s="49"/>
      <c r="U3902" s="49"/>
      <c r="V3902" s="49"/>
      <c r="W3902" s="49"/>
      <c r="X3902" s="49"/>
      <c r="Y3902" s="49"/>
      <c r="Z3902" s="49"/>
      <c r="AA3902" s="49"/>
      <c r="AB3902" s="49"/>
      <c r="AC3902" s="49"/>
      <c r="AD3902" s="49"/>
      <c r="AE3902" s="49">
        <v>0.53437325581157802</v>
      </c>
      <c r="AF3902" s="49">
        <v>0.49666099441982398</v>
      </c>
      <c r="AG3902" s="49"/>
      <c r="AH3902" s="49"/>
      <c r="AI3902" s="49"/>
      <c r="AJ3902" s="49"/>
      <c r="AK3902" s="49"/>
      <c r="AL3902" s="49"/>
      <c r="AM3902" s="49"/>
      <c r="AN3902" s="49"/>
      <c r="AO3902" s="49"/>
      <c r="AP3902" s="49"/>
      <c r="AQ3902" s="49"/>
      <c r="AR3902" s="49"/>
      <c r="AS3902" s="49"/>
      <c r="AT3902" s="49"/>
      <c r="AX3902" s="49"/>
      <c r="AY3902" s="49"/>
      <c r="AZ3902" s="49"/>
      <c r="BA3902" s="49"/>
      <c r="BB3902" s="49"/>
      <c r="BC3902" s="49"/>
      <c r="BD3902" s="49"/>
      <c r="BE3902" s="49"/>
      <c r="BF3902" s="49"/>
      <c r="BG3902" s="49"/>
      <c r="BH3902" s="49"/>
      <c r="BI3902" s="49"/>
      <c r="BJ3902" s="49"/>
      <c r="BK3902" s="49"/>
      <c r="BL3902" s="49"/>
      <c r="BM3902" s="49"/>
      <c r="BN3902" s="49"/>
      <c r="BO3902" s="49"/>
      <c r="BP3902" s="49"/>
      <c r="BQ3902" s="49"/>
      <c r="BR3902" s="49"/>
      <c r="BS3902" s="49"/>
      <c r="BT3902" s="49"/>
      <c r="BU3902" s="49"/>
      <c r="BV3902" s="49"/>
      <c r="BW3902" s="49"/>
      <c r="BX3902" s="49"/>
      <c r="BY3902" s="49"/>
      <c r="BZ3902" s="49"/>
      <c r="CA3902" s="49"/>
      <c r="CB3902" s="49"/>
      <c r="CC3902" s="49"/>
    </row>
    <row r="3903" spans="1:81" x14ac:dyDescent="0.3">
      <c r="A3903" s="57" t="s">
        <v>561</v>
      </c>
      <c r="B3903" s="48">
        <v>42332</v>
      </c>
      <c r="C3903" s="48"/>
      <c r="D3903" s="48"/>
      <c r="E3903" s="49" t="s">
        <v>558</v>
      </c>
      <c r="F3903" s="49"/>
      <c r="G3903" s="49">
        <v>495.95203125</v>
      </c>
      <c r="H3903" s="49">
        <v>0.16340312500000001</v>
      </c>
      <c r="I3903" s="49">
        <v>0.22130625000000001</v>
      </c>
      <c r="J3903" s="49">
        <v>0.27323750000000002</v>
      </c>
      <c r="K3903" s="49">
        <v>0.28020624999999999</v>
      </c>
      <c r="L3903" s="49">
        <v>0.27834999999999999</v>
      </c>
      <c r="M3903" s="49">
        <v>0.32929999999999998</v>
      </c>
      <c r="N3903" s="49">
        <v>0.29972500000000002</v>
      </c>
      <c r="O3903" s="49"/>
      <c r="P3903" s="49"/>
      <c r="Q3903" s="49"/>
      <c r="R3903" s="49"/>
      <c r="S3903" s="49"/>
      <c r="T3903" s="49"/>
      <c r="U3903" s="49"/>
      <c r="V3903" s="49"/>
      <c r="W3903" s="49"/>
      <c r="X3903" s="49"/>
      <c r="Y3903" s="49"/>
      <c r="Z3903" s="49"/>
      <c r="AA3903" s="49"/>
      <c r="AB3903" s="49"/>
      <c r="AC3903" s="49"/>
      <c r="AD3903" s="49"/>
      <c r="AE3903" s="49"/>
      <c r="AF3903" s="49"/>
      <c r="AG3903" s="49"/>
      <c r="AH3903" s="49"/>
      <c r="AI3903" s="49"/>
      <c r="AJ3903" s="49"/>
      <c r="AK3903" s="49"/>
      <c r="AL3903" s="49"/>
      <c r="AM3903" s="49"/>
      <c r="AN3903" s="49"/>
      <c r="AO3903" s="49"/>
      <c r="AP3903" s="49"/>
      <c r="AQ3903" s="49"/>
      <c r="AR3903" s="49"/>
      <c r="AS3903" s="49"/>
      <c r="AT3903" s="49"/>
      <c r="AX3903" s="49"/>
      <c r="AY3903" s="49"/>
      <c r="AZ3903" s="49"/>
      <c r="BA3903" s="49"/>
      <c r="BB3903" s="49"/>
      <c r="BC3903" s="49"/>
      <c r="BD3903" s="49"/>
      <c r="BE3903" s="49"/>
      <c r="BF3903" s="49"/>
      <c r="BG3903" s="49"/>
      <c r="BH3903" s="49"/>
      <c r="BI3903" s="49"/>
      <c r="BJ3903" s="49"/>
      <c r="BK3903" s="49"/>
      <c r="BL3903" s="49"/>
      <c r="BM3903" s="49"/>
      <c r="BN3903" s="49"/>
      <c r="BO3903" s="49"/>
      <c r="BP3903" s="49"/>
      <c r="BQ3903" s="49"/>
      <c r="BR3903" s="49"/>
      <c r="BS3903" s="49"/>
      <c r="BT3903" s="49"/>
      <c r="BU3903" s="49"/>
      <c r="BV3903" s="49"/>
      <c r="BW3903" s="49"/>
      <c r="BX3903" s="49"/>
      <c r="BY3903" s="49"/>
      <c r="BZ3903" s="49"/>
      <c r="CA3903" s="49"/>
      <c r="CB3903" s="49"/>
      <c r="CC3903" s="49"/>
    </row>
    <row r="3904" spans="1:81" x14ac:dyDescent="0.3">
      <c r="A3904" s="57" t="s">
        <v>561</v>
      </c>
      <c r="B3904" s="48">
        <v>42333</v>
      </c>
      <c r="C3904" s="48"/>
      <c r="D3904" s="48"/>
      <c r="E3904" s="49" t="s">
        <v>558</v>
      </c>
      <c r="F3904" s="49"/>
      <c r="G3904" s="49">
        <v>490.51593750000001</v>
      </c>
      <c r="H3904" s="49">
        <v>0.14862500000000001</v>
      </c>
      <c r="I3904" s="49">
        <v>0.21039374999999999</v>
      </c>
      <c r="J3904" s="49">
        <v>0.269175</v>
      </c>
      <c r="K3904" s="49">
        <v>0.2790125</v>
      </c>
      <c r="L3904" s="49">
        <v>0.27826250000000002</v>
      </c>
      <c r="M3904" s="49">
        <v>0.32937499999999997</v>
      </c>
      <c r="N3904" s="49">
        <v>0.29971874999999998</v>
      </c>
      <c r="O3904" s="49"/>
      <c r="P3904" s="49"/>
      <c r="Q3904" s="49"/>
      <c r="R3904" s="49"/>
      <c r="S3904" s="49"/>
      <c r="T3904" s="49"/>
      <c r="U3904" s="49"/>
      <c r="V3904" s="49"/>
      <c r="W3904" s="49"/>
      <c r="X3904" s="49"/>
      <c r="Y3904" s="49"/>
      <c r="Z3904" s="49"/>
      <c r="AA3904" s="49"/>
      <c r="AB3904" s="49"/>
      <c r="AC3904" s="49"/>
      <c r="AD3904" s="49">
        <v>8.4</v>
      </c>
      <c r="AE3904" s="49"/>
      <c r="AF3904" s="49"/>
      <c r="AG3904" s="49"/>
      <c r="AH3904" s="49"/>
      <c r="AI3904" s="49"/>
      <c r="AJ3904" s="49">
        <v>0.8</v>
      </c>
      <c r="AK3904" s="49">
        <v>8.35</v>
      </c>
      <c r="AL3904" s="49"/>
      <c r="AM3904" s="49"/>
      <c r="AN3904" s="49"/>
      <c r="AO3904" s="49"/>
      <c r="AP3904" s="49"/>
      <c r="AQ3904" s="49"/>
      <c r="AR3904" s="49"/>
      <c r="AS3904" s="49"/>
      <c r="AT3904" s="49"/>
      <c r="AX3904" s="49"/>
      <c r="AY3904" s="49"/>
      <c r="AZ3904" s="49"/>
      <c r="BA3904" s="49"/>
      <c r="BB3904" s="49"/>
      <c r="BC3904" s="49"/>
      <c r="BD3904" s="49"/>
      <c r="BE3904" s="49"/>
      <c r="BF3904" s="49"/>
      <c r="BG3904" s="49"/>
      <c r="BH3904" s="49"/>
      <c r="BI3904" s="49"/>
      <c r="BJ3904" s="49"/>
      <c r="BK3904" s="49"/>
      <c r="BL3904" s="49"/>
      <c r="BM3904" s="49"/>
      <c r="BN3904" s="49"/>
      <c r="BO3904" s="49"/>
      <c r="BP3904" s="49"/>
      <c r="BQ3904" s="49"/>
      <c r="BR3904" s="49"/>
      <c r="BS3904" s="49"/>
      <c r="BT3904" s="49"/>
      <c r="BU3904" s="49"/>
      <c r="BV3904" s="49"/>
      <c r="BW3904" s="49"/>
      <c r="BX3904" s="49"/>
      <c r="BY3904" s="49"/>
      <c r="BZ3904" s="49"/>
      <c r="CA3904" s="49"/>
      <c r="CB3904" s="49"/>
      <c r="CC3904" s="49"/>
    </row>
    <row r="3905" spans="1:81" x14ac:dyDescent="0.3">
      <c r="A3905" s="57" t="s">
        <v>561</v>
      </c>
      <c r="B3905" s="48">
        <v>42334</v>
      </c>
      <c r="C3905" s="48"/>
      <c r="D3905" s="48"/>
      <c r="E3905" s="49" t="s">
        <v>558</v>
      </c>
      <c r="F3905" s="49"/>
      <c r="G3905" s="49">
        <v>515.66671874999997</v>
      </c>
      <c r="H3905" s="49">
        <v>0.25420312499999997</v>
      </c>
      <c r="I3905" s="49">
        <v>0.25835000000000002</v>
      </c>
      <c r="J3905" s="49">
        <v>0.27591874999999999</v>
      </c>
      <c r="K3905" s="49">
        <v>0.27936875</v>
      </c>
      <c r="L3905" s="49">
        <v>0.27826875000000001</v>
      </c>
      <c r="M3905" s="49">
        <v>0.32934374999999999</v>
      </c>
      <c r="N3905" s="49">
        <v>0.29971249999999999</v>
      </c>
      <c r="O3905" s="49"/>
      <c r="P3905" s="49"/>
      <c r="Q3905" s="49"/>
      <c r="R3905" s="49"/>
      <c r="S3905" s="49"/>
      <c r="T3905" s="49"/>
      <c r="U3905" s="49"/>
      <c r="V3905" s="49"/>
      <c r="W3905" s="49"/>
      <c r="X3905" s="49"/>
      <c r="Y3905" s="49"/>
      <c r="Z3905" s="49"/>
      <c r="AA3905" s="49"/>
      <c r="AB3905" s="49"/>
      <c r="AC3905" s="49"/>
      <c r="AD3905" s="49"/>
      <c r="AE3905" s="49"/>
      <c r="AF3905" s="49"/>
      <c r="AG3905" s="49"/>
      <c r="AH3905" s="49"/>
      <c r="AI3905" s="49"/>
      <c r="AJ3905" s="49"/>
      <c r="AK3905" s="49"/>
      <c r="AL3905" s="49"/>
      <c r="AM3905" s="49"/>
      <c r="AN3905" s="49"/>
      <c r="AO3905" s="49"/>
      <c r="AP3905" s="49"/>
      <c r="AQ3905" s="49"/>
      <c r="AR3905" s="49"/>
      <c r="AS3905" s="49"/>
      <c r="AT3905" s="49"/>
      <c r="AX3905" s="49"/>
      <c r="AY3905" s="49"/>
      <c r="AZ3905" s="49"/>
      <c r="BA3905" s="49"/>
      <c r="BB3905" s="49"/>
      <c r="BC3905" s="49"/>
      <c r="BD3905" s="49"/>
      <c r="BE3905" s="49"/>
      <c r="BF3905" s="49"/>
      <c r="BG3905" s="49"/>
      <c r="BH3905" s="49"/>
      <c r="BI3905" s="49"/>
      <c r="BJ3905" s="49"/>
      <c r="BK3905" s="49"/>
      <c r="BL3905" s="49"/>
      <c r="BM3905" s="49"/>
      <c r="BN3905" s="49"/>
      <c r="BO3905" s="49"/>
      <c r="BP3905" s="49"/>
      <c r="BQ3905" s="49"/>
      <c r="BR3905" s="49"/>
      <c r="BS3905" s="49"/>
      <c r="BT3905" s="49"/>
      <c r="BU3905" s="49"/>
      <c r="BV3905" s="49"/>
      <c r="BW3905" s="49"/>
      <c r="BX3905" s="49"/>
      <c r="BY3905" s="49"/>
      <c r="BZ3905" s="49"/>
      <c r="CA3905" s="49"/>
      <c r="CB3905" s="49"/>
      <c r="CC3905" s="49"/>
    </row>
    <row r="3906" spans="1:81" x14ac:dyDescent="0.3">
      <c r="A3906" s="57" t="s">
        <v>561</v>
      </c>
      <c r="B3906" s="48">
        <v>42335</v>
      </c>
      <c r="C3906" s="48"/>
      <c r="D3906" s="48"/>
      <c r="E3906" s="49" t="s">
        <v>558</v>
      </c>
      <c r="F3906" s="49"/>
      <c r="G3906" s="49">
        <v>512.296875</v>
      </c>
      <c r="H3906" s="49">
        <v>0.23546875</v>
      </c>
      <c r="I3906" s="49">
        <v>0.25388125</v>
      </c>
      <c r="J3906" s="49">
        <v>0.27620624999999999</v>
      </c>
      <c r="K3906" s="49">
        <v>0.27928750000000002</v>
      </c>
      <c r="L3906" s="49">
        <v>0.27834375</v>
      </c>
      <c r="M3906" s="49">
        <v>0.32945000000000002</v>
      </c>
      <c r="N3906" s="49">
        <v>0.29969374999999998</v>
      </c>
      <c r="O3906" s="49"/>
      <c r="P3906" s="49"/>
      <c r="Q3906" s="49"/>
      <c r="R3906" s="49"/>
      <c r="S3906" s="49"/>
      <c r="T3906" s="49"/>
      <c r="U3906" s="49"/>
      <c r="V3906" s="49"/>
      <c r="W3906" s="49"/>
      <c r="X3906" s="49"/>
      <c r="Y3906" s="49"/>
      <c r="Z3906" s="49"/>
      <c r="AA3906" s="49"/>
      <c r="AB3906" s="49"/>
      <c r="AC3906" s="49"/>
      <c r="AD3906" s="49"/>
      <c r="AE3906" s="49"/>
      <c r="AF3906" s="49"/>
      <c r="AG3906" s="49"/>
      <c r="AH3906" s="49"/>
      <c r="AI3906" s="49"/>
      <c r="AJ3906" s="49"/>
      <c r="AK3906" s="49"/>
      <c r="AL3906" s="49"/>
      <c r="AM3906" s="49"/>
      <c r="AN3906" s="49"/>
      <c r="AO3906" s="49"/>
      <c r="AP3906" s="49"/>
      <c r="AQ3906" s="49"/>
      <c r="AR3906" s="49"/>
      <c r="AS3906" s="49"/>
      <c r="AT3906" s="49"/>
      <c r="AX3906" s="49"/>
      <c r="AY3906" s="49"/>
      <c r="AZ3906" s="49"/>
      <c r="BA3906" s="49"/>
      <c r="BB3906" s="49"/>
      <c r="BC3906" s="49"/>
      <c r="BD3906" s="49"/>
      <c r="BE3906" s="49"/>
      <c r="BF3906" s="49"/>
      <c r="BG3906" s="49"/>
      <c r="BH3906" s="49"/>
      <c r="BI3906" s="49"/>
      <c r="BJ3906" s="49"/>
      <c r="BK3906" s="49"/>
      <c r="BL3906" s="49"/>
      <c r="BM3906" s="49"/>
      <c r="BN3906" s="49"/>
      <c r="BO3906" s="49"/>
      <c r="BP3906" s="49"/>
      <c r="BQ3906" s="49"/>
      <c r="BR3906" s="49"/>
      <c r="BS3906" s="49"/>
      <c r="BT3906" s="49"/>
      <c r="BU3906" s="49"/>
      <c r="BV3906" s="49"/>
      <c r="BW3906" s="49"/>
      <c r="BX3906" s="49"/>
      <c r="BY3906" s="49"/>
      <c r="BZ3906" s="49"/>
      <c r="CA3906" s="49"/>
      <c r="CB3906" s="49"/>
      <c r="CC3906" s="49"/>
    </row>
    <row r="3907" spans="1:81" x14ac:dyDescent="0.3">
      <c r="A3907" s="57" t="s">
        <v>561</v>
      </c>
      <c r="B3907" s="48">
        <v>42336</v>
      </c>
      <c r="C3907" s="48"/>
      <c r="D3907" s="48"/>
      <c r="E3907" s="49" t="s">
        <v>558</v>
      </c>
      <c r="F3907" s="49"/>
      <c r="G3907" s="49">
        <v>506.67656249999999</v>
      </c>
      <c r="H3907" s="49">
        <v>0.2117125</v>
      </c>
      <c r="I3907" s="49">
        <v>0.24456875</v>
      </c>
      <c r="J3907" s="49">
        <v>0.27438125000000002</v>
      </c>
      <c r="K3907" s="49">
        <v>0.27863749999999998</v>
      </c>
      <c r="L3907" s="49">
        <v>0.27844374999999999</v>
      </c>
      <c r="M3907" s="49">
        <v>0.32953125</v>
      </c>
      <c r="N3907" s="49">
        <v>0.29978749999999998</v>
      </c>
      <c r="O3907" s="49"/>
      <c r="P3907" s="49"/>
      <c r="Q3907" s="49"/>
      <c r="R3907" s="49"/>
      <c r="S3907" s="49"/>
      <c r="T3907" s="49"/>
      <c r="U3907" s="49"/>
      <c r="V3907" s="49"/>
      <c r="W3907" s="49"/>
      <c r="X3907" s="49"/>
      <c r="Y3907" s="49"/>
      <c r="Z3907" s="49"/>
      <c r="AA3907" s="49"/>
      <c r="AB3907" s="49"/>
      <c r="AC3907" s="49"/>
      <c r="AD3907" s="49"/>
      <c r="AE3907" s="49"/>
      <c r="AF3907" s="49"/>
      <c r="AG3907" s="49"/>
      <c r="AH3907" s="49"/>
      <c r="AI3907" s="49"/>
      <c r="AJ3907" s="49"/>
      <c r="AK3907" s="49"/>
      <c r="AL3907" s="49"/>
      <c r="AM3907" s="49"/>
      <c r="AN3907" s="49"/>
      <c r="AO3907" s="49"/>
      <c r="AP3907" s="49"/>
      <c r="AQ3907" s="49"/>
      <c r="AR3907" s="49"/>
      <c r="AS3907" s="49"/>
      <c r="AT3907" s="49"/>
      <c r="AX3907" s="49"/>
      <c r="AY3907" s="49"/>
      <c r="AZ3907" s="49"/>
      <c r="BA3907" s="49"/>
      <c r="BB3907" s="49"/>
      <c r="BC3907" s="49"/>
      <c r="BD3907" s="49"/>
      <c r="BE3907" s="49"/>
      <c r="BF3907" s="49"/>
      <c r="BG3907" s="49"/>
      <c r="BH3907" s="49"/>
      <c r="BI3907" s="49"/>
      <c r="BJ3907" s="49"/>
      <c r="BK3907" s="49"/>
      <c r="BL3907" s="49"/>
      <c r="BM3907" s="49"/>
      <c r="BN3907" s="49"/>
      <c r="BO3907" s="49"/>
      <c r="BP3907" s="49"/>
      <c r="BQ3907" s="49"/>
      <c r="BR3907" s="49"/>
      <c r="BS3907" s="49"/>
      <c r="BT3907" s="49"/>
      <c r="BU3907" s="49"/>
      <c r="BV3907" s="49"/>
      <c r="BW3907" s="49"/>
      <c r="BX3907" s="49"/>
      <c r="BY3907" s="49"/>
      <c r="BZ3907" s="49"/>
      <c r="CA3907" s="49"/>
      <c r="CB3907" s="49"/>
      <c r="CC3907" s="49"/>
    </row>
    <row r="3908" spans="1:81" x14ac:dyDescent="0.3">
      <c r="A3908" s="57" t="s">
        <v>561</v>
      </c>
      <c r="B3908" s="48">
        <v>42337</v>
      </c>
      <c r="C3908" s="48"/>
      <c r="D3908" s="48"/>
      <c r="E3908" s="49" t="s">
        <v>558</v>
      </c>
      <c r="F3908" s="49"/>
      <c r="G3908" s="49">
        <v>503.33671874999999</v>
      </c>
      <c r="H3908" s="49">
        <v>0.19798437499999999</v>
      </c>
      <c r="I3908" s="49">
        <v>0.23881875</v>
      </c>
      <c r="J3908" s="49">
        <v>0.27352500000000002</v>
      </c>
      <c r="K3908" s="49">
        <v>0.27815000000000001</v>
      </c>
      <c r="L3908" s="49">
        <v>0.27829999999999999</v>
      </c>
      <c r="M3908" s="49">
        <v>0.32963124999999999</v>
      </c>
      <c r="N3908" s="49">
        <v>0.29978125</v>
      </c>
      <c r="O3908" s="49"/>
      <c r="P3908" s="49"/>
      <c r="Q3908" s="49"/>
      <c r="R3908" s="49"/>
      <c r="S3908" s="49"/>
      <c r="T3908" s="49"/>
      <c r="U3908" s="49"/>
      <c r="V3908" s="49"/>
      <c r="W3908" s="49"/>
      <c r="X3908" s="49"/>
      <c r="Y3908" s="49"/>
      <c r="Z3908" s="49"/>
      <c r="AA3908" s="49"/>
      <c r="AB3908" s="49"/>
      <c r="AC3908" s="49"/>
      <c r="AD3908" s="49"/>
      <c r="AE3908" s="49"/>
      <c r="AF3908" s="49"/>
      <c r="AG3908" s="49"/>
      <c r="AH3908" s="49"/>
      <c r="AI3908" s="49"/>
      <c r="AJ3908" s="49"/>
      <c r="AK3908" s="49"/>
      <c r="AL3908" s="49"/>
      <c r="AM3908" s="49"/>
      <c r="AN3908" s="49"/>
      <c r="AO3908" s="49"/>
      <c r="AP3908" s="49"/>
      <c r="AQ3908" s="49"/>
      <c r="AR3908" s="49"/>
      <c r="AS3908" s="49"/>
      <c r="AT3908" s="49"/>
      <c r="AX3908" s="49"/>
      <c r="AY3908" s="49"/>
      <c r="AZ3908" s="49"/>
      <c r="BA3908" s="49"/>
      <c r="BB3908" s="49"/>
      <c r="BC3908" s="49"/>
      <c r="BD3908" s="49"/>
      <c r="BE3908" s="49"/>
      <c r="BF3908" s="49"/>
      <c r="BG3908" s="49"/>
      <c r="BH3908" s="49"/>
      <c r="BI3908" s="49"/>
      <c r="BJ3908" s="49"/>
      <c r="BK3908" s="49"/>
      <c r="BL3908" s="49"/>
      <c r="BM3908" s="49"/>
      <c r="BN3908" s="49"/>
      <c r="BO3908" s="49"/>
      <c r="BP3908" s="49"/>
      <c r="BQ3908" s="49"/>
      <c r="BR3908" s="49"/>
      <c r="BS3908" s="49"/>
      <c r="BT3908" s="49"/>
      <c r="BU3908" s="49"/>
      <c r="BV3908" s="49"/>
      <c r="BW3908" s="49"/>
      <c r="BX3908" s="49"/>
      <c r="BY3908" s="49"/>
      <c r="BZ3908" s="49"/>
      <c r="CA3908" s="49"/>
      <c r="CB3908" s="49"/>
      <c r="CC3908" s="49"/>
    </row>
    <row r="3909" spans="1:81" x14ac:dyDescent="0.3">
      <c r="A3909" s="57" t="s">
        <v>561</v>
      </c>
      <c r="B3909" s="48">
        <v>42338</v>
      </c>
      <c r="C3909" s="48"/>
      <c r="D3909" s="48"/>
      <c r="E3909" s="49" t="s">
        <v>558</v>
      </c>
      <c r="F3909" s="49"/>
      <c r="G3909" s="49">
        <v>500.35265625</v>
      </c>
      <c r="H3909" s="49">
        <v>0.18710937499999999</v>
      </c>
      <c r="I3909" s="49">
        <v>0.23323749999999999</v>
      </c>
      <c r="J3909" s="49">
        <v>0.27228750000000002</v>
      </c>
      <c r="K3909" s="49">
        <v>0.27766249999999998</v>
      </c>
      <c r="L3909" s="49">
        <v>0.27818124999999999</v>
      </c>
      <c r="M3909" s="49">
        <v>0.329675</v>
      </c>
      <c r="N3909" s="49">
        <v>0.29986249999999998</v>
      </c>
      <c r="O3909" s="49"/>
      <c r="P3909" s="49"/>
      <c r="Q3909" s="49"/>
      <c r="R3909" s="49"/>
      <c r="S3909" s="49"/>
      <c r="T3909" s="49"/>
      <c r="U3909" s="49"/>
      <c r="V3909" s="49"/>
      <c r="W3909" s="49"/>
      <c r="X3909" s="49"/>
      <c r="Y3909" s="49"/>
      <c r="Z3909" s="49"/>
      <c r="AA3909" s="49"/>
      <c r="AB3909" s="49"/>
      <c r="AC3909" s="49"/>
      <c r="AD3909" s="49"/>
      <c r="AE3909" s="49">
        <v>0.564367418685227</v>
      </c>
      <c r="AF3909" s="49">
        <v>0.542988769850973</v>
      </c>
      <c r="AG3909" s="49"/>
      <c r="AH3909" s="49"/>
      <c r="AI3909" s="49"/>
      <c r="AJ3909" s="49"/>
      <c r="AK3909" s="49"/>
      <c r="AL3909" s="49"/>
      <c r="AM3909" s="49"/>
      <c r="AN3909" s="49"/>
      <c r="AO3909" s="49"/>
      <c r="AP3909" s="49"/>
      <c r="AQ3909" s="49"/>
      <c r="AR3909" s="49"/>
      <c r="AS3909" s="49"/>
      <c r="AT3909" s="49"/>
      <c r="AX3909" s="49"/>
      <c r="AY3909" s="49"/>
      <c r="AZ3909" s="49"/>
      <c r="BA3909" s="49"/>
      <c r="BB3909" s="49"/>
      <c r="BC3909" s="49"/>
      <c r="BD3909" s="49"/>
      <c r="BE3909" s="49"/>
      <c r="BF3909" s="49"/>
      <c r="BG3909" s="49"/>
      <c r="BH3909" s="49"/>
      <c r="BI3909" s="49"/>
      <c r="BJ3909" s="49"/>
      <c r="BK3909" s="49"/>
      <c r="BL3909" s="49"/>
      <c r="BM3909" s="49"/>
      <c r="BN3909" s="49"/>
      <c r="BO3909" s="49"/>
      <c r="BP3909" s="49"/>
      <c r="BQ3909" s="49"/>
      <c r="BR3909" s="49"/>
      <c r="BS3909" s="49"/>
      <c r="BT3909" s="49"/>
      <c r="BU3909" s="49"/>
      <c r="BV3909" s="49"/>
      <c r="BW3909" s="49"/>
      <c r="BX3909" s="49"/>
      <c r="BY3909" s="49"/>
      <c r="BZ3909" s="49"/>
      <c r="CA3909" s="49"/>
      <c r="CB3909" s="49"/>
      <c r="CC3909" s="49"/>
    </row>
    <row r="3910" spans="1:81" x14ac:dyDescent="0.3">
      <c r="A3910" s="57" t="s">
        <v>561</v>
      </c>
      <c r="B3910" s="48">
        <v>42339</v>
      </c>
      <c r="C3910" s="48"/>
      <c r="D3910" s="48"/>
      <c r="E3910" s="49" t="s">
        <v>558</v>
      </c>
      <c r="F3910" s="49"/>
      <c r="G3910" s="49">
        <v>497.22843749999998</v>
      </c>
      <c r="H3910" s="49">
        <v>0.17665624999999999</v>
      </c>
      <c r="I3910" s="49">
        <v>0.22718749999999999</v>
      </c>
      <c r="J3910" s="49">
        <v>0.27120624999999998</v>
      </c>
      <c r="K3910" s="49">
        <v>0.27676250000000002</v>
      </c>
      <c r="L3910" s="49">
        <v>0.27803125000000001</v>
      </c>
      <c r="M3910" s="49">
        <v>0.32965624999999998</v>
      </c>
      <c r="N3910" s="49">
        <v>0.29985000000000001</v>
      </c>
      <c r="O3910" s="49"/>
      <c r="P3910" s="49"/>
      <c r="Q3910" s="49"/>
      <c r="R3910" s="49"/>
      <c r="S3910" s="49"/>
      <c r="T3910" s="49"/>
      <c r="U3910" s="49"/>
      <c r="V3910" s="49"/>
      <c r="W3910" s="49"/>
      <c r="X3910" s="49"/>
      <c r="Y3910" s="49"/>
      <c r="Z3910" s="49"/>
      <c r="AA3910" s="49"/>
      <c r="AB3910" s="49"/>
      <c r="AC3910" s="49"/>
      <c r="AD3910" s="49"/>
      <c r="AE3910" s="49"/>
      <c r="AF3910" s="49"/>
      <c r="AG3910" s="49"/>
      <c r="AH3910" s="49"/>
      <c r="AI3910" s="49"/>
      <c r="AJ3910" s="49"/>
      <c r="AK3910" s="49"/>
      <c r="AL3910" s="49"/>
      <c r="AM3910" s="49"/>
      <c r="AN3910" s="49"/>
      <c r="AO3910" s="49"/>
      <c r="AP3910" s="49"/>
      <c r="AQ3910" s="49"/>
      <c r="AR3910" s="49"/>
      <c r="AS3910" s="49"/>
      <c r="AT3910" s="49"/>
      <c r="AX3910" s="49"/>
      <c r="AY3910" s="49"/>
      <c r="AZ3910" s="49"/>
      <c r="BA3910" s="49"/>
      <c r="BB3910" s="49"/>
      <c r="BC3910" s="49"/>
      <c r="BD3910" s="49"/>
      <c r="BE3910" s="49"/>
      <c r="BF3910" s="49"/>
      <c r="BG3910" s="49"/>
      <c r="BH3910" s="49"/>
      <c r="BI3910" s="49"/>
      <c r="BJ3910" s="49"/>
      <c r="BK3910" s="49"/>
      <c r="BL3910" s="49"/>
      <c r="BM3910" s="49"/>
      <c r="BN3910" s="49"/>
      <c r="BO3910" s="49"/>
      <c r="BP3910" s="49"/>
      <c r="BQ3910" s="49"/>
      <c r="BR3910" s="49"/>
      <c r="BS3910" s="49"/>
      <c r="BT3910" s="49"/>
      <c r="BU3910" s="49"/>
      <c r="BV3910" s="49"/>
      <c r="BW3910" s="49"/>
      <c r="BX3910" s="49"/>
      <c r="BY3910" s="49"/>
      <c r="BZ3910" s="49"/>
      <c r="CA3910" s="49"/>
      <c r="CB3910" s="49"/>
      <c r="CC3910" s="49"/>
    </row>
    <row r="3911" spans="1:81" x14ac:dyDescent="0.3">
      <c r="A3911" s="57" t="s">
        <v>561</v>
      </c>
      <c r="B3911" s="48">
        <v>42340</v>
      </c>
      <c r="C3911" s="48"/>
      <c r="D3911" s="48"/>
      <c r="E3911" s="49" t="s">
        <v>558</v>
      </c>
      <c r="F3911" s="49"/>
      <c r="G3911" s="49">
        <v>491.45109374999998</v>
      </c>
      <c r="H3911" s="49">
        <v>0.159178125</v>
      </c>
      <c r="I3911" s="49">
        <v>0.2161875</v>
      </c>
      <c r="J3911" s="49">
        <v>0.26792500000000002</v>
      </c>
      <c r="K3911" s="49">
        <v>0.27523750000000002</v>
      </c>
      <c r="L3911" s="49">
        <v>0.27782499999999999</v>
      </c>
      <c r="M3911" s="49">
        <v>0.32963750000000003</v>
      </c>
      <c r="N3911" s="49">
        <v>0.29986249999999998</v>
      </c>
      <c r="O3911" s="49"/>
      <c r="P3911" s="49"/>
      <c r="Q3911" s="49"/>
      <c r="R3911" s="49"/>
      <c r="S3911" s="49"/>
      <c r="T3911" s="49"/>
      <c r="U3911" s="49"/>
      <c r="V3911" s="49"/>
      <c r="W3911" s="49"/>
      <c r="X3911" s="49"/>
      <c r="Y3911" s="49"/>
      <c r="Z3911" s="49"/>
      <c r="AA3911" s="49"/>
      <c r="AB3911" s="49"/>
      <c r="AC3911" s="49"/>
      <c r="AD3911" s="49">
        <v>8.4</v>
      </c>
      <c r="AE3911" s="49"/>
      <c r="AF3911" s="49"/>
      <c r="AG3911" s="49"/>
      <c r="AH3911" s="49"/>
      <c r="AI3911" s="49"/>
      <c r="AJ3911" s="49">
        <v>1.55</v>
      </c>
      <c r="AK3911" s="49">
        <v>8.4</v>
      </c>
      <c r="AL3911" s="49"/>
      <c r="AM3911" s="49"/>
      <c r="AN3911" s="49"/>
      <c r="AO3911" s="49"/>
      <c r="AP3911" s="49"/>
      <c r="AQ3911" s="49"/>
      <c r="AR3911" s="49"/>
      <c r="AS3911" s="49"/>
      <c r="AT3911" s="49"/>
      <c r="AX3911" s="49"/>
      <c r="AY3911" s="49"/>
      <c r="AZ3911" s="49"/>
      <c r="BA3911" s="49"/>
      <c r="BB3911" s="49"/>
      <c r="BC3911" s="49"/>
      <c r="BD3911" s="49"/>
      <c r="BE3911" s="49"/>
      <c r="BF3911" s="49"/>
      <c r="BG3911" s="49"/>
      <c r="BH3911" s="49"/>
      <c r="BI3911" s="49"/>
      <c r="BJ3911" s="49"/>
      <c r="BK3911" s="49"/>
      <c r="BL3911" s="49"/>
      <c r="BM3911" s="49"/>
      <c r="BN3911" s="49"/>
      <c r="BO3911" s="49"/>
      <c r="BP3911" s="49"/>
      <c r="BQ3911" s="49"/>
      <c r="BR3911" s="49"/>
      <c r="BS3911" s="49"/>
      <c r="BT3911" s="49"/>
      <c r="BU3911" s="49"/>
      <c r="BV3911" s="49"/>
      <c r="BW3911" s="49"/>
      <c r="BX3911" s="49"/>
      <c r="BY3911" s="49"/>
      <c r="BZ3911" s="49"/>
      <c r="CA3911" s="49"/>
      <c r="CB3911" s="49"/>
      <c r="CC3911" s="49"/>
    </row>
    <row r="3912" spans="1:81" x14ac:dyDescent="0.3">
      <c r="A3912" s="57" t="s">
        <v>561</v>
      </c>
      <c r="B3912" s="48">
        <v>42341</v>
      </c>
      <c r="C3912" s="48"/>
      <c r="D3912" s="48"/>
      <c r="E3912" s="49" t="s">
        <v>558</v>
      </c>
      <c r="F3912" s="49"/>
      <c r="G3912" s="49">
        <v>519.77390624999998</v>
      </c>
      <c r="H3912" s="49">
        <v>0.28098437500000001</v>
      </c>
      <c r="I3912" s="49">
        <v>0.26423750000000001</v>
      </c>
      <c r="J3912" s="49">
        <v>0.27315624999999999</v>
      </c>
      <c r="K3912" s="49">
        <v>0.27971249999999998</v>
      </c>
      <c r="L3912" s="49">
        <v>0.27769375000000002</v>
      </c>
      <c r="M3912" s="49">
        <v>0.32963124999999999</v>
      </c>
      <c r="N3912" s="49">
        <v>0.29977500000000001</v>
      </c>
      <c r="O3912" s="49"/>
      <c r="P3912" s="49"/>
      <c r="Q3912" s="49"/>
      <c r="R3912" s="49"/>
      <c r="S3912" s="49">
        <v>7.5966690249999997</v>
      </c>
      <c r="T3912" s="49">
        <v>437.79349999999999</v>
      </c>
      <c r="U3912" s="49">
        <v>90.66</v>
      </c>
      <c r="V3912" s="49"/>
      <c r="W3912" s="49"/>
      <c r="X3912" s="49"/>
      <c r="Y3912" s="49"/>
      <c r="Z3912" s="49"/>
      <c r="AA3912" s="49"/>
      <c r="AB3912" s="49"/>
      <c r="AC3912" s="49"/>
      <c r="AD3912" s="49"/>
      <c r="AE3912" s="49"/>
      <c r="AF3912" s="49"/>
      <c r="AG3912" s="49"/>
      <c r="AH3912" s="49"/>
      <c r="AI3912" s="49">
        <v>0.82699999999999996</v>
      </c>
      <c r="AJ3912" s="49"/>
      <c r="AK3912" s="49"/>
      <c r="AL3912" s="49">
        <v>1.69</v>
      </c>
      <c r="AM3912" s="49">
        <v>3.5983354667336501E-2</v>
      </c>
      <c r="AN3912" s="49">
        <v>3.3663058000000001</v>
      </c>
      <c r="AO3912" s="49">
        <v>93.551749999999998</v>
      </c>
      <c r="AP3912" s="49"/>
      <c r="AQ3912" s="49"/>
      <c r="AR3912" s="49"/>
      <c r="AS3912" s="49"/>
      <c r="AT3912" s="49"/>
      <c r="AX3912" s="49"/>
      <c r="AY3912" s="49"/>
      <c r="AZ3912" s="49"/>
      <c r="BA3912" s="49">
        <v>1.750866525</v>
      </c>
      <c r="BB3912" s="49"/>
      <c r="BC3912" s="49">
        <v>90.66</v>
      </c>
      <c r="BD3912" s="49">
        <v>1.9312447882197201E-2</v>
      </c>
      <c r="BE3912" s="49">
        <v>9.8098916044109998E-3</v>
      </c>
      <c r="BF3912" s="49">
        <v>2.4794966999999999</v>
      </c>
      <c r="BG3912" s="49"/>
      <c r="BH3912" s="49">
        <v>252.75475</v>
      </c>
      <c r="BI3912" s="49"/>
      <c r="BJ3912" s="49"/>
      <c r="BK3912" s="49"/>
      <c r="BL3912" s="49"/>
      <c r="BM3912" s="49"/>
      <c r="BN3912" s="49"/>
      <c r="BO3912" s="49"/>
      <c r="BP3912" s="49"/>
      <c r="BQ3912" s="49"/>
      <c r="BR3912" s="49"/>
      <c r="BS3912" s="49"/>
      <c r="BT3912" s="49"/>
      <c r="BU3912" s="49"/>
      <c r="BV3912" s="49"/>
      <c r="BW3912" s="49"/>
      <c r="BX3912" s="49"/>
      <c r="BY3912" s="49"/>
      <c r="BZ3912" s="49"/>
      <c r="CA3912" s="49"/>
      <c r="CB3912" s="49"/>
      <c r="CC3912" s="49"/>
    </row>
    <row r="3913" spans="1:81" x14ac:dyDescent="0.3">
      <c r="A3913" s="57" t="s">
        <v>561</v>
      </c>
      <c r="B3913" s="48">
        <v>42342</v>
      </c>
      <c r="C3913" s="48"/>
      <c r="D3913" s="48"/>
      <c r="E3913" s="49" t="s">
        <v>558</v>
      </c>
      <c r="F3913" s="49"/>
      <c r="G3913" s="49">
        <v>516.01593749999995</v>
      </c>
      <c r="H3913" s="49">
        <v>0.25945000000000001</v>
      </c>
      <c r="I3913" s="49">
        <v>0.26261875000000001</v>
      </c>
      <c r="J3913" s="49">
        <v>0.27395000000000003</v>
      </c>
      <c r="K3913" s="49">
        <v>0.2779875</v>
      </c>
      <c r="L3913" s="49">
        <v>0.27750625000000001</v>
      </c>
      <c r="M3913" s="49">
        <v>0.32969999999999999</v>
      </c>
      <c r="N3913" s="49">
        <v>0.299875</v>
      </c>
      <c r="O3913" s="49"/>
      <c r="P3913" s="49"/>
      <c r="Q3913" s="49"/>
      <c r="R3913" s="49"/>
      <c r="S3913" s="49"/>
      <c r="T3913" s="49"/>
      <c r="U3913" s="49"/>
      <c r="V3913" s="49"/>
      <c r="W3913" s="49"/>
      <c r="X3913" s="49"/>
      <c r="Y3913" s="49"/>
      <c r="Z3913" s="49"/>
      <c r="AA3913" s="49"/>
      <c r="AB3913" s="49"/>
      <c r="AC3913" s="49"/>
      <c r="AD3913" s="49"/>
      <c r="AE3913" s="49">
        <v>0.59949309877063395</v>
      </c>
      <c r="AF3913" s="49">
        <v>0.57682082195668305</v>
      </c>
      <c r="AG3913" s="49"/>
      <c r="AH3913" s="49"/>
      <c r="AI3913" s="49"/>
      <c r="AJ3913" s="49"/>
      <c r="AK3913" s="49"/>
      <c r="AL3913" s="49"/>
      <c r="AM3913" s="49"/>
      <c r="AN3913" s="49"/>
      <c r="AO3913" s="49"/>
      <c r="AP3913" s="49"/>
      <c r="AQ3913" s="49"/>
      <c r="AR3913" s="49"/>
      <c r="AS3913" s="49"/>
      <c r="AT3913" s="49"/>
      <c r="AX3913" s="49"/>
      <c r="AY3913" s="49"/>
      <c r="AZ3913" s="49"/>
      <c r="BA3913" s="49"/>
      <c r="BB3913" s="49"/>
      <c r="BC3913" s="49"/>
      <c r="BD3913" s="49"/>
      <c r="BE3913" s="49"/>
      <c r="BF3913" s="49"/>
      <c r="BG3913" s="49"/>
      <c r="BH3913" s="49"/>
      <c r="BI3913" s="49"/>
      <c r="BJ3913" s="49"/>
      <c r="BK3913" s="49"/>
      <c r="BL3913" s="49"/>
      <c r="BM3913" s="49"/>
      <c r="BN3913" s="49"/>
      <c r="BO3913" s="49"/>
      <c r="BP3913" s="49"/>
      <c r="BQ3913" s="49"/>
      <c r="BR3913" s="49"/>
      <c r="BS3913" s="49"/>
      <c r="BT3913" s="49"/>
      <c r="BU3913" s="49"/>
      <c r="BV3913" s="49"/>
      <c r="BW3913" s="49"/>
      <c r="BX3913" s="49"/>
      <c r="BY3913" s="49"/>
      <c r="BZ3913" s="49"/>
      <c r="CA3913" s="49"/>
      <c r="CB3913" s="49"/>
      <c r="CC3913" s="49"/>
    </row>
    <row r="3914" spans="1:81" x14ac:dyDescent="0.3">
      <c r="A3914" s="57" t="s">
        <v>561</v>
      </c>
      <c r="B3914" s="48">
        <v>42343</v>
      </c>
      <c r="C3914" s="48"/>
      <c r="D3914" s="48"/>
      <c r="E3914" s="49" t="s">
        <v>558</v>
      </c>
      <c r="F3914" s="49"/>
      <c r="G3914" s="49">
        <v>512.37843750000002</v>
      </c>
      <c r="H3914" s="49">
        <v>0.24086874999999999</v>
      </c>
      <c r="I3914" s="49">
        <v>0.25748749999999998</v>
      </c>
      <c r="J3914" s="49">
        <v>0.27431875</v>
      </c>
      <c r="K3914" s="49">
        <v>0.2774375</v>
      </c>
      <c r="L3914" s="49">
        <v>0.27742499999999998</v>
      </c>
      <c r="M3914" s="49">
        <v>0.32971875</v>
      </c>
      <c r="N3914" s="49">
        <v>0.29985000000000001</v>
      </c>
      <c r="O3914" s="49"/>
      <c r="P3914" s="49"/>
      <c r="Q3914" s="49"/>
      <c r="R3914" s="49"/>
      <c r="S3914" s="49"/>
      <c r="T3914" s="49"/>
      <c r="U3914" s="49"/>
      <c r="V3914" s="49"/>
      <c r="W3914" s="49"/>
      <c r="X3914" s="49"/>
      <c r="Y3914" s="49"/>
      <c r="Z3914" s="49"/>
      <c r="AA3914" s="49"/>
      <c r="AB3914" s="49"/>
      <c r="AC3914" s="49"/>
      <c r="AD3914" s="49"/>
      <c r="AE3914" s="49"/>
      <c r="AF3914" s="49"/>
      <c r="AG3914" s="49"/>
      <c r="AH3914" s="49"/>
      <c r="AI3914" s="49"/>
      <c r="AJ3914" s="49"/>
      <c r="AK3914" s="49"/>
      <c r="AL3914" s="49"/>
      <c r="AM3914" s="49"/>
      <c r="AN3914" s="49"/>
      <c r="AO3914" s="49"/>
      <c r="AP3914" s="49"/>
      <c r="AQ3914" s="49"/>
      <c r="AR3914" s="49"/>
      <c r="AS3914" s="49"/>
      <c r="AT3914" s="49"/>
      <c r="AX3914" s="49"/>
      <c r="AY3914" s="49"/>
      <c r="AZ3914" s="49"/>
      <c r="BA3914" s="49"/>
      <c r="BB3914" s="49"/>
      <c r="BC3914" s="49"/>
      <c r="BD3914" s="49"/>
      <c r="BE3914" s="49"/>
      <c r="BF3914" s="49"/>
      <c r="BG3914" s="49"/>
      <c r="BH3914" s="49"/>
      <c r="BI3914" s="49"/>
      <c r="BJ3914" s="49"/>
      <c r="BK3914" s="49"/>
      <c r="BL3914" s="49"/>
      <c r="BM3914" s="49"/>
      <c r="BN3914" s="49"/>
      <c r="BO3914" s="49"/>
      <c r="BP3914" s="49"/>
      <c r="BQ3914" s="49"/>
      <c r="BR3914" s="49"/>
      <c r="BS3914" s="49"/>
      <c r="BT3914" s="49"/>
      <c r="BU3914" s="49"/>
      <c r="BV3914" s="49"/>
      <c r="BW3914" s="49"/>
      <c r="BX3914" s="49"/>
      <c r="BY3914" s="49"/>
      <c r="BZ3914" s="49"/>
      <c r="CA3914" s="49"/>
      <c r="CB3914" s="49"/>
      <c r="CC3914" s="49"/>
    </row>
    <row r="3915" spans="1:81" x14ac:dyDescent="0.3">
      <c r="A3915" s="57" t="s">
        <v>561</v>
      </c>
      <c r="B3915" s="48">
        <v>42344</v>
      </c>
      <c r="C3915" s="48"/>
      <c r="D3915" s="48"/>
      <c r="E3915" s="49" t="s">
        <v>558</v>
      </c>
      <c r="F3915" s="49"/>
      <c r="G3915" s="49">
        <v>509.35734374999998</v>
      </c>
      <c r="H3915" s="49">
        <v>0.22634062499999999</v>
      </c>
      <c r="I3915" s="49">
        <v>0.25264999999999999</v>
      </c>
      <c r="J3915" s="49">
        <v>0.27436874999999999</v>
      </c>
      <c r="K3915" s="49">
        <v>0.27712500000000001</v>
      </c>
      <c r="L3915" s="49">
        <v>0.27727499999999999</v>
      </c>
      <c r="M3915" s="49">
        <v>0.32976250000000001</v>
      </c>
      <c r="N3915" s="49">
        <v>0.29983124999999999</v>
      </c>
      <c r="O3915" s="49"/>
      <c r="P3915" s="49"/>
      <c r="Q3915" s="49"/>
      <c r="R3915" s="49"/>
      <c r="S3915" s="49"/>
      <c r="T3915" s="49"/>
      <c r="U3915" s="49"/>
      <c r="V3915" s="49"/>
      <c r="W3915" s="49"/>
      <c r="X3915" s="49"/>
      <c r="Y3915" s="49"/>
      <c r="Z3915" s="49"/>
      <c r="AA3915" s="49"/>
      <c r="AB3915" s="49"/>
      <c r="AC3915" s="49"/>
      <c r="AD3915" s="49"/>
      <c r="AE3915" s="49"/>
      <c r="AF3915" s="49"/>
      <c r="AG3915" s="49"/>
      <c r="AH3915" s="49"/>
      <c r="AI3915" s="49"/>
      <c r="AJ3915" s="49"/>
      <c r="AK3915" s="49"/>
      <c r="AL3915" s="49"/>
      <c r="AM3915" s="49"/>
      <c r="AN3915" s="49"/>
      <c r="AO3915" s="49"/>
      <c r="AP3915" s="49"/>
      <c r="AQ3915" s="49"/>
      <c r="AR3915" s="49"/>
      <c r="AS3915" s="49"/>
      <c r="AT3915" s="49"/>
      <c r="AX3915" s="49"/>
      <c r="AY3915" s="49"/>
      <c r="AZ3915" s="49"/>
      <c r="BA3915" s="49"/>
      <c r="BB3915" s="49"/>
      <c r="BC3915" s="49"/>
      <c r="BD3915" s="49"/>
      <c r="BE3915" s="49"/>
      <c r="BF3915" s="49"/>
      <c r="BG3915" s="49"/>
      <c r="BH3915" s="49"/>
      <c r="BI3915" s="49"/>
      <c r="BJ3915" s="49"/>
      <c r="BK3915" s="49"/>
      <c r="BL3915" s="49"/>
      <c r="BM3915" s="49"/>
      <c r="BN3915" s="49"/>
      <c r="BO3915" s="49"/>
      <c r="BP3915" s="49"/>
      <c r="BQ3915" s="49"/>
      <c r="BR3915" s="49"/>
      <c r="BS3915" s="49"/>
      <c r="BT3915" s="49"/>
      <c r="BU3915" s="49"/>
      <c r="BV3915" s="49"/>
      <c r="BW3915" s="49"/>
      <c r="BX3915" s="49"/>
      <c r="BY3915" s="49"/>
      <c r="BZ3915" s="49"/>
      <c r="CA3915" s="49"/>
      <c r="CB3915" s="49"/>
      <c r="CC3915" s="49"/>
    </row>
    <row r="3916" spans="1:81" x14ac:dyDescent="0.3">
      <c r="A3916" s="57" t="s">
        <v>561</v>
      </c>
      <c r="B3916" s="48">
        <v>42345</v>
      </c>
      <c r="C3916" s="48"/>
      <c r="D3916" s="48"/>
      <c r="E3916" s="49" t="s">
        <v>558</v>
      </c>
      <c r="F3916" s="49"/>
      <c r="G3916" s="49">
        <v>505.54359375000001</v>
      </c>
      <c r="H3916" s="49">
        <v>0.21167812499999999</v>
      </c>
      <c r="I3916" s="49">
        <v>0.24633749999999999</v>
      </c>
      <c r="J3916" s="49">
        <v>0.27306875000000003</v>
      </c>
      <c r="K3916" s="49">
        <v>0.27634375</v>
      </c>
      <c r="L3916" s="49">
        <v>0.27713125</v>
      </c>
      <c r="M3916" s="49">
        <v>0.32972499999999999</v>
      </c>
      <c r="N3916" s="49">
        <v>0.29986875000000002</v>
      </c>
      <c r="O3916" s="49"/>
      <c r="P3916" s="49"/>
      <c r="Q3916" s="49"/>
      <c r="R3916" s="49"/>
      <c r="S3916" s="49"/>
      <c r="T3916" s="49"/>
      <c r="U3916" s="49"/>
      <c r="V3916" s="49"/>
      <c r="W3916" s="49"/>
      <c r="X3916" s="49"/>
      <c r="Y3916" s="49"/>
      <c r="Z3916" s="49"/>
      <c r="AA3916" s="49"/>
      <c r="AB3916" s="49"/>
      <c r="AC3916" s="49"/>
      <c r="AD3916" s="49"/>
      <c r="AE3916" s="49">
        <v>0.52634936992136905</v>
      </c>
      <c r="AF3916" s="49">
        <v>0.53475430017048897</v>
      </c>
      <c r="AG3916" s="49"/>
      <c r="AH3916" s="49"/>
      <c r="AI3916" s="49"/>
      <c r="AJ3916" s="49"/>
      <c r="AK3916" s="49"/>
      <c r="AL3916" s="49"/>
      <c r="AM3916" s="49"/>
      <c r="AN3916" s="49"/>
      <c r="AO3916" s="49"/>
      <c r="AP3916" s="49"/>
      <c r="AQ3916" s="49"/>
      <c r="AR3916" s="49"/>
      <c r="AS3916" s="49"/>
      <c r="AT3916" s="49"/>
      <c r="AX3916" s="49"/>
      <c r="AY3916" s="49"/>
      <c r="AZ3916" s="49"/>
      <c r="BA3916" s="49"/>
      <c r="BB3916" s="49"/>
      <c r="BC3916" s="49"/>
      <c r="BD3916" s="49"/>
      <c r="BE3916" s="49"/>
      <c r="BF3916" s="49"/>
      <c r="BG3916" s="49"/>
      <c r="BH3916" s="49"/>
      <c r="BI3916" s="49"/>
      <c r="BJ3916" s="49"/>
      <c r="BK3916" s="49"/>
      <c r="BL3916" s="49"/>
      <c r="BM3916" s="49"/>
      <c r="BN3916" s="49"/>
      <c r="BO3916" s="49"/>
      <c r="BP3916" s="49"/>
      <c r="BQ3916" s="49"/>
      <c r="BR3916" s="49"/>
      <c r="BS3916" s="49"/>
      <c r="BT3916" s="49"/>
      <c r="BU3916" s="49"/>
      <c r="BV3916" s="49"/>
      <c r="BW3916" s="49"/>
      <c r="BX3916" s="49"/>
      <c r="BY3916" s="49"/>
      <c r="BZ3916" s="49"/>
      <c r="CA3916" s="49"/>
      <c r="CB3916" s="49"/>
      <c r="CC3916" s="49"/>
    </row>
    <row r="3917" spans="1:81" x14ac:dyDescent="0.3">
      <c r="A3917" s="57" t="s">
        <v>561</v>
      </c>
      <c r="B3917" s="48">
        <v>42346</v>
      </c>
      <c r="C3917" s="48"/>
      <c r="D3917" s="48"/>
      <c r="E3917" s="49" t="s">
        <v>558</v>
      </c>
      <c r="F3917" s="49"/>
      <c r="G3917" s="49">
        <v>500.95265625000002</v>
      </c>
      <c r="H3917" s="49">
        <v>0.19490312500000001</v>
      </c>
      <c r="I3917" s="49">
        <v>0.23831875</v>
      </c>
      <c r="J3917" s="49">
        <v>0.27138125000000002</v>
      </c>
      <c r="K3917" s="49">
        <v>0.27536875</v>
      </c>
      <c r="L3917" s="49">
        <v>0.27687499999999998</v>
      </c>
      <c r="M3917" s="49">
        <v>0.32981250000000001</v>
      </c>
      <c r="N3917" s="49">
        <v>0.29979375000000003</v>
      </c>
      <c r="O3917" s="49"/>
      <c r="P3917" s="49"/>
      <c r="Q3917" s="49"/>
      <c r="R3917" s="49"/>
      <c r="S3917" s="49"/>
      <c r="T3917" s="49"/>
      <c r="U3917" s="49"/>
      <c r="V3917" s="49"/>
      <c r="W3917" s="49"/>
      <c r="X3917" s="49"/>
      <c r="Y3917" s="49"/>
      <c r="Z3917" s="49"/>
      <c r="AA3917" s="49"/>
      <c r="AB3917" s="49"/>
      <c r="AC3917" s="49"/>
      <c r="AD3917" s="49">
        <v>8.4</v>
      </c>
      <c r="AE3917" s="49"/>
      <c r="AF3917" s="49"/>
      <c r="AG3917" s="49"/>
      <c r="AH3917" s="49"/>
      <c r="AI3917" s="49"/>
      <c r="AJ3917" s="49">
        <v>2.95</v>
      </c>
      <c r="AK3917" s="49">
        <v>8.4</v>
      </c>
      <c r="AL3917" s="49"/>
      <c r="AM3917" s="49"/>
      <c r="AN3917" s="49"/>
      <c r="AO3917" s="49"/>
      <c r="AP3917" s="49"/>
      <c r="AQ3917" s="49"/>
      <c r="AR3917" s="49"/>
      <c r="AS3917" s="49"/>
      <c r="AT3917" s="49"/>
      <c r="AX3917" s="49"/>
      <c r="AY3917" s="49"/>
      <c r="AZ3917" s="49"/>
      <c r="BA3917" s="49"/>
      <c r="BB3917" s="49"/>
      <c r="BC3917" s="49"/>
      <c r="BD3917" s="49"/>
      <c r="BE3917" s="49"/>
      <c r="BF3917" s="49"/>
      <c r="BG3917" s="49"/>
      <c r="BH3917" s="49"/>
      <c r="BI3917" s="49"/>
      <c r="BJ3917" s="49"/>
      <c r="BK3917" s="49"/>
      <c r="BL3917" s="49"/>
      <c r="BM3917" s="49"/>
      <c r="BN3917" s="49"/>
      <c r="BO3917" s="49"/>
      <c r="BP3917" s="49"/>
      <c r="BQ3917" s="49"/>
      <c r="BR3917" s="49"/>
      <c r="BS3917" s="49"/>
      <c r="BT3917" s="49"/>
      <c r="BU3917" s="49"/>
      <c r="BV3917" s="49"/>
      <c r="BW3917" s="49"/>
      <c r="BX3917" s="49"/>
      <c r="BY3917" s="49"/>
      <c r="BZ3917" s="49"/>
      <c r="CA3917" s="49"/>
      <c r="CB3917" s="49"/>
      <c r="CC3917" s="49"/>
    </row>
    <row r="3918" spans="1:81" x14ac:dyDescent="0.3">
      <c r="A3918" s="57" t="s">
        <v>561</v>
      </c>
      <c r="B3918" s="48">
        <v>42347</v>
      </c>
      <c r="C3918" s="48"/>
      <c r="D3918" s="48"/>
      <c r="E3918" s="49" t="s">
        <v>558</v>
      </c>
      <c r="F3918" s="49"/>
      <c r="G3918" s="49">
        <v>497.26499999999999</v>
      </c>
      <c r="H3918" s="49">
        <v>0.1822125</v>
      </c>
      <c r="I3918" s="49">
        <v>0.23171249999999999</v>
      </c>
      <c r="J3918" s="49">
        <v>0.27015624999999999</v>
      </c>
      <c r="K3918" s="49">
        <v>0.27427499999999999</v>
      </c>
      <c r="L3918" s="49">
        <v>0.27661875000000002</v>
      </c>
      <c r="M3918" s="49">
        <v>0.32974999999999999</v>
      </c>
      <c r="N3918" s="49">
        <v>0.29978749999999998</v>
      </c>
      <c r="O3918" s="49"/>
      <c r="P3918" s="49"/>
      <c r="Q3918" s="49"/>
      <c r="R3918" s="49"/>
      <c r="S3918" s="49"/>
      <c r="T3918" s="49"/>
      <c r="U3918" s="49"/>
      <c r="V3918" s="49"/>
      <c r="W3918" s="49"/>
      <c r="X3918" s="49"/>
      <c r="Y3918" s="49"/>
      <c r="Z3918" s="49"/>
      <c r="AA3918" s="49"/>
      <c r="AB3918" s="49"/>
      <c r="AC3918" s="49"/>
      <c r="AD3918" s="49"/>
      <c r="AE3918" s="49"/>
      <c r="AF3918" s="49"/>
      <c r="AG3918" s="49"/>
      <c r="AH3918" s="49"/>
      <c r="AI3918" s="49"/>
      <c r="AJ3918" s="49"/>
      <c r="AK3918" s="49"/>
      <c r="AL3918" s="49"/>
      <c r="AM3918" s="49"/>
      <c r="AN3918" s="49"/>
      <c r="AO3918" s="49"/>
      <c r="AP3918" s="49"/>
      <c r="AQ3918" s="49"/>
      <c r="AR3918" s="49"/>
      <c r="AS3918" s="49"/>
      <c r="AT3918" s="49"/>
      <c r="AX3918" s="49"/>
      <c r="AY3918" s="49"/>
      <c r="AZ3918" s="49"/>
      <c r="BA3918" s="49"/>
      <c r="BB3918" s="49"/>
      <c r="BC3918" s="49"/>
      <c r="BD3918" s="49"/>
      <c r="BE3918" s="49"/>
      <c r="BF3918" s="49"/>
      <c r="BG3918" s="49"/>
      <c r="BH3918" s="49"/>
      <c r="BI3918" s="49"/>
      <c r="BJ3918" s="49"/>
      <c r="BK3918" s="49"/>
      <c r="BL3918" s="49"/>
      <c r="BM3918" s="49"/>
      <c r="BN3918" s="49"/>
      <c r="BO3918" s="49"/>
      <c r="BP3918" s="49"/>
      <c r="BQ3918" s="49"/>
      <c r="BR3918" s="49"/>
      <c r="BS3918" s="49"/>
      <c r="BT3918" s="49"/>
      <c r="BU3918" s="49"/>
      <c r="BV3918" s="49"/>
      <c r="BW3918" s="49"/>
      <c r="BX3918" s="49"/>
      <c r="BY3918" s="49"/>
      <c r="BZ3918" s="49"/>
      <c r="CA3918" s="49"/>
      <c r="CB3918" s="49"/>
      <c r="CC3918" s="49"/>
    </row>
    <row r="3919" spans="1:81" x14ac:dyDescent="0.3">
      <c r="A3919" s="57" t="s">
        <v>561</v>
      </c>
      <c r="B3919" s="48">
        <v>42348</v>
      </c>
      <c r="C3919" s="48"/>
      <c r="D3919" s="48"/>
      <c r="E3919" s="49" t="s">
        <v>558</v>
      </c>
      <c r="F3919" s="49"/>
      <c r="G3919" s="49">
        <v>523.49437499999999</v>
      </c>
      <c r="H3919" s="49">
        <v>0.28930624999999999</v>
      </c>
      <c r="I3919" s="49">
        <v>0.27116875000000001</v>
      </c>
      <c r="J3919" s="49">
        <v>0.28026875000000001</v>
      </c>
      <c r="K3919" s="49">
        <v>0.27863125</v>
      </c>
      <c r="L3919" s="49">
        <v>0.27637499999999998</v>
      </c>
      <c r="M3919" s="49">
        <v>0.32969375000000001</v>
      </c>
      <c r="N3919" s="49">
        <v>0.29977500000000001</v>
      </c>
      <c r="O3919" s="49"/>
      <c r="P3919" s="49"/>
      <c r="Q3919" s="49"/>
      <c r="R3919" s="49"/>
      <c r="S3919" s="49"/>
      <c r="T3919" s="49"/>
      <c r="U3919" s="49"/>
      <c r="V3919" s="49"/>
      <c r="W3919" s="49"/>
      <c r="X3919" s="49"/>
      <c r="Y3919" s="49"/>
      <c r="Z3919" s="49"/>
      <c r="AA3919" s="49"/>
      <c r="AB3919" s="49"/>
      <c r="AC3919" s="49"/>
      <c r="AD3919" s="49"/>
      <c r="AE3919" s="49"/>
      <c r="AF3919" s="49"/>
      <c r="AG3919" s="49"/>
      <c r="AH3919" s="49"/>
      <c r="AI3919" s="49"/>
      <c r="AJ3919" s="49"/>
      <c r="AK3919" s="49"/>
      <c r="AL3919" s="49"/>
      <c r="AM3919" s="49"/>
      <c r="AN3919" s="49"/>
      <c r="AO3919" s="49"/>
      <c r="AP3919" s="49"/>
      <c r="AQ3919" s="49"/>
      <c r="AR3919" s="49"/>
      <c r="AS3919" s="49"/>
      <c r="AT3919" s="49"/>
      <c r="AX3919" s="49"/>
      <c r="AY3919" s="49"/>
      <c r="AZ3919" s="49"/>
      <c r="BA3919" s="49"/>
      <c r="BB3919" s="49"/>
      <c r="BC3919" s="49"/>
      <c r="BD3919" s="49"/>
      <c r="BE3919" s="49"/>
      <c r="BF3919" s="49"/>
      <c r="BG3919" s="49"/>
      <c r="BH3919" s="49"/>
      <c r="BI3919" s="49"/>
      <c r="BJ3919" s="49"/>
      <c r="BK3919" s="49"/>
      <c r="BL3919" s="49"/>
      <c r="BM3919" s="49"/>
      <c r="BN3919" s="49"/>
      <c r="BO3919" s="49"/>
      <c r="BP3919" s="49"/>
      <c r="BQ3919" s="49"/>
      <c r="BR3919" s="49"/>
      <c r="BS3919" s="49"/>
      <c r="BT3919" s="49"/>
      <c r="BU3919" s="49"/>
      <c r="BV3919" s="49"/>
      <c r="BW3919" s="49"/>
      <c r="BX3919" s="49"/>
      <c r="BY3919" s="49"/>
      <c r="BZ3919" s="49"/>
      <c r="CA3919" s="49"/>
      <c r="CB3919" s="49"/>
      <c r="CC3919" s="49"/>
    </row>
    <row r="3920" spans="1:81" x14ac:dyDescent="0.3">
      <c r="A3920" s="57" t="s">
        <v>561</v>
      </c>
      <c r="B3920" s="48">
        <v>42349</v>
      </c>
      <c r="C3920" s="48"/>
      <c r="D3920" s="48"/>
      <c r="E3920" s="49" t="s">
        <v>558</v>
      </c>
      <c r="F3920" s="49"/>
      <c r="G3920" s="49">
        <v>524.73609375000001</v>
      </c>
      <c r="H3920" s="49">
        <v>0.28500312500000002</v>
      </c>
      <c r="I3920" s="49">
        <v>0.2777</v>
      </c>
      <c r="J3920" s="49">
        <v>0.28239375</v>
      </c>
      <c r="K3920" s="49">
        <v>0.27960000000000002</v>
      </c>
      <c r="L3920" s="49">
        <v>0.27632499999999999</v>
      </c>
      <c r="M3920" s="49">
        <v>0.32975624999999997</v>
      </c>
      <c r="N3920" s="49">
        <v>0.29969374999999998</v>
      </c>
      <c r="O3920" s="49"/>
      <c r="P3920" s="49"/>
      <c r="Q3920" s="49"/>
      <c r="R3920" s="49"/>
      <c r="S3920" s="49"/>
      <c r="T3920" s="49"/>
      <c r="U3920" s="49"/>
      <c r="V3920" s="49"/>
      <c r="W3920" s="49"/>
      <c r="X3920" s="49"/>
      <c r="Y3920" s="49"/>
      <c r="Z3920" s="49"/>
      <c r="AA3920" s="49"/>
      <c r="AB3920" s="49"/>
      <c r="AC3920" s="49"/>
      <c r="AD3920" s="49"/>
      <c r="AE3920" s="49">
        <v>0.73889992436366503</v>
      </c>
      <c r="AF3920" s="49">
        <v>0.55871469854072098</v>
      </c>
      <c r="AG3920" s="49"/>
      <c r="AH3920" s="49"/>
      <c r="AI3920" s="49"/>
      <c r="AJ3920" s="49"/>
      <c r="AK3920" s="49"/>
      <c r="AL3920" s="49"/>
      <c r="AM3920" s="49"/>
      <c r="AN3920" s="49"/>
      <c r="AO3920" s="49"/>
      <c r="AP3920" s="49"/>
      <c r="AQ3920" s="49"/>
      <c r="AR3920" s="49"/>
      <c r="AS3920" s="49"/>
      <c r="AT3920" s="49"/>
      <c r="AX3920" s="49"/>
      <c r="AY3920" s="49"/>
      <c r="AZ3920" s="49"/>
      <c r="BA3920" s="49"/>
      <c r="BB3920" s="49"/>
      <c r="BC3920" s="49"/>
      <c r="BD3920" s="49"/>
      <c r="BE3920" s="49"/>
      <c r="BF3920" s="49"/>
      <c r="BG3920" s="49"/>
      <c r="BH3920" s="49"/>
      <c r="BI3920" s="49"/>
      <c r="BJ3920" s="49"/>
      <c r="BK3920" s="49"/>
      <c r="BL3920" s="49"/>
      <c r="BM3920" s="49"/>
      <c r="BN3920" s="49"/>
      <c r="BO3920" s="49"/>
      <c r="BP3920" s="49"/>
      <c r="BQ3920" s="49"/>
      <c r="BR3920" s="49"/>
      <c r="BS3920" s="49"/>
      <c r="BT3920" s="49"/>
      <c r="BU3920" s="49"/>
      <c r="BV3920" s="49"/>
      <c r="BW3920" s="49"/>
      <c r="BX3920" s="49"/>
      <c r="BY3920" s="49"/>
      <c r="BZ3920" s="49"/>
      <c r="CA3920" s="49"/>
      <c r="CB3920" s="49"/>
      <c r="CC3920" s="49"/>
    </row>
    <row r="3921" spans="1:81" x14ac:dyDescent="0.3">
      <c r="A3921" s="57" t="s">
        <v>561</v>
      </c>
      <c r="B3921" s="48">
        <v>42350</v>
      </c>
      <c r="C3921" s="48"/>
      <c r="D3921" s="48"/>
      <c r="E3921" s="49" t="s">
        <v>558</v>
      </c>
      <c r="F3921" s="49"/>
      <c r="G3921" s="49">
        <v>521.94093750000002</v>
      </c>
      <c r="H3921" s="49">
        <v>0.27057500000000001</v>
      </c>
      <c r="I3921" s="49">
        <v>0.27603125000000001</v>
      </c>
      <c r="J3921" s="49">
        <v>0.28240625000000003</v>
      </c>
      <c r="K3921" s="49">
        <v>0.27869375000000002</v>
      </c>
      <c r="L3921" s="49">
        <v>0.27608125</v>
      </c>
      <c r="M3921" s="49">
        <v>0.32963124999999999</v>
      </c>
      <c r="N3921" s="49">
        <v>0.2996875</v>
      </c>
      <c r="O3921" s="49"/>
      <c r="P3921" s="49"/>
      <c r="Q3921" s="49"/>
      <c r="R3921" s="49"/>
      <c r="S3921" s="49"/>
      <c r="T3921" s="49"/>
      <c r="U3921" s="49"/>
      <c r="V3921" s="49"/>
      <c r="W3921" s="49"/>
      <c r="X3921" s="49"/>
      <c r="Y3921" s="49"/>
      <c r="Z3921" s="49"/>
      <c r="AA3921" s="49"/>
      <c r="AB3921" s="49"/>
      <c r="AC3921" s="49"/>
      <c r="AD3921" s="49"/>
      <c r="AE3921" s="49"/>
      <c r="AF3921" s="49"/>
      <c r="AG3921" s="49"/>
      <c r="AH3921" s="49"/>
      <c r="AI3921" s="49"/>
      <c r="AJ3921" s="49"/>
      <c r="AK3921" s="49"/>
      <c r="AL3921" s="49"/>
      <c r="AM3921" s="49"/>
      <c r="AN3921" s="49"/>
      <c r="AO3921" s="49"/>
      <c r="AP3921" s="49"/>
      <c r="AQ3921" s="49"/>
      <c r="AR3921" s="49"/>
      <c r="AS3921" s="49"/>
      <c r="AT3921" s="49"/>
      <c r="AX3921" s="49"/>
      <c r="AY3921" s="49"/>
      <c r="AZ3921" s="49"/>
      <c r="BA3921" s="49"/>
      <c r="BB3921" s="49"/>
      <c r="BC3921" s="49"/>
      <c r="BD3921" s="49"/>
      <c r="BE3921" s="49"/>
      <c r="BF3921" s="49"/>
      <c r="BG3921" s="49"/>
      <c r="BH3921" s="49"/>
      <c r="BI3921" s="49"/>
      <c r="BJ3921" s="49"/>
      <c r="BK3921" s="49"/>
      <c r="BL3921" s="49"/>
      <c r="BM3921" s="49"/>
      <c r="BN3921" s="49"/>
      <c r="BO3921" s="49"/>
      <c r="BP3921" s="49"/>
      <c r="BQ3921" s="49"/>
      <c r="BR3921" s="49"/>
      <c r="BS3921" s="49"/>
      <c r="BT3921" s="49"/>
      <c r="BU3921" s="49"/>
      <c r="BV3921" s="49"/>
      <c r="BW3921" s="49"/>
      <c r="BX3921" s="49"/>
      <c r="BY3921" s="49"/>
      <c r="BZ3921" s="49"/>
      <c r="CA3921" s="49"/>
      <c r="CB3921" s="49"/>
      <c r="CC3921" s="49"/>
    </row>
    <row r="3922" spans="1:81" x14ac:dyDescent="0.3">
      <c r="A3922" s="57" t="s">
        <v>561</v>
      </c>
      <c r="B3922" s="48">
        <v>42351</v>
      </c>
      <c r="C3922" s="48"/>
      <c r="D3922" s="48"/>
      <c r="E3922" s="49" t="s">
        <v>558</v>
      </c>
      <c r="F3922" s="49"/>
      <c r="G3922" s="49">
        <v>519.6534375</v>
      </c>
      <c r="H3922" s="49">
        <v>0.25879999999999997</v>
      </c>
      <c r="I3922" s="49">
        <v>0.27295625000000001</v>
      </c>
      <c r="J3922" s="49">
        <v>0.28259374999999998</v>
      </c>
      <c r="K3922" s="49">
        <v>0.27850000000000003</v>
      </c>
      <c r="L3922" s="49">
        <v>0.27586250000000001</v>
      </c>
      <c r="M3922" s="49">
        <v>0.329625</v>
      </c>
      <c r="N3922" s="49">
        <v>0.29971874999999998</v>
      </c>
      <c r="O3922" s="49"/>
      <c r="P3922" s="49"/>
      <c r="Q3922" s="49"/>
      <c r="R3922" s="49"/>
      <c r="S3922" s="49"/>
      <c r="T3922" s="49"/>
      <c r="U3922" s="49"/>
      <c r="V3922" s="49"/>
      <c r="W3922" s="49"/>
      <c r="X3922" s="49"/>
      <c r="Y3922" s="49"/>
      <c r="Z3922" s="49"/>
      <c r="AA3922" s="49"/>
      <c r="AB3922" s="49"/>
      <c r="AC3922" s="49"/>
      <c r="AD3922" s="49"/>
      <c r="AE3922" s="49"/>
      <c r="AF3922" s="49"/>
      <c r="AG3922" s="49"/>
      <c r="AH3922" s="49"/>
      <c r="AI3922" s="49"/>
      <c r="AJ3922" s="49"/>
      <c r="AK3922" s="49"/>
      <c r="AL3922" s="49"/>
      <c r="AM3922" s="49"/>
      <c r="AN3922" s="49"/>
      <c r="AO3922" s="49"/>
      <c r="AP3922" s="49"/>
      <c r="AQ3922" s="49"/>
      <c r="AR3922" s="49"/>
      <c r="AS3922" s="49"/>
      <c r="AT3922" s="49"/>
      <c r="AX3922" s="49"/>
      <c r="AY3922" s="49"/>
      <c r="AZ3922" s="49"/>
      <c r="BA3922" s="49"/>
      <c r="BB3922" s="49"/>
      <c r="BC3922" s="49"/>
      <c r="BD3922" s="49"/>
      <c r="BE3922" s="49"/>
      <c r="BF3922" s="49"/>
      <c r="BG3922" s="49"/>
      <c r="BH3922" s="49"/>
      <c r="BI3922" s="49"/>
      <c r="BJ3922" s="49"/>
      <c r="BK3922" s="49"/>
      <c r="BL3922" s="49"/>
      <c r="BM3922" s="49"/>
      <c r="BN3922" s="49"/>
      <c r="BO3922" s="49"/>
      <c r="BP3922" s="49"/>
      <c r="BQ3922" s="49"/>
      <c r="BR3922" s="49"/>
      <c r="BS3922" s="49"/>
      <c r="BT3922" s="49"/>
      <c r="BU3922" s="49"/>
      <c r="BV3922" s="49"/>
      <c r="BW3922" s="49"/>
      <c r="BX3922" s="49"/>
      <c r="BY3922" s="49"/>
      <c r="BZ3922" s="49"/>
      <c r="CA3922" s="49"/>
      <c r="CB3922" s="49"/>
      <c r="CC3922" s="49"/>
    </row>
    <row r="3923" spans="1:81" x14ac:dyDescent="0.3">
      <c r="A3923" s="57" t="s">
        <v>561</v>
      </c>
      <c r="B3923" s="48">
        <v>42352</v>
      </c>
      <c r="C3923" s="48"/>
      <c r="D3923" s="48"/>
      <c r="E3923" s="49" t="s">
        <v>558</v>
      </c>
      <c r="F3923" s="49"/>
      <c r="G3923" s="49">
        <v>515.31468749999999</v>
      </c>
      <c r="H3923" s="49">
        <v>0.24132500000000001</v>
      </c>
      <c r="I3923" s="49">
        <v>0.26656875000000002</v>
      </c>
      <c r="J3923" s="49">
        <v>0.28123749999999997</v>
      </c>
      <c r="K3923" s="49">
        <v>0.27770624999999999</v>
      </c>
      <c r="L3923" s="49">
        <v>0.27559375000000003</v>
      </c>
      <c r="M3923" s="49">
        <v>0.32963124999999999</v>
      </c>
      <c r="N3923" s="49">
        <v>0.29959999999999998</v>
      </c>
      <c r="O3923" s="49"/>
      <c r="P3923" s="49"/>
      <c r="Q3923" s="49"/>
      <c r="R3923" s="49"/>
      <c r="S3923" s="49"/>
      <c r="T3923" s="49"/>
      <c r="U3923" s="49"/>
      <c r="V3923" s="49"/>
      <c r="W3923" s="49"/>
      <c r="X3923" s="49"/>
      <c r="Y3923" s="49"/>
      <c r="Z3923" s="49"/>
      <c r="AA3923" s="49"/>
      <c r="AB3923" s="49"/>
      <c r="AC3923" s="49"/>
      <c r="AD3923" s="49"/>
      <c r="AE3923" s="49">
        <v>0.59011758143235604</v>
      </c>
      <c r="AF3923" s="49">
        <v>0.52167479240326697</v>
      </c>
      <c r="AG3923" s="49"/>
      <c r="AH3923" s="49"/>
      <c r="AI3923" s="49"/>
      <c r="AJ3923" s="49"/>
      <c r="AK3923" s="49"/>
      <c r="AL3923" s="49"/>
      <c r="AM3923" s="49"/>
      <c r="AN3923" s="49"/>
      <c r="AO3923" s="49"/>
      <c r="AP3923" s="49"/>
      <c r="AQ3923" s="49"/>
      <c r="AR3923" s="49"/>
      <c r="AS3923" s="49"/>
      <c r="AT3923" s="49"/>
      <c r="AX3923" s="49"/>
      <c r="AY3923" s="49"/>
      <c r="AZ3923" s="49"/>
      <c r="BA3923" s="49"/>
      <c r="BB3923" s="49"/>
      <c r="BC3923" s="49"/>
      <c r="BD3923" s="49"/>
      <c r="BE3923" s="49"/>
      <c r="BF3923" s="49"/>
      <c r="BG3923" s="49"/>
      <c r="BH3923" s="49"/>
      <c r="BI3923" s="49"/>
      <c r="BJ3923" s="49"/>
      <c r="BK3923" s="49"/>
      <c r="BL3923" s="49"/>
      <c r="BM3923" s="49"/>
      <c r="BN3923" s="49"/>
      <c r="BO3923" s="49"/>
      <c r="BP3923" s="49"/>
      <c r="BQ3923" s="49"/>
      <c r="BR3923" s="49"/>
      <c r="BS3923" s="49"/>
      <c r="BT3923" s="49"/>
      <c r="BU3923" s="49"/>
      <c r="BV3923" s="49"/>
      <c r="BW3923" s="49"/>
      <c r="BX3923" s="49"/>
      <c r="BY3923" s="49"/>
      <c r="BZ3923" s="49"/>
      <c r="CA3923" s="49"/>
      <c r="CB3923" s="49"/>
      <c r="CC3923" s="49"/>
    </row>
    <row r="3924" spans="1:81" x14ac:dyDescent="0.3">
      <c r="A3924" s="57" t="s">
        <v>561</v>
      </c>
      <c r="B3924" s="48">
        <v>42353</v>
      </c>
      <c r="C3924" s="48"/>
      <c r="D3924" s="48"/>
      <c r="E3924" s="49" t="s">
        <v>558</v>
      </c>
      <c r="F3924" s="49"/>
      <c r="G3924" s="49">
        <v>511.47609375000002</v>
      </c>
      <c r="H3924" s="49">
        <v>0.225478125</v>
      </c>
      <c r="I3924" s="49">
        <v>0.26018750000000002</v>
      </c>
      <c r="J3924" s="49">
        <v>0.28033750000000002</v>
      </c>
      <c r="K3924" s="49">
        <v>0.27723124999999998</v>
      </c>
      <c r="L3924" s="49">
        <v>0.27539374999999999</v>
      </c>
      <c r="M3924" s="49">
        <v>0.32958124999999999</v>
      </c>
      <c r="N3924" s="49">
        <v>0.29954375</v>
      </c>
      <c r="O3924" s="49"/>
      <c r="P3924" s="49"/>
      <c r="Q3924" s="49"/>
      <c r="R3924" s="49"/>
      <c r="S3924" s="49">
        <v>9.9536179750000002</v>
      </c>
      <c r="T3924" s="49">
        <v>629.57849999999996</v>
      </c>
      <c r="U3924" s="49">
        <v>185.3235</v>
      </c>
      <c r="V3924" s="49"/>
      <c r="W3924" s="49"/>
      <c r="X3924" s="49"/>
      <c r="Y3924" s="49"/>
      <c r="Z3924" s="49"/>
      <c r="AA3924" s="49"/>
      <c r="AB3924" s="49"/>
      <c r="AC3924" s="49"/>
      <c r="AD3924" s="49"/>
      <c r="AE3924" s="49"/>
      <c r="AF3924" s="49"/>
      <c r="AG3924" s="49"/>
      <c r="AH3924" s="49"/>
      <c r="AI3924" s="49">
        <v>3.3522500000000002</v>
      </c>
      <c r="AJ3924" s="49"/>
      <c r="AK3924" s="49"/>
      <c r="AL3924" s="49">
        <v>1.615</v>
      </c>
      <c r="AM3924" s="49">
        <v>2.23426879015865E-2</v>
      </c>
      <c r="AN3924" s="49">
        <v>2.0141988999999998</v>
      </c>
      <c r="AO3924" s="49">
        <v>90.15025</v>
      </c>
      <c r="AP3924" s="49"/>
      <c r="AQ3924" s="49"/>
      <c r="AR3924" s="49"/>
      <c r="AS3924" s="49"/>
      <c r="AT3924" s="49"/>
      <c r="AX3924" s="49"/>
      <c r="AY3924" s="49"/>
      <c r="AZ3924" s="49"/>
      <c r="BA3924" s="49">
        <v>3.8156563000000001</v>
      </c>
      <c r="BB3924" s="49"/>
      <c r="BC3924" s="49">
        <v>185.3235</v>
      </c>
      <c r="BD3924" s="49">
        <v>2.0589165971935601E-2</v>
      </c>
      <c r="BE3924" s="49">
        <v>1.1756902017804599E-2</v>
      </c>
      <c r="BF3924" s="49">
        <v>4.1237627750000003</v>
      </c>
      <c r="BG3924" s="49"/>
      <c r="BH3924" s="49">
        <v>350.7525</v>
      </c>
      <c r="BI3924" s="49"/>
      <c r="BJ3924" s="49"/>
      <c r="BK3924" s="49"/>
      <c r="BL3924" s="49"/>
      <c r="BM3924" s="49"/>
      <c r="BN3924" s="49"/>
      <c r="BO3924" s="49"/>
      <c r="BP3924" s="49"/>
      <c r="BQ3924" s="49"/>
      <c r="BR3924" s="49"/>
      <c r="BS3924" s="49"/>
      <c r="BT3924" s="49"/>
      <c r="BU3924" s="49"/>
      <c r="BV3924" s="49"/>
      <c r="BW3924" s="49"/>
      <c r="BX3924" s="49"/>
      <c r="BY3924" s="49"/>
      <c r="BZ3924" s="49"/>
      <c r="CA3924" s="49"/>
      <c r="CB3924" s="49"/>
      <c r="CC3924" s="49"/>
    </row>
    <row r="3925" spans="1:81" x14ac:dyDescent="0.3">
      <c r="A3925" s="57" t="s">
        <v>561</v>
      </c>
      <c r="B3925" s="48">
        <v>42354</v>
      </c>
      <c r="C3925" s="48"/>
      <c r="D3925" s="48"/>
      <c r="E3925" s="49" t="s">
        <v>558</v>
      </c>
      <c r="F3925" s="49"/>
      <c r="G3925" s="49">
        <v>509.41734374999999</v>
      </c>
      <c r="H3925" s="49">
        <v>0.21665937499999999</v>
      </c>
      <c r="I3925" s="49">
        <v>0.25645625</v>
      </c>
      <c r="J3925" s="49">
        <v>0.2799625</v>
      </c>
      <c r="K3925" s="49">
        <v>0.27718124999999999</v>
      </c>
      <c r="L3925" s="49">
        <v>0.27526250000000002</v>
      </c>
      <c r="M3925" s="49">
        <v>0.32953749999999998</v>
      </c>
      <c r="N3925" s="49">
        <v>0.29955625000000002</v>
      </c>
      <c r="O3925" s="49"/>
      <c r="P3925" s="49"/>
      <c r="Q3925" s="49"/>
      <c r="R3925" s="49"/>
      <c r="S3925" s="49"/>
      <c r="T3925" s="49"/>
      <c r="U3925" s="49"/>
      <c r="V3925" s="49"/>
      <c r="W3925" s="49"/>
      <c r="X3925" s="49"/>
      <c r="Y3925" s="49"/>
      <c r="Z3925" s="49"/>
      <c r="AA3925" s="49"/>
      <c r="AB3925" s="49"/>
      <c r="AC3925" s="49"/>
      <c r="AD3925" s="49">
        <v>8.4</v>
      </c>
      <c r="AE3925" s="49"/>
      <c r="AF3925" s="49"/>
      <c r="AG3925" s="49"/>
      <c r="AH3925" s="49"/>
      <c r="AI3925" s="49"/>
      <c r="AJ3925" s="49">
        <v>3.55</v>
      </c>
      <c r="AK3925" s="49">
        <v>8.4</v>
      </c>
      <c r="AL3925" s="49"/>
      <c r="AM3925" s="49"/>
      <c r="AN3925" s="49"/>
      <c r="AO3925" s="49"/>
      <c r="AP3925" s="49"/>
      <c r="AQ3925" s="49"/>
      <c r="AR3925" s="49"/>
      <c r="AS3925" s="49"/>
      <c r="AT3925" s="49"/>
      <c r="AX3925" s="49"/>
      <c r="AY3925" s="49"/>
      <c r="AZ3925" s="49"/>
      <c r="BA3925" s="49"/>
      <c r="BB3925" s="49"/>
      <c r="BC3925" s="49"/>
      <c r="BD3925" s="49"/>
      <c r="BE3925" s="49"/>
      <c r="BF3925" s="49"/>
      <c r="BG3925" s="49"/>
      <c r="BH3925" s="49"/>
      <c r="BI3925" s="49"/>
      <c r="BJ3925" s="49"/>
      <c r="BK3925" s="49"/>
      <c r="BL3925" s="49"/>
      <c r="BM3925" s="49"/>
      <c r="BN3925" s="49"/>
      <c r="BO3925" s="49"/>
      <c r="BP3925" s="49"/>
      <c r="BQ3925" s="49"/>
      <c r="BR3925" s="49"/>
      <c r="BS3925" s="49"/>
      <c r="BT3925" s="49"/>
      <c r="BU3925" s="49"/>
      <c r="BV3925" s="49"/>
      <c r="BW3925" s="49"/>
      <c r="BX3925" s="49"/>
      <c r="BY3925" s="49"/>
      <c r="BZ3925" s="49"/>
      <c r="CA3925" s="49"/>
      <c r="CB3925" s="49"/>
      <c r="CC3925" s="49"/>
    </row>
    <row r="3926" spans="1:81" x14ac:dyDescent="0.3">
      <c r="A3926" s="57" t="s">
        <v>561</v>
      </c>
      <c r="B3926" s="48">
        <v>42355</v>
      </c>
      <c r="C3926" s="48"/>
      <c r="D3926" s="48"/>
      <c r="E3926" s="49" t="s">
        <v>558</v>
      </c>
      <c r="F3926" s="49"/>
      <c r="G3926" s="49">
        <v>506.96859375000003</v>
      </c>
      <c r="H3926" s="49">
        <v>0.20792812499999999</v>
      </c>
      <c r="I3926" s="49">
        <v>0.2522875</v>
      </c>
      <c r="J3926" s="49">
        <v>0.27880624999999998</v>
      </c>
      <c r="K3926" s="49">
        <v>0.27684375</v>
      </c>
      <c r="L3926" s="49">
        <v>0.27513749999999998</v>
      </c>
      <c r="M3926" s="49">
        <v>0.32949374999999997</v>
      </c>
      <c r="N3926" s="49">
        <v>0.29950624999999997</v>
      </c>
      <c r="O3926" s="49"/>
      <c r="P3926" s="49"/>
      <c r="Q3926" s="49"/>
      <c r="R3926" s="49"/>
      <c r="S3926" s="49"/>
      <c r="T3926" s="49"/>
      <c r="U3926" s="49"/>
      <c r="V3926" s="49"/>
      <c r="W3926" s="49"/>
      <c r="X3926" s="49"/>
      <c r="Y3926" s="49"/>
      <c r="Z3926" s="49"/>
      <c r="AA3926" s="49"/>
      <c r="AB3926" s="49"/>
      <c r="AC3926" s="49"/>
      <c r="AD3926" s="49"/>
      <c r="AE3926" s="49"/>
      <c r="AF3926" s="49"/>
      <c r="AG3926" s="49"/>
      <c r="AH3926" s="49"/>
      <c r="AI3926" s="49"/>
      <c r="AJ3926" s="49"/>
      <c r="AK3926" s="49"/>
      <c r="AL3926" s="49"/>
      <c r="AM3926" s="49"/>
      <c r="AN3926" s="49"/>
      <c r="AO3926" s="49"/>
      <c r="AP3926" s="49"/>
      <c r="AQ3926" s="49"/>
      <c r="AR3926" s="49"/>
      <c r="AS3926" s="49"/>
      <c r="AT3926" s="49"/>
      <c r="AX3926" s="49"/>
      <c r="AY3926" s="49"/>
      <c r="AZ3926" s="49"/>
      <c r="BA3926" s="49"/>
      <c r="BB3926" s="49"/>
      <c r="BC3926" s="49"/>
      <c r="BD3926" s="49"/>
      <c r="BE3926" s="49"/>
      <c r="BF3926" s="49"/>
      <c r="BG3926" s="49"/>
      <c r="BH3926" s="49"/>
      <c r="BI3926" s="49"/>
      <c r="BJ3926" s="49"/>
      <c r="BK3926" s="49"/>
      <c r="BL3926" s="49"/>
      <c r="BM3926" s="49"/>
      <c r="BN3926" s="49"/>
      <c r="BO3926" s="49"/>
      <c r="BP3926" s="49"/>
      <c r="BQ3926" s="49"/>
      <c r="BR3926" s="49"/>
      <c r="BS3926" s="49"/>
      <c r="BT3926" s="49"/>
      <c r="BU3926" s="49"/>
      <c r="BV3926" s="49"/>
      <c r="BW3926" s="49"/>
      <c r="BX3926" s="49"/>
      <c r="BY3926" s="49"/>
      <c r="BZ3926" s="49"/>
      <c r="CA3926" s="49"/>
      <c r="CB3926" s="49"/>
      <c r="CC3926" s="49"/>
    </row>
    <row r="3927" spans="1:81" x14ac:dyDescent="0.3">
      <c r="A3927" s="57" t="s">
        <v>561</v>
      </c>
      <c r="B3927" s="48">
        <v>42356</v>
      </c>
      <c r="C3927" s="48"/>
      <c r="D3927" s="48"/>
      <c r="E3927" s="49" t="s">
        <v>558</v>
      </c>
      <c r="F3927" s="49"/>
      <c r="G3927" s="49">
        <v>503.76375000000002</v>
      </c>
      <c r="H3927" s="49">
        <v>0.19743125</v>
      </c>
      <c r="I3927" s="49">
        <v>0.24673125000000001</v>
      </c>
      <c r="J3927" s="49">
        <v>0.27724375000000001</v>
      </c>
      <c r="K3927" s="49">
        <v>0.27616875000000002</v>
      </c>
      <c r="L3927" s="49">
        <v>0.2749125</v>
      </c>
      <c r="M3927" s="49">
        <v>0.32944374999999998</v>
      </c>
      <c r="N3927" s="49">
        <v>0.29936249999999998</v>
      </c>
      <c r="O3927" s="49"/>
      <c r="P3927" s="49"/>
      <c r="Q3927" s="49"/>
      <c r="R3927" s="49"/>
      <c r="S3927" s="49"/>
      <c r="T3927" s="49"/>
      <c r="U3927" s="49"/>
      <c r="V3927" s="49"/>
      <c r="W3927" s="49"/>
      <c r="X3927" s="49"/>
      <c r="Y3927" s="49"/>
      <c r="Z3927" s="49"/>
      <c r="AA3927" s="49"/>
      <c r="AB3927" s="49"/>
      <c r="AC3927" s="49"/>
      <c r="AD3927" s="49"/>
      <c r="AE3927" s="49"/>
      <c r="AF3927" s="49"/>
      <c r="AG3927" s="49"/>
      <c r="AH3927" s="49"/>
      <c r="AI3927" s="49"/>
      <c r="AJ3927" s="49"/>
      <c r="AK3927" s="49"/>
      <c r="AL3927" s="49"/>
      <c r="AM3927" s="49"/>
      <c r="AN3927" s="49"/>
      <c r="AO3927" s="49"/>
      <c r="AP3927" s="49"/>
      <c r="AQ3927" s="49"/>
      <c r="AR3927" s="49"/>
      <c r="AS3927" s="49"/>
      <c r="AT3927" s="49"/>
      <c r="AX3927" s="49"/>
      <c r="AY3927" s="49"/>
      <c r="AZ3927" s="49"/>
      <c r="BA3927" s="49"/>
      <c r="BB3927" s="49"/>
      <c r="BC3927" s="49"/>
      <c r="BD3927" s="49"/>
      <c r="BE3927" s="49"/>
      <c r="BF3927" s="49"/>
      <c r="BG3927" s="49"/>
      <c r="BH3927" s="49"/>
      <c r="BI3927" s="49"/>
      <c r="BJ3927" s="49"/>
      <c r="BK3927" s="49"/>
      <c r="BL3927" s="49"/>
      <c r="BM3927" s="49"/>
      <c r="BN3927" s="49"/>
      <c r="BO3927" s="49"/>
      <c r="BP3927" s="49"/>
      <c r="BQ3927" s="49"/>
      <c r="BR3927" s="49"/>
      <c r="BS3927" s="49"/>
      <c r="BT3927" s="49"/>
      <c r="BU3927" s="49"/>
      <c r="BV3927" s="49"/>
      <c r="BW3927" s="49"/>
      <c r="BX3927" s="49"/>
      <c r="BY3927" s="49"/>
      <c r="BZ3927" s="49"/>
      <c r="CA3927" s="49"/>
      <c r="CB3927" s="49"/>
      <c r="CC3927" s="49"/>
    </row>
    <row r="3928" spans="1:81" x14ac:dyDescent="0.3">
      <c r="A3928" s="57" t="s">
        <v>561</v>
      </c>
      <c r="B3928" s="48">
        <v>42357</v>
      </c>
      <c r="C3928" s="48"/>
      <c r="D3928" s="48"/>
      <c r="E3928" s="49" t="s">
        <v>558</v>
      </c>
      <c r="F3928" s="49"/>
      <c r="G3928" s="49">
        <v>501.49406249999998</v>
      </c>
      <c r="H3928" s="49">
        <v>0.18981875000000001</v>
      </c>
      <c r="I3928" s="49">
        <v>0.2424375</v>
      </c>
      <c r="J3928" s="49">
        <v>0.27637499999999998</v>
      </c>
      <c r="K3928" s="49">
        <v>0.27575624999999998</v>
      </c>
      <c r="L3928" s="49">
        <v>0.27473750000000002</v>
      </c>
      <c r="M3928" s="49">
        <v>0.32935625000000002</v>
      </c>
      <c r="N3928" s="49">
        <v>0.29929375000000003</v>
      </c>
      <c r="O3928" s="49"/>
      <c r="P3928" s="49"/>
      <c r="Q3928" s="49"/>
      <c r="R3928" s="49"/>
      <c r="S3928" s="49"/>
      <c r="T3928" s="49"/>
      <c r="U3928" s="49"/>
      <c r="V3928" s="49"/>
      <c r="W3928" s="49"/>
      <c r="X3928" s="49"/>
      <c r="Y3928" s="49"/>
      <c r="Z3928" s="49"/>
      <c r="AA3928" s="49"/>
      <c r="AB3928" s="49"/>
      <c r="AC3928" s="49"/>
      <c r="AD3928" s="49"/>
      <c r="AE3928" s="49"/>
      <c r="AF3928" s="49"/>
      <c r="AG3928" s="49"/>
      <c r="AH3928" s="49"/>
      <c r="AI3928" s="49"/>
      <c r="AJ3928" s="49"/>
      <c r="AK3928" s="49"/>
      <c r="AL3928" s="49"/>
      <c r="AM3928" s="49"/>
      <c r="AN3928" s="49"/>
      <c r="AO3928" s="49"/>
      <c r="AP3928" s="49"/>
      <c r="AQ3928" s="49"/>
      <c r="AR3928" s="49"/>
      <c r="AS3928" s="49"/>
      <c r="AT3928" s="49"/>
      <c r="AX3928" s="49"/>
      <c r="AY3928" s="49"/>
      <c r="AZ3928" s="49"/>
      <c r="BA3928" s="49"/>
      <c r="BB3928" s="49"/>
      <c r="BC3928" s="49"/>
      <c r="BD3928" s="49"/>
      <c r="BE3928" s="49"/>
      <c r="BF3928" s="49"/>
      <c r="BG3928" s="49"/>
      <c r="BH3928" s="49"/>
      <c r="BI3928" s="49"/>
      <c r="BJ3928" s="49"/>
      <c r="BK3928" s="49"/>
      <c r="BL3928" s="49"/>
      <c r="BM3928" s="49"/>
      <c r="BN3928" s="49"/>
      <c r="BO3928" s="49"/>
      <c r="BP3928" s="49"/>
      <c r="BQ3928" s="49"/>
      <c r="BR3928" s="49"/>
      <c r="BS3928" s="49"/>
      <c r="BT3928" s="49"/>
      <c r="BU3928" s="49"/>
      <c r="BV3928" s="49"/>
      <c r="BW3928" s="49"/>
      <c r="BX3928" s="49"/>
      <c r="BY3928" s="49"/>
      <c r="BZ3928" s="49"/>
      <c r="CA3928" s="49"/>
      <c r="CB3928" s="49"/>
      <c r="CC3928" s="49"/>
    </row>
    <row r="3929" spans="1:81" x14ac:dyDescent="0.3">
      <c r="A3929" s="57" t="s">
        <v>561</v>
      </c>
      <c r="B3929" s="48">
        <v>42358</v>
      </c>
      <c r="C3929" s="48"/>
      <c r="D3929" s="48"/>
      <c r="E3929" s="49" t="s">
        <v>558</v>
      </c>
      <c r="F3929" s="49"/>
      <c r="G3929" s="49">
        <v>499.14984375</v>
      </c>
      <c r="H3929" s="49">
        <v>0.18326562499999999</v>
      </c>
      <c r="I3929" s="49">
        <v>0.23801249999999999</v>
      </c>
      <c r="J3929" s="49">
        <v>0.275175</v>
      </c>
      <c r="K3929" s="49">
        <v>0.27508749999999998</v>
      </c>
      <c r="L3929" s="49">
        <v>0.27441874999999999</v>
      </c>
      <c r="M3929" s="49">
        <v>0.32931874999999999</v>
      </c>
      <c r="N3929" s="49">
        <v>0.29919374999999998</v>
      </c>
      <c r="O3929" s="49"/>
      <c r="P3929" s="49"/>
      <c r="Q3929" s="49"/>
      <c r="R3929" s="49"/>
      <c r="S3929" s="49"/>
      <c r="T3929" s="49"/>
      <c r="U3929" s="49"/>
      <c r="V3929" s="49"/>
      <c r="W3929" s="49"/>
      <c r="X3929" s="49"/>
      <c r="Y3929" s="49"/>
      <c r="Z3929" s="49"/>
      <c r="AA3929" s="49"/>
      <c r="AB3929" s="49"/>
      <c r="AC3929" s="49"/>
      <c r="AD3929" s="49"/>
      <c r="AE3929" s="49"/>
      <c r="AF3929" s="49"/>
      <c r="AG3929" s="49"/>
      <c r="AH3929" s="49"/>
      <c r="AI3929" s="49"/>
      <c r="AJ3929" s="49"/>
      <c r="AK3929" s="49"/>
      <c r="AL3929" s="49"/>
      <c r="AM3929" s="49"/>
      <c r="AN3929" s="49"/>
      <c r="AO3929" s="49"/>
      <c r="AP3929" s="49"/>
      <c r="AQ3929" s="49"/>
      <c r="AR3929" s="49"/>
      <c r="AS3929" s="49"/>
      <c r="AT3929" s="49"/>
      <c r="AX3929" s="49"/>
      <c r="AY3929" s="49"/>
      <c r="AZ3929" s="49"/>
      <c r="BA3929" s="49"/>
      <c r="BB3929" s="49"/>
      <c r="BC3929" s="49"/>
      <c r="BD3929" s="49"/>
      <c r="BE3929" s="49"/>
      <c r="BF3929" s="49"/>
      <c r="BG3929" s="49"/>
      <c r="BH3929" s="49"/>
      <c r="BI3929" s="49"/>
      <c r="BJ3929" s="49"/>
      <c r="BK3929" s="49"/>
      <c r="BL3929" s="49"/>
      <c r="BM3929" s="49"/>
      <c r="BN3929" s="49"/>
      <c r="BO3929" s="49"/>
      <c r="BP3929" s="49"/>
      <c r="BQ3929" s="49"/>
      <c r="BR3929" s="49"/>
      <c r="BS3929" s="49"/>
      <c r="BT3929" s="49"/>
      <c r="BU3929" s="49"/>
      <c r="BV3929" s="49"/>
      <c r="BW3929" s="49"/>
      <c r="BX3929" s="49"/>
      <c r="BY3929" s="49"/>
      <c r="BZ3929" s="49"/>
      <c r="CA3929" s="49"/>
      <c r="CB3929" s="49"/>
      <c r="CC3929" s="49"/>
    </row>
    <row r="3930" spans="1:81" x14ac:dyDescent="0.3">
      <c r="A3930" s="57" t="s">
        <v>561</v>
      </c>
      <c r="B3930" s="48">
        <v>42359</v>
      </c>
      <c r="C3930" s="48"/>
      <c r="D3930" s="48"/>
      <c r="E3930" s="49" t="s">
        <v>558</v>
      </c>
      <c r="F3930" s="49"/>
      <c r="G3930" s="49">
        <v>493.49953125000002</v>
      </c>
      <c r="H3930" s="49">
        <v>0.167540625</v>
      </c>
      <c r="I3930" s="49">
        <v>0.22793125</v>
      </c>
      <c r="J3930" s="49">
        <v>0.27163749999999998</v>
      </c>
      <c r="K3930" s="49">
        <v>0.27308125</v>
      </c>
      <c r="L3930" s="49">
        <v>0.27411875000000002</v>
      </c>
      <c r="M3930" s="49">
        <v>0.32922499999999999</v>
      </c>
      <c r="N3930" s="49">
        <v>0.29920000000000002</v>
      </c>
      <c r="O3930" s="49"/>
      <c r="P3930" s="49"/>
      <c r="Q3930" s="49"/>
      <c r="R3930" s="49"/>
      <c r="S3930" s="49"/>
      <c r="T3930" s="49"/>
      <c r="U3930" s="49"/>
      <c r="V3930" s="49"/>
      <c r="W3930" s="49"/>
      <c r="X3930" s="49"/>
      <c r="Y3930" s="49"/>
      <c r="Z3930" s="49"/>
      <c r="AA3930" s="49"/>
      <c r="AB3930" s="49"/>
      <c r="AC3930" s="49"/>
      <c r="AD3930" s="49"/>
      <c r="AE3930" s="49">
        <v>0.52195781480723302</v>
      </c>
      <c r="AF3930" s="49">
        <v>0.45092035100314798</v>
      </c>
      <c r="AG3930" s="49"/>
      <c r="AH3930" s="49"/>
      <c r="AI3930" s="49"/>
      <c r="AJ3930" s="49"/>
      <c r="AK3930" s="49"/>
      <c r="AL3930" s="49"/>
      <c r="AM3930" s="49"/>
      <c r="AN3930" s="49"/>
      <c r="AO3930" s="49"/>
      <c r="AP3930" s="49"/>
      <c r="AQ3930" s="49"/>
      <c r="AR3930" s="49"/>
      <c r="AS3930" s="49"/>
      <c r="AT3930" s="49"/>
      <c r="AX3930" s="49"/>
      <c r="AY3930" s="49"/>
      <c r="AZ3930" s="49"/>
      <c r="BA3930" s="49"/>
      <c r="BB3930" s="49"/>
      <c r="BC3930" s="49"/>
      <c r="BD3930" s="49"/>
      <c r="BE3930" s="49"/>
      <c r="BF3930" s="49"/>
      <c r="BG3930" s="49"/>
      <c r="BH3930" s="49"/>
      <c r="BI3930" s="49"/>
      <c r="BJ3930" s="49"/>
      <c r="BK3930" s="49"/>
      <c r="BL3930" s="49"/>
      <c r="BM3930" s="49"/>
      <c r="BN3930" s="49"/>
      <c r="BO3930" s="49"/>
      <c r="BP3930" s="49"/>
      <c r="BQ3930" s="49"/>
      <c r="BR3930" s="49"/>
      <c r="BS3930" s="49"/>
      <c r="BT3930" s="49"/>
      <c r="BU3930" s="49"/>
      <c r="BV3930" s="49"/>
      <c r="BW3930" s="49"/>
      <c r="BX3930" s="49"/>
      <c r="BY3930" s="49"/>
      <c r="BZ3930" s="49"/>
      <c r="CA3930" s="49"/>
      <c r="CB3930" s="49"/>
      <c r="CC3930" s="49"/>
    </row>
    <row r="3931" spans="1:81" x14ac:dyDescent="0.3">
      <c r="A3931" s="57" t="s">
        <v>561</v>
      </c>
      <c r="B3931" s="48">
        <v>42360</v>
      </c>
      <c r="C3931" s="48"/>
      <c r="D3931" s="48"/>
      <c r="E3931" s="49" t="s">
        <v>558</v>
      </c>
      <c r="F3931" s="49"/>
      <c r="G3931" s="49">
        <v>491.95968749999997</v>
      </c>
      <c r="H3931" s="49">
        <v>0.16236875000000001</v>
      </c>
      <c r="I3931" s="49">
        <v>0.22395000000000001</v>
      </c>
      <c r="J3931" s="49">
        <v>0.2714625</v>
      </c>
      <c r="K3931" s="49">
        <v>0.27296874999999998</v>
      </c>
      <c r="L3931" s="49">
        <v>0.27395000000000003</v>
      </c>
      <c r="M3931" s="49">
        <v>0.32928125000000003</v>
      </c>
      <c r="N3931" s="49">
        <v>0.29904375</v>
      </c>
      <c r="O3931" s="49"/>
      <c r="P3931" s="49"/>
      <c r="Q3931" s="49"/>
      <c r="R3931" s="49"/>
      <c r="S3931" s="49"/>
      <c r="T3931" s="49"/>
      <c r="U3931" s="49"/>
      <c r="V3931" s="49"/>
      <c r="W3931" s="49"/>
      <c r="X3931" s="49"/>
      <c r="Y3931" s="49"/>
      <c r="Z3931" s="49"/>
      <c r="AA3931" s="49"/>
      <c r="AB3931" s="49"/>
      <c r="AC3931" s="49"/>
      <c r="AD3931" s="49">
        <v>8.4</v>
      </c>
      <c r="AE3931" s="49"/>
      <c r="AF3931" s="49"/>
      <c r="AG3931" s="49"/>
      <c r="AH3931" s="49"/>
      <c r="AI3931" s="49"/>
      <c r="AJ3931" s="49">
        <v>4</v>
      </c>
      <c r="AK3931" s="49">
        <v>8.4</v>
      </c>
      <c r="AL3931" s="49"/>
      <c r="AM3931" s="49"/>
      <c r="AN3931" s="49"/>
      <c r="AO3931" s="49"/>
      <c r="AP3931" s="49"/>
      <c r="AQ3931" s="49"/>
      <c r="AR3931" s="49"/>
      <c r="AS3931" s="49"/>
      <c r="AT3931" s="49"/>
      <c r="AX3931" s="49"/>
      <c r="AY3931" s="49"/>
      <c r="AZ3931" s="49"/>
      <c r="BA3931" s="49"/>
      <c r="BB3931" s="49"/>
      <c r="BC3931" s="49"/>
      <c r="BD3931" s="49"/>
      <c r="BE3931" s="49"/>
      <c r="BF3931" s="49"/>
      <c r="BG3931" s="49"/>
      <c r="BH3931" s="49"/>
      <c r="BI3931" s="49"/>
      <c r="BJ3931" s="49"/>
      <c r="BK3931" s="49"/>
      <c r="BL3931" s="49"/>
      <c r="BM3931" s="49"/>
      <c r="BN3931" s="49"/>
      <c r="BO3931" s="49"/>
      <c r="BP3931" s="49"/>
      <c r="BQ3931" s="49"/>
      <c r="BR3931" s="49"/>
      <c r="BS3931" s="49"/>
      <c r="BT3931" s="49"/>
      <c r="BU3931" s="49"/>
      <c r="BV3931" s="49"/>
      <c r="BW3931" s="49"/>
      <c r="BX3931" s="49"/>
      <c r="BY3931" s="49"/>
      <c r="BZ3931" s="49"/>
      <c r="CA3931" s="49"/>
      <c r="CB3931" s="49"/>
      <c r="CC3931" s="49"/>
    </row>
    <row r="3932" spans="1:81" x14ac:dyDescent="0.3">
      <c r="A3932" s="57" t="s">
        <v>561</v>
      </c>
      <c r="B3932" s="48">
        <v>42361</v>
      </c>
      <c r="C3932" s="48"/>
      <c r="D3932" s="48"/>
      <c r="E3932" s="49" t="s">
        <v>558</v>
      </c>
      <c r="F3932" s="49"/>
      <c r="G3932" s="49">
        <v>488.81203125000002</v>
      </c>
      <c r="H3932" s="49">
        <v>0.155834375</v>
      </c>
      <c r="I3932" s="49">
        <v>0.21778749999999999</v>
      </c>
      <c r="J3932" s="49">
        <v>0.26875624999999997</v>
      </c>
      <c r="K3932" s="49">
        <v>0.27185625000000002</v>
      </c>
      <c r="L3932" s="49">
        <v>0.27378124999999998</v>
      </c>
      <c r="M3932" s="49">
        <v>0.32915624999999998</v>
      </c>
      <c r="N3932" s="49">
        <v>0.29901250000000001</v>
      </c>
      <c r="O3932" s="49"/>
      <c r="P3932" s="49"/>
      <c r="Q3932" s="49"/>
      <c r="R3932" s="49"/>
      <c r="S3932" s="49"/>
      <c r="T3932" s="49"/>
      <c r="U3932" s="49"/>
      <c r="V3932" s="49"/>
      <c r="W3932" s="49"/>
      <c r="X3932" s="49"/>
      <c r="Y3932" s="49"/>
      <c r="Z3932" s="49"/>
      <c r="AA3932" s="49"/>
      <c r="AB3932" s="49"/>
      <c r="AC3932" s="49"/>
      <c r="AD3932" s="49"/>
      <c r="AE3932" s="49"/>
      <c r="AF3932" s="49"/>
      <c r="AG3932" s="49"/>
      <c r="AH3932" s="49"/>
      <c r="AI3932" s="49"/>
      <c r="AJ3932" s="49"/>
      <c r="AK3932" s="49"/>
      <c r="AL3932" s="49"/>
      <c r="AM3932" s="49"/>
      <c r="AN3932" s="49"/>
      <c r="AO3932" s="49"/>
      <c r="AP3932" s="49"/>
      <c r="AQ3932" s="49"/>
      <c r="AR3932" s="49"/>
      <c r="AS3932" s="49"/>
      <c r="AT3932" s="49"/>
      <c r="AX3932" s="49"/>
      <c r="AY3932" s="49"/>
      <c r="AZ3932" s="49"/>
      <c r="BA3932" s="49"/>
      <c r="BB3932" s="49"/>
      <c r="BC3932" s="49"/>
      <c r="BD3932" s="49"/>
      <c r="BE3932" s="49"/>
      <c r="BF3932" s="49"/>
      <c r="BG3932" s="49"/>
      <c r="BH3932" s="49"/>
      <c r="BI3932" s="49"/>
      <c r="BJ3932" s="49"/>
      <c r="BK3932" s="49"/>
      <c r="BL3932" s="49"/>
      <c r="BM3932" s="49"/>
      <c r="BN3932" s="49"/>
      <c r="BO3932" s="49"/>
      <c r="BP3932" s="49"/>
      <c r="BQ3932" s="49"/>
      <c r="BR3932" s="49"/>
      <c r="BS3932" s="49"/>
      <c r="BT3932" s="49"/>
      <c r="BU3932" s="49"/>
      <c r="BV3932" s="49"/>
      <c r="BW3932" s="49"/>
      <c r="BX3932" s="49"/>
      <c r="BY3932" s="49"/>
      <c r="BZ3932" s="49"/>
      <c r="CA3932" s="49"/>
      <c r="CB3932" s="49"/>
      <c r="CC3932" s="49"/>
    </row>
    <row r="3933" spans="1:81" x14ac:dyDescent="0.3">
      <c r="A3933" s="57" t="s">
        <v>561</v>
      </c>
      <c r="B3933" s="48">
        <v>42362</v>
      </c>
      <c r="C3933" s="48"/>
      <c r="D3933" s="48"/>
      <c r="E3933" s="49" t="s">
        <v>558</v>
      </c>
      <c r="F3933" s="49"/>
      <c r="G3933" s="49">
        <v>514.11703124999997</v>
      </c>
      <c r="H3933" s="49">
        <v>0.26137812500000002</v>
      </c>
      <c r="I3933" s="49">
        <v>0.26255624999999999</v>
      </c>
      <c r="J3933" s="49">
        <v>0.27784375</v>
      </c>
      <c r="K3933" s="49">
        <v>0.27243125000000001</v>
      </c>
      <c r="L3933" s="49">
        <v>0.2734625</v>
      </c>
      <c r="M3933" s="49">
        <v>0.32908749999999998</v>
      </c>
      <c r="N3933" s="49">
        <v>0.29893124999999998</v>
      </c>
      <c r="O3933" s="49"/>
      <c r="P3933" s="49"/>
      <c r="Q3933" s="49"/>
      <c r="R3933" s="49"/>
      <c r="S3933" s="49"/>
      <c r="T3933" s="49"/>
      <c r="U3933" s="49"/>
      <c r="V3933" s="49"/>
      <c r="W3933" s="49"/>
      <c r="X3933" s="49"/>
      <c r="Y3933" s="49"/>
      <c r="Z3933" s="49"/>
      <c r="AA3933" s="49"/>
      <c r="AB3933" s="49"/>
      <c r="AC3933" s="49"/>
      <c r="AD3933" s="49"/>
      <c r="AE3933" s="49"/>
      <c r="AF3933" s="49"/>
      <c r="AG3933" s="49"/>
      <c r="AH3933" s="49"/>
      <c r="AI3933" s="49"/>
      <c r="AJ3933" s="49"/>
      <c r="AK3933" s="49"/>
      <c r="AL3933" s="49"/>
      <c r="AM3933" s="49"/>
      <c r="AN3933" s="49"/>
      <c r="AO3933" s="49"/>
      <c r="AP3933" s="49"/>
      <c r="AQ3933" s="49"/>
      <c r="AR3933" s="49"/>
      <c r="AS3933" s="49"/>
      <c r="AT3933" s="49"/>
      <c r="AX3933" s="49"/>
      <c r="AY3933" s="49"/>
      <c r="AZ3933" s="49"/>
      <c r="BA3933" s="49"/>
      <c r="BB3933" s="49"/>
      <c r="BC3933" s="49"/>
      <c r="BD3933" s="49"/>
      <c r="BE3933" s="49"/>
      <c r="BF3933" s="49"/>
      <c r="BG3933" s="49"/>
      <c r="BH3933" s="49"/>
      <c r="BI3933" s="49"/>
      <c r="BJ3933" s="49"/>
      <c r="BK3933" s="49"/>
      <c r="BL3933" s="49"/>
      <c r="BM3933" s="49"/>
      <c r="BN3933" s="49"/>
      <c r="BO3933" s="49"/>
      <c r="BP3933" s="49"/>
      <c r="BQ3933" s="49"/>
      <c r="BR3933" s="49"/>
      <c r="BS3933" s="49"/>
      <c r="BT3933" s="49"/>
      <c r="BU3933" s="49"/>
      <c r="BV3933" s="49"/>
      <c r="BW3933" s="49"/>
      <c r="BX3933" s="49"/>
      <c r="BY3933" s="49"/>
      <c r="BZ3933" s="49"/>
      <c r="CA3933" s="49"/>
      <c r="CB3933" s="49"/>
      <c r="CC3933" s="49"/>
    </row>
    <row r="3934" spans="1:81" x14ac:dyDescent="0.3">
      <c r="A3934" s="57" t="s">
        <v>561</v>
      </c>
      <c r="B3934" s="48">
        <v>42363</v>
      </c>
      <c r="C3934" s="48"/>
      <c r="D3934" s="48"/>
      <c r="E3934" s="49" t="s">
        <v>558</v>
      </c>
      <c r="F3934" s="49"/>
      <c r="G3934" s="49">
        <v>510.97265625</v>
      </c>
      <c r="H3934" s="49">
        <v>0.244771875</v>
      </c>
      <c r="I3934" s="49">
        <v>0.26006249999999997</v>
      </c>
      <c r="J3934" s="49">
        <v>0.27784375</v>
      </c>
      <c r="K3934" s="49">
        <v>0.27158125</v>
      </c>
      <c r="L3934" s="49">
        <v>0.273225</v>
      </c>
      <c r="M3934" s="49">
        <v>0.32911875000000002</v>
      </c>
      <c r="N3934" s="49">
        <v>0.29905625000000002</v>
      </c>
      <c r="O3934" s="49"/>
      <c r="P3934" s="49"/>
      <c r="Q3934" s="49"/>
      <c r="R3934" s="49"/>
      <c r="S3934" s="49"/>
      <c r="T3934" s="49"/>
      <c r="U3934" s="49"/>
      <c r="V3934" s="49"/>
      <c r="W3934" s="49"/>
      <c r="X3934" s="49"/>
      <c r="Y3934" s="49"/>
      <c r="Z3934" s="49"/>
      <c r="AA3934" s="49"/>
      <c r="AB3934" s="49"/>
      <c r="AC3934" s="49"/>
      <c r="AD3934" s="49"/>
      <c r="AE3934" s="49"/>
      <c r="AF3934" s="49"/>
      <c r="AG3934" s="49"/>
      <c r="AH3934" s="49"/>
      <c r="AI3934" s="49"/>
      <c r="AJ3934" s="49"/>
      <c r="AK3934" s="49"/>
      <c r="AL3934" s="49"/>
      <c r="AM3934" s="49"/>
      <c r="AN3934" s="49"/>
      <c r="AO3934" s="49"/>
      <c r="AP3934" s="49"/>
      <c r="AQ3934" s="49"/>
      <c r="AR3934" s="49"/>
      <c r="AS3934" s="49"/>
      <c r="AT3934" s="49"/>
      <c r="AX3934" s="49"/>
      <c r="AY3934" s="49"/>
      <c r="AZ3934" s="49"/>
      <c r="BA3934" s="49"/>
      <c r="BB3934" s="49"/>
      <c r="BC3934" s="49"/>
      <c r="BD3934" s="49"/>
      <c r="BE3934" s="49"/>
      <c r="BF3934" s="49"/>
      <c r="BG3934" s="49"/>
      <c r="BH3934" s="49"/>
      <c r="BI3934" s="49"/>
      <c r="BJ3934" s="49"/>
      <c r="BK3934" s="49"/>
      <c r="BL3934" s="49"/>
      <c r="BM3934" s="49"/>
      <c r="BN3934" s="49"/>
      <c r="BO3934" s="49"/>
      <c r="BP3934" s="49"/>
      <c r="BQ3934" s="49"/>
      <c r="BR3934" s="49"/>
      <c r="BS3934" s="49"/>
      <c r="BT3934" s="49"/>
      <c r="BU3934" s="49"/>
      <c r="BV3934" s="49"/>
      <c r="BW3934" s="49"/>
      <c r="BX3934" s="49"/>
      <c r="BY3934" s="49"/>
      <c r="BZ3934" s="49"/>
      <c r="CA3934" s="49"/>
      <c r="CB3934" s="49"/>
      <c r="CC3934" s="49"/>
    </row>
    <row r="3935" spans="1:81" x14ac:dyDescent="0.3">
      <c r="A3935" s="57" t="s">
        <v>561</v>
      </c>
      <c r="B3935" s="48">
        <v>42364</v>
      </c>
      <c r="C3935" s="48"/>
      <c r="D3935" s="48"/>
      <c r="E3935" s="49" t="s">
        <v>558</v>
      </c>
      <c r="F3935" s="49"/>
      <c r="G3935" s="49">
        <v>507.38156249999997</v>
      </c>
      <c r="H3935" s="49">
        <v>0.22821250000000001</v>
      </c>
      <c r="I3935" s="49">
        <v>0.25506875000000001</v>
      </c>
      <c r="J3935" s="49">
        <v>0.27721249999999997</v>
      </c>
      <c r="K3935" s="49">
        <v>0.27136250000000001</v>
      </c>
      <c r="L3935" s="49">
        <v>0.27303749999999999</v>
      </c>
      <c r="M3935" s="49">
        <v>0.32900625</v>
      </c>
      <c r="N3935" s="49">
        <v>0.29901250000000001</v>
      </c>
      <c r="O3935" s="49"/>
      <c r="P3935" s="49"/>
      <c r="Q3935" s="49"/>
      <c r="R3935" s="49"/>
      <c r="S3935" s="49"/>
      <c r="T3935" s="49"/>
      <c r="U3935" s="49"/>
      <c r="V3935" s="49"/>
      <c r="W3935" s="49"/>
      <c r="X3935" s="49"/>
      <c r="Y3935" s="49"/>
      <c r="Z3935" s="49"/>
      <c r="AA3935" s="49"/>
      <c r="AB3935" s="49"/>
      <c r="AC3935" s="49"/>
      <c r="AD3935" s="49"/>
      <c r="AE3935" s="49"/>
      <c r="AF3935" s="49"/>
      <c r="AG3935" s="49"/>
      <c r="AH3935" s="49"/>
      <c r="AI3935" s="49"/>
      <c r="AJ3935" s="49"/>
      <c r="AK3935" s="49"/>
      <c r="AL3935" s="49"/>
      <c r="AM3935" s="49"/>
      <c r="AN3935" s="49"/>
      <c r="AO3935" s="49"/>
      <c r="AP3935" s="49"/>
      <c r="AQ3935" s="49"/>
      <c r="AR3935" s="49"/>
      <c r="AS3935" s="49"/>
      <c r="AT3935" s="49"/>
      <c r="AX3935" s="49"/>
      <c r="AY3935" s="49"/>
      <c r="AZ3935" s="49"/>
      <c r="BA3935" s="49"/>
      <c r="BB3935" s="49"/>
      <c r="BC3935" s="49"/>
      <c r="BD3935" s="49"/>
      <c r="BE3935" s="49"/>
      <c r="BF3935" s="49"/>
      <c r="BG3935" s="49"/>
      <c r="BH3935" s="49"/>
      <c r="BI3935" s="49"/>
      <c r="BJ3935" s="49"/>
      <c r="BK3935" s="49"/>
      <c r="BL3935" s="49"/>
      <c r="BM3935" s="49"/>
      <c r="BN3935" s="49"/>
      <c r="BO3935" s="49"/>
      <c r="BP3935" s="49"/>
      <c r="BQ3935" s="49"/>
      <c r="BR3935" s="49"/>
      <c r="BS3935" s="49"/>
      <c r="BT3935" s="49"/>
      <c r="BU3935" s="49"/>
      <c r="BV3935" s="49"/>
      <c r="BW3935" s="49"/>
      <c r="BX3935" s="49"/>
      <c r="BY3935" s="49"/>
      <c r="BZ3935" s="49"/>
      <c r="CA3935" s="49"/>
      <c r="CB3935" s="49"/>
      <c r="CC3935" s="49"/>
    </row>
    <row r="3936" spans="1:81" x14ac:dyDescent="0.3">
      <c r="A3936" s="57" t="s">
        <v>561</v>
      </c>
      <c r="B3936" s="48">
        <v>42365</v>
      </c>
      <c r="C3936" s="48"/>
      <c r="D3936" s="48"/>
      <c r="E3936" s="49" t="s">
        <v>558</v>
      </c>
      <c r="F3936" s="49"/>
      <c r="G3936" s="49">
        <v>503.44171875000001</v>
      </c>
      <c r="H3936" s="49">
        <v>0.21157812500000001</v>
      </c>
      <c r="I3936" s="49">
        <v>0.2489875</v>
      </c>
      <c r="J3936" s="49">
        <v>0.27601874999999998</v>
      </c>
      <c r="K3936" s="49">
        <v>0.27091874999999999</v>
      </c>
      <c r="L3936" s="49">
        <v>0.27288750000000001</v>
      </c>
      <c r="M3936" s="49">
        <v>0.32900000000000001</v>
      </c>
      <c r="N3936" s="49">
        <v>0.29903125000000003</v>
      </c>
      <c r="O3936" s="49"/>
      <c r="P3936" s="49"/>
      <c r="Q3936" s="49"/>
      <c r="R3936" s="49"/>
      <c r="S3936" s="49"/>
      <c r="T3936" s="49"/>
      <c r="U3936" s="49"/>
      <c r="V3936" s="49"/>
      <c r="W3936" s="49"/>
      <c r="X3936" s="49"/>
      <c r="Y3936" s="49"/>
      <c r="Z3936" s="49"/>
      <c r="AA3936" s="49"/>
      <c r="AB3936" s="49"/>
      <c r="AC3936" s="49"/>
      <c r="AD3936" s="49"/>
      <c r="AE3936" s="49"/>
      <c r="AF3936" s="49"/>
      <c r="AG3936" s="49"/>
      <c r="AH3936" s="49"/>
      <c r="AI3936" s="49"/>
      <c r="AJ3936" s="49"/>
      <c r="AK3936" s="49"/>
      <c r="AL3936" s="49"/>
      <c r="AM3936" s="49"/>
      <c r="AN3936" s="49"/>
      <c r="AO3936" s="49"/>
      <c r="AP3936" s="49"/>
      <c r="AQ3936" s="49"/>
      <c r="AR3936" s="49"/>
      <c r="AS3936" s="49"/>
      <c r="AT3936" s="49"/>
      <c r="AX3936" s="49"/>
      <c r="AY3936" s="49"/>
      <c r="AZ3936" s="49"/>
      <c r="BA3936" s="49"/>
      <c r="BB3936" s="49"/>
      <c r="BC3936" s="49"/>
      <c r="BD3936" s="49"/>
      <c r="BE3936" s="49"/>
      <c r="BF3936" s="49"/>
      <c r="BG3936" s="49"/>
      <c r="BH3936" s="49"/>
      <c r="BI3936" s="49"/>
      <c r="BJ3936" s="49"/>
      <c r="BK3936" s="49"/>
      <c r="BL3936" s="49"/>
      <c r="BM3936" s="49"/>
      <c r="BN3936" s="49"/>
      <c r="BO3936" s="49"/>
      <c r="BP3936" s="49"/>
      <c r="BQ3936" s="49"/>
      <c r="BR3936" s="49"/>
      <c r="BS3936" s="49"/>
      <c r="BT3936" s="49"/>
      <c r="BU3936" s="49"/>
      <c r="BV3936" s="49"/>
      <c r="BW3936" s="49"/>
      <c r="BX3936" s="49"/>
      <c r="BY3936" s="49"/>
      <c r="BZ3936" s="49"/>
      <c r="CA3936" s="49"/>
      <c r="CB3936" s="49"/>
      <c r="CC3936" s="49"/>
    </row>
    <row r="3937" spans="1:81" x14ac:dyDescent="0.3">
      <c r="A3937" s="57" t="s">
        <v>561</v>
      </c>
      <c r="B3937" s="48">
        <v>42366</v>
      </c>
      <c r="C3937" s="48"/>
      <c r="D3937" s="48"/>
      <c r="E3937" s="49" t="s">
        <v>558</v>
      </c>
      <c r="F3937" s="49"/>
      <c r="G3937" s="49">
        <v>499.1615625</v>
      </c>
      <c r="H3937" s="49">
        <v>0.1955625</v>
      </c>
      <c r="I3937" s="49">
        <v>0.24186874999999999</v>
      </c>
      <c r="J3937" s="49">
        <v>0.27421250000000003</v>
      </c>
      <c r="K3937" s="49">
        <v>0.27025624999999998</v>
      </c>
      <c r="L3937" s="49">
        <v>0.27268124999999999</v>
      </c>
      <c r="M3937" s="49">
        <v>0.32900625</v>
      </c>
      <c r="N3937" s="49">
        <v>0.29899999999999999</v>
      </c>
      <c r="O3937" s="49"/>
      <c r="P3937" s="49"/>
      <c r="Q3937" s="49"/>
      <c r="R3937" s="49"/>
      <c r="S3937" s="49"/>
      <c r="T3937" s="49"/>
      <c r="U3937" s="49"/>
      <c r="V3937" s="49"/>
      <c r="W3937" s="49"/>
      <c r="X3937" s="49"/>
      <c r="Y3937" s="49"/>
      <c r="Z3937" s="49"/>
      <c r="AA3937" s="49"/>
      <c r="AB3937" s="49"/>
      <c r="AC3937" s="49"/>
      <c r="AD3937" s="49"/>
      <c r="AE3937" s="49"/>
      <c r="AF3937" s="49"/>
      <c r="AG3937" s="49"/>
      <c r="AH3937" s="49"/>
      <c r="AI3937" s="49"/>
      <c r="AJ3937" s="49"/>
      <c r="AK3937" s="49"/>
      <c r="AL3937" s="49"/>
      <c r="AM3937" s="49"/>
      <c r="AN3937" s="49"/>
      <c r="AO3937" s="49"/>
      <c r="AP3937" s="49"/>
      <c r="AQ3937" s="49"/>
      <c r="AR3937" s="49"/>
      <c r="AS3937" s="49"/>
      <c r="AT3937" s="49"/>
      <c r="AX3937" s="49"/>
      <c r="AY3937" s="49"/>
      <c r="AZ3937" s="49"/>
      <c r="BA3937" s="49"/>
      <c r="BB3937" s="49"/>
      <c r="BC3937" s="49"/>
      <c r="BD3937" s="49"/>
      <c r="BE3937" s="49"/>
      <c r="BF3937" s="49"/>
      <c r="BG3937" s="49"/>
      <c r="BH3937" s="49"/>
      <c r="BI3937" s="49"/>
      <c r="BJ3937" s="49"/>
      <c r="BK3937" s="49"/>
      <c r="BL3937" s="49"/>
      <c r="BM3937" s="49"/>
      <c r="BN3937" s="49"/>
      <c r="BO3937" s="49"/>
      <c r="BP3937" s="49"/>
      <c r="BQ3937" s="49"/>
      <c r="BR3937" s="49"/>
      <c r="BS3937" s="49"/>
      <c r="BT3937" s="49"/>
      <c r="BU3937" s="49"/>
      <c r="BV3937" s="49"/>
      <c r="BW3937" s="49"/>
      <c r="BX3937" s="49"/>
      <c r="BY3937" s="49"/>
      <c r="BZ3937" s="49"/>
      <c r="CA3937" s="49"/>
      <c r="CB3937" s="49"/>
      <c r="CC3937" s="49"/>
    </row>
    <row r="3938" spans="1:81" x14ac:dyDescent="0.3">
      <c r="A3938" s="57" t="s">
        <v>561</v>
      </c>
      <c r="B3938" s="48">
        <v>42367</v>
      </c>
      <c r="C3938" s="48"/>
      <c r="D3938" s="48"/>
      <c r="E3938" s="49" t="s">
        <v>558</v>
      </c>
      <c r="F3938" s="49"/>
      <c r="G3938" s="49">
        <v>494.69296874999998</v>
      </c>
      <c r="H3938" s="49">
        <v>0.18031562500000001</v>
      </c>
      <c r="I3938" s="49">
        <v>0.2339125</v>
      </c>
      <c r="J3938" s="49">
        <v>0.272175</v>
      </c>
      <c r="K3938" s="49">
        <v>0.26922499999999999</v>
      </c>
      <c r="L3938" s="49">
        <v>0.2723875</v>
      </c>
      <c r="M3938" s="49">
        <v>0.32897500000000002</v>
      </c>
      <c r="N3938" s="49">
        <v>0.29909999999999998</v>
      </c>
      <c r="O3938" s="49"/>
      <c r="P3938" s="49"/>
      <c r="Q3938" s="49"/>
      <c r="R3938" s="49"/>
      <c r="S3938" s="49"/>
      <c r="T3938" s="49"/>
      <c r="U3938" s="49"/>
      <c r="V3938" s="49"/>
      <c r="W3938" s="49"/>
      <c r="X3938" s="49"/>
      <c r="Y3938" s="49"/>
      <c r="Z3938" s="49"/>
      <c r="AA3938" s="49"/>
      <c r="AB3938" s="49"/>
      <c r="AC3938" s="49"/>
      <c r="AD3938" s="49"/>
      <c r="AE3938" s="49"/>
      <c r="AF3938" s="49"/>
      <c r="AG3938" s="49"/>
      <c r="AH3938" s="49"/>
      <c r="AI3938" s="49"/>
      <c r="AJ3938" s="49"/>
      <c r="AK3938" s="49"/>
      <c r="AL3938" s="49"/>
      <c r="AM3938" s="49"/>
      <c r="AN3938" s="49"/>
      <c r="AO3938" s="49"/>
      <c r="AP3938" s="49"/>
      <c r="AQ3938" s="49"/>
      <c r="AR3938" s="49"/>
      <c r="AS3938" s="49"/>
      <c r="AT3938" s="49"/>
      <c r="AX3938" s="49"/>
      <c r="AY3938" s="49"/>
      <c r="AZ3938" s="49"/>
      <c r="BA3938" s="49"/>
      <c r="BB3938" s="49"/>
      <c r="BC3938" s="49"/>
      <c r="BD3938" s="49"/>
      <c r="BE3938" s="49"/>
      <c r="BF3938" s="49"/>
      <c r="BG3938" s="49"/>
      <c r="BH3938" s="49"/>
      <c r="BI3938" s="49"/>
      <c r="BJ3938" s="49"/>
      <c r="BK3938" s="49"/>
      <c r="BL3938" s="49"/>
      <c r="BM3938" s="49"/>
      <c r="BN3938" s="49"/>
      <c r="BO3938" s="49"/>
      <c r="BP3938" s="49"/>
      <c r="BQ3938" s="49"/>
      <c r="BR3938" s="49"/>
      <c r="BS3938" s="49"/>
      <c r="BT3938" s="49"/>
      <c r="BU3938" s="49"/>
      <c r="BV3938" s="49"/>
      <c r="BW3938" s="49"/>
      <c r="BX3938" s="49"/>
      <c r="BY3938" s="49"/>
      <c r="BZ3938" s="49"/>
      <c r="CA3938" s="49"/>
      <c r="CB3938" s="49"/>
      <c r="CC3938" s="49"/>
    </row>
    <row r="3939" spans="1:81" x14ac:dyDescent="0.3">
      <c r="A3939" s="57" t="s">
        <v>561</v>
      </c>
      <c r="B3939" s="48">
        <v>42368</v>
      </c>
      <c r="C3939" s="48"/>
      <c r="D3939" s="48"/>
      <c r="E3939" s="49" t="s">
        <v>558</v>
      </c>
      <c r="F3939" s="49"/>
      <c r="G3939" s="49">
        <v>492.01265625000002</v>
      </c>
      <c r="H3939" s="49">
        <v>0.172053125</v>
      </c>
      <c r="I3939" s="49">
        <v>0.22825624999999999</v>
      </c>
      <c r="J3939" s="49">
        <v>0.27079375</v>
      </c>
      <c r="K3939" s="49">
        <v>0.2688625</v>
      </c>
      <c r="L3939" s="49">
        <v>0.27218750000000003</v>
      </c>
      <c r="M3939" s="49">
        <v>0.32893749999999999</v>
      </c>
      <c r="N3939" s="49">
        <v>0.29910625000000002</v>
      </c>
      <c r="O3939" s="49"/>
      <c r="P3939" s="49"/>
      <c r="Q3939" s="49"/>
      <c r="R3939" s="49"/>
      <c r="S3939" s="49"/>
      <c r="T3939" s="49"/>
      <c r="U3939" s="49"/>
      <c r="V3939" s="49"/>
      <c r="W3939" s="49"/>
      <c r="X3939" s="49"/>
      <c r="Y3939" s="49"/>
      <c r="Z3939" s="49"/>
      <c r="AA3939" s="49"/>
      <c r="AB3939" s="49"/>
      <c r="AC3939" s="49"/>
      <c r="AD3939" s="49">
        <v>8.4</v>
      </c>
      <c r="AE3939" s="49">
        <v>0.66497198932850698</v>
      </c>
      <c r="AF3939" s="49">
        <v>0.40935193516278101</v>
      </c>
      <c r="AG3939" s="49"/>
      <c r="AH3939" s="49"/>
      <c r="AI3939" s="49"/>
      <c r="AJ3939" s="49">
        <v>4.5</v>
      </c>
      <c r="AK3939" s="49">
        <v>8.4</v>
      </c>
      <c r="AL3939" s="49"/>
      <c r="AM3939" s="49"/>
      <c r="AN3939" s="49"/>
      <c r="AO3939" s="49"/>
      <c r="AP3939" s="49"/>
      <c r="AQ3939" s="49"/>
      <c r="AR3939" s="49"/>
      <c r="AS3939" s="49"/>
      <c r="AT3939" s="49"/>
      <c r="AX3939" s="49"/>
      <c r="AY3939" s="49"/>
      <c r="AZ3939" s="49"/>
      <c r="BA3939" s="49"/>
      <c r="BB3939" s="49"/>
      <c r="BC3939" s="49"/>
      <c r="BD3939" s="49"/>
      <c r="BE3939" s="49"/>
      <c r="BF3939" s="49"/>
      <c r="BG3939" s="49"/>
      <c r="BH3939" s="49"/>
      <c r="BI3939" s="49"/>
      <c r="BJ3939" s="49"/>
      <c r="BK3939" s="49"/>
      <c r="BL3939" s="49"/>
      <c r="BM3939" s="49"/>
      <c r="BN3939" s="49"/>
      <c r="BO3939" s="49"/>
      <c r="BP3939" s="49"/>
      <c r="BQ3939" s="49"/>
      <c r="BR3939" s="49"/>
      <c r="BS3939" s="49"/>
      <c r="BT3939" s="49"/>
      <c r="BU3939" s="49"/>
      <c r="BV3939" s="49"/>
      <c r="BW3939" s="49"/>
      <c r="BX3939" s="49"/>
      <c r="BY3939" s="49"/>
      <c r="BZ3939" s="49"/>
      <c r="CA3939" s="49"/>
      <c r="CB3939" s="49"/>
      <c r="CC3939" s="49"/>
    </row>
    <row r="3940" spans="1:81" x14ac:dyDescent="0.3">
      <c r="A3940" s="57" t="s">
        <v>561</v>
      </c>
      <c r="B3940" s="48">
        <v>42369</v>
      </c>
      <c r="C3940" s="48"/>
      <c r="D3940" s="48"/>
      <c r="E3940" s="49" t="s">
        <v>558</v>
      </c>
      <c r="F3940" s="49"/>
      <c r="G3940" s="49">
        <v>512.36484374999998</v>
      </c>
      <c r="H3940" s="49">
        <v>0.26037812500000002</v>
      </c>
      <c r="I3940" s="49">
        <v>0.26465</v>
      </c>
      <c r="J3940" s="49">
        <v>0.27547500000000003</v>
      </c>
      <c r="K3940" s="49">
        <v>0.2702</v>
      </c>
      <c r="L3940" s="49">
        <v>0.27187499999999998</v>
      </c>
      <c r="M3940" s="49">
        <v>0.32874375</v>
      </c>
      <c r="N3940" s="49">
        <v>0.29907499999999998</v>
      </c>
      <c r="O3940" s="49"/>
      <c r="P3940" s="49"/>
      <c r="Q3940" s="49"/>
      <c r="R3940" s="49"/>
      <c r="S3940" s="49"/>
      <c r="T3940" s="49"/>
      <c r="U3940" s="49"/>
      <c r="V3940" s="49"/>
      <c r="W3940" s="49"/>
      <c r="X3940" s="49"/>
      <c r="Y3940" s="49"/>
      <c r="Z3940" s="49"/>
      <c r="AA3940" s="49"/>
      <c r="AB3940" s="49"/>
      <c r="AC3940" s="49"/>
      <c r="AD3940" s="49"/>
      <c r="AE3940" s="49"/>
      <c r="AF3940" s="49"/>
      <c r="AG3940" s="49"/>
      <c r="AH3940" s="49"/>
      <c r="AI3940" s="49"/>
      <c r="AJ3940" s="49"/>
      <c r="AK3940" s="49"/>
      <c r="AL3940" s="49"/>
      <c r="AM3940" s="49"/>
      <c r="AN3940" s="49"/>
      <c r="AO3940" s="49"/>
      <c r="AP3940" s="49"/>
      <c r="AQ3940" s="49"/>
      <c r="AR3940" s="49"/>
      <c r="AS3940" s="49"/>
      <c r="AT3940" s="49"/>
      <c r="AX3940" s="49"/>
      <c r="AY3940" s="49"/>
      <c r="AZ3940" s="49"/>
      <c r="BA3940" s="49"/>
      <c r="BB3940" s="49"/>
      <c r="BC3940" s="49"/>
      <c r="BD3940" s="49"/>
      <c r="BE3940" s="49"/>
      <c r="BF3940" s="49"/>
      <c r="BG3940" s="49"/>
      <c r="BH3940" s="49"/>
      <c r="BI3940" s="49"/>
      <c r="BJ3940" s="49"/>
      <c r="BK3940" s="49"/>
      <c r="BL3940" s="49"/>
      <c r="BM3940" s="49"/>
      <c r="BN3940" s="49"/>
      <c r="BO3940" s="49"/>
      <c r="BP3940" s="49"/>
      <c r="BQ3940" s="49"/>
      <c r="BR3940" s="49"/>
      <c r="BS3940" s="49"/>
      <c r="BT3940" s="49"/>
      <c r="BU3940" s="49"/>
      <c r="BV3940" s="49"/>
      <c r="BW3940" s="49"/>
      <c r="BX3940" s="49"/>
      <c r="BY3940" s="49"/>
      <c r="BZ3940" s="49"/>
      <c r="CA3940" s="49"/>
      <c r="CB3940" s="49"/>
      <c r="CC3940" s="49"/>
    </row>
    <row r="3941" spans="1:81" x14ac:dyDescent="0.3">
      <c r="A3941" s="57" t="s">
        <v>561</v>
      </c>
      <c r="B3941" s="48">
        <v>42370</v>
      </c>
      <c r="C3941" s="48"/>
      <c r="D3941" s="48"/>
      <c r="E3941" s="49" t="s">
        <v>558</v>
      </c>
      <c r="F3941" s="49"/>
      <c r="G3941" s="49">
        <v>509.14031249999999</v>
      </c>
      <c r="H3941" s="49">
        <v>0.24395625000000001</v>
      </c>
      <c r="I3941" s="49">
        <v>0.2613375</v>
      </c>
      <c r="J3941" s="49">
        <v>0.27588750000000001</v>
      </c>
      <c r="K3941" s="49">
        <v>0.26924375</v>
      </c>
      <c r="L3941" s="49">
        <v>0.27154374999999997</v>
      </c>
      <c r="M3941" s="49">
        <v>0.32871875</v>
      </c>
      <c r="N3941" s="49">
        <v>0.29909374999999999</v>
      </c>
      <c r="O3941" s="49"/>
      <c r="P3941" s="49"/>
      <c r="Q3941" s="49"/>
      <c r="R3941" s="49"/>
      <c r="S3941" s="49"/>
      <c r="T3941" s="49"/>
      <c r="U3941" s="49"/>
      <c r="V3941" s="49"/>
      <c r="W3941" s="49"/>
      <c r="X3941" s="49"/>
      <c r="Y3941" s="49"/>
      <c r="Z3941" s="49"/>
      <c r="AA3941" s="49"/>
      <c r="AB3941" s="49"/>
      <c r="AC3941" s="49"/>
      <c r="AD3941" s="49"/>
      <c r="AE3941" s="49"/>
      <c r="AF3941" s="49"/>
      <c r="AG3941" s="49"/>
      <c r="AH3941" s="49"/>
      <c r="AI3941" s="49"/>
      <c r="AJ3941" s="49"/>
      <c r="AK3941" s="49"/>
      <c r="AL3941" s="49"/>
      <c r="AM3941" s="49"/>
      <c r="AN3941" s="49"/>
      <c r="AO3941" s="49"/>
      <c r="AP3941" s="49"/>
      <c r="AQ3941" s="49"/>
      <c r="AR3941" s="49"/>
      <c r="AS3941" s="49"/>
      <c r="AT3941" s="49"/>
      <c r="AX3941" s="49"/>
      <c r="AY3941" s="49"/>
      <c r="AZ3941" s="49"/>
      <c r="BA3941" s="49"/>
      <c r="BB3941" s="49"/>
      <c r="BC3941" s="49"/>
      <c r="BD3941" s="49"/>
      <c r="BE3941" s="49"/>
      <c r="BF3941" s="49"/>
      <c r="BG3941" s="49"/>
      <c r="BH3941" s="49"/>
      <c r="BI3941" s="49"/>
      <c r="BJ3941" s="49"/>
      <c r="BK3941" s="49"/>
      <c r="BL3941" s="49"/>
      <c r="BM3941" s="49"/>
      <c r="BN3941" s="49"/>
      <c r="BO3941" s="49"/>
      <c r="BP3941" s="49"/>
      <c r="BQ3941" s="49"/>
      <c r="BR3941" s="49"/>
      <c r="BS3941" s="49"/>
      <c r="BT3941" s="49"/>
      <c r="BU3941" s="49"/>
      <c r="BV3941" s="49"/>
      <c r="BW3941" s="49"/>
      <c r="BX3941" s="49"/>
      <c r="BY3941" s="49"/>
      <c r="BZ3941" s="49"/>
      <c r="CA3941" s="49"/>
      <c r="CB3941" s="49"/>
      <c r="CC3941" s="49"/>
    </row>
    <row r="3942" spans="1:81" x14ac:dyDescent="0.3">
      <c r="A3942" s="57" t="s">
        <v>561</v>
      </c>
      <c r="B3942" s="48">
        <v>42371</v>
      </c>
      <c r="C3942" s="48"/>
      <c r="D3942" s="48"/>
      <c r="E3942" s="49" t="s">
        <v>558</v>
      </c>
      <c r="F3942" s="49"/>
      <c r="G3942" s="49">
        <v>508.48078125000001</v>
      </c>
      <c r="H3942" s="49">
        <v>0.237578125</v>
      </c>
      <c r="I3942" s="49">
        <v>0.26005624999999999</v>
      </c>
      <c r="J3942" s="49">
        <v>0.27727499999999999</v>
      </c>
      <c r="K3942" s="49">
        <v>0.26972499999999999</v>
      </c>
      <c r="L3942" s="49">
        <v>0.2714125</v>
      </c>
      <c r="M3942" s="49">
        <v>0.32866250000000002</v>
      </c>
      <c r="N3942" s="49">
        <v>0.29904375</v>
      </c>
      <c r="O3942" s="49"/>
      <c r="P3942" s="49"/>
      <c r="Q3942" s="49"/>
      <c r="R3942" s="49"/>
      <c r="S3942" s="49"/>
      <c r="T3942" s="49"/>
      <c r="U3942" s="49"/>
      <c r="V3942" s="49"/>
      <c r="W3942" s="49"/>
      <c r="X3942" s="49"/>
      <c r="Y3942" s="49"/>
      <c r="Z3942" s="49"/>
      <c r="AA3942" s="49"/>
      <c r="AB3942" s="49"/>
      <c r="AC3942" s="49"/>
      <c r="AD3942" s="49"/>
      <c r="AE3942" s="49"/>
      <c r="AF3942" s="49"/>
      <c r="AG3942" s="49"/>
      <c r="AH3942" s="49"/>
      <c r="AI3942" s="49"/>
      <c r="AJ3942" s="49"/>
      <c r="AK3942" s="49"/>
      <c r="AL3942" s="49"/>
      <c r="AM3942" s="49"/>
      <c r="AN3942" s="49"/>
      <c r="AO3942" s="49"/>
      <c r="AP3942" s="49"/>
      <c r="AQ3942" s="49"/>
      <c r="AR3942" s="49"/>
      <c r="AS3942" s="49"/>
      <c r="AT3942" s="49"/>
      <c r="AX3942" s="49"/>
      <c r="AY3942" s="49"/>
      <c r="AZ3942" s="49"/>
      <c r="BA3942" s="49"/>
      <c r="BB3942" s="49"/>
      <c r="BC3942" s="49"/>
      <c r="BD3942" s="49"/>
      <c r="BE3942" s="49"/>
      <c r="BF3942" s="49"/>
      <c r="BG3942" s="49"/>
      <c r="BH3942" s="49"/>
      <c r="BI3942" s="49"/>
      <c r="BJ3942" s="49"/>
      <c r="BK3942" s="49"/>
      <c r="BL3942" s="49"/>
      <c r="BM3942" s="49"/>
      <c r="BN3942" s="49"/>
      <c r="BO3942" s="49"/>
      <c r="BP3942" s="49"/>
      <c r="BQ3942" s="49"/>
      <c r="BR3942" s="49"/>
      <c r="BS3942" s="49"/>
      <c r="BT3942" s="49"/>
      <c r="BU3942" s="49"/>
      <c r="BV3942" s="49"/>
      <c r="BW3942" s="49"/>
      <c r="BX3942" s="49"/>
      <c r="BY3942" s="49"/>
      <c r="BZ3942" s="49"/>
      <c r="CA3942" s="49"/>
      <c r="CB3942" s="49"/>
      <c r="CC3942" s="49"/>
    </row>
    <row r="3943" spans="1:81" x14ac:dyDescent="0.3">
      <c r="A3943" s="57" t="s">
        <v>561</v>
      </c>
      <c r="B3943" s="48">
        <v>42372</v>
      </c>
      <c r="C3943" s="48"/>
      <c r="D3943" s="48"/>
      <c r="E3943" s="49" t="s">
        <v>558</v>
      </c>
      <c r="F3943" s="49"/>
      <c r="G3943" s="49">
        <v>507.95859374999998</v>
      </c>
      <c r="H3943" s="49">
        <v>0.232503125</v>
      </c>
      <c r="I3943" s="49">
        <v>0.25897500000000001</v>
      </c>
      <c r="J3943" s="49">
        <v>0.2780125</v>
      </c>
      <c r="K3943" s="49">
        <v>0.27031875</v>
      </c>
      <c r="L3943" s="49">
        <v>0.27146874999999998</v>
      </c>
      <c r="M3943" s="49">
        <v>0.3286</v>
      </c>
      <c r="N3943" s="49">
        <v>0.29905625000000002</v>
      </c>
      <c r="O3943" s="49"/>
      <c r="P3943" s="49"/>
      <c r="Q3943" s="49"/>
      <c r="R3943" s="49"/>
      <c r="S3943" s="49"/>
      <c r="T3943" s="49"/>
      <c r="U3943" s="49"/>
      <c r="V3943" s="49"/>
      <c r="W3943" s="49"/>
      <c r="X3943" s="49"/>
      <c r="Y3943" s="49"/>
      <c r="Z3943" s="49"/>
      <c r="AA3943" s="49"/>
      <c r="AB3943" s="49"/>
      <c r="AC3943" s="49"/>
      <c r="AD3943" s="49"/>
      <c r="AE3943" s="49"/>
      <c r="AF3943" s="49"/>
      <c r="AG3943" s="49"/>
      <c r="AH3943" s="49"/>
      <c r="AI3943" s="49"/>
      <c r="AJ3943" s="49"/>
      <c r="AK3943" s="49"/>
      <c r="AL3943" s="49"/>
      <c r="AM3943" s="49"/>
      <c r="AN3943" s="49"/>
      <c r="AO3943" s="49"/>
      <c r="AP3943" s="49"/>
      <c r="AQ3943" s="49"/>
      <c r="AR3943" s="49"/>
      <c r="AS3943" s="49"/>
      <c r="AT3943" s="49"/>
      <c r="AX3943" s="49"/>
      <c r="AY3943" s="49"/>
      <c r="AZ3943" s="49"/>
      <c r="BA3943" s="49"/>
      <c r="BB3943" s="49"/>
      <c r="BC3943" s="49"/>
      <c r="BD3943" s="49"/>
      <c r="BE3943" s="49"/>
      <c r="BF3943" s="49"/>
      <c r="BG3943" s="49"/>
      <c r="BH3943" s="49"/>
      <c r="BI3943" s="49"/>
      <c r="BJ3943" s="49"/>
      <c r="BK3943" s="49"/>
      <c r="BL3943" s="49"/>
      <c r="BM3943" s="49"/>
      <c r="BN3943" s="49"/>
      <c r="BO3943" s="49"/>
      <c r="BP3943" s="49"/>
      <c r="BQ3943" s="49"/>
      <c r="BR3943" s="49"/>
      <c r="BS3943" s="49"/>
      <c r="BT3943" s="49"/>
      <c r="BU3943" s="49"/>
      <c r="BV3943" s="49"/>
      <c r="BW3943" s="49"/>
      <c r="BX3943" s="49"/>
      <c r="BY3943" s="49"/>
      <c r="BZ3943" s="49"/>
      <c r="CA3943" s="49"/>
      <c r="CB3943" s="49"/>
      <c r="CC3943" s="49"/>
    </row>
    <row r="3944" spans="1:81" x14ac:dyDescent="0.3">
      <c r="A3944" s="57" t="s">
        <v>561</v>
      </c>
      <c r="B3944" s="48">
        <v>42373</v>
      </c>
      <c r="C3944" s="48"/>
      <c r="D3944" s="48"/>
      <c r="E3944" s="49" t="s">
        <v>558</v>
      </c>
      <c r="F3944" s="49"/>
      <c r="G3944" s="49">
        <v>504.95953125</v>
      </c>
      <c r="H3944" s="49">
        <v>0.221071875</v>
      </c>
      <c r="I3944" s="49">
        <v>0.25469999999999998</v>
      </c>
      <c r="J3944" s="49">
        <v>0.27681875</v>
      </c>
      <c r="K3944" s="49">
        <v>0.26979999999999998</v>
      </c>
      <c r="L3944" s="49">
        <v>0.27114375000000002</v>
      </c>
      <c r="M3944" s="49">
        <v>0.32855000000000001</v>
      </c>
      <c r="N3944" s="49">
        <v>0.29899999999999999</v>
      </c>
      <c r="O3944" s="49"/>
      <c r="P3944" s="49"/>
      <c r="Q3944" s="49"/>
      <c r="R3944" s="49"/>
      <c r="S3944" s="49"/>
      <c r="T3944" s="49"/>
      <c r="U3944" s="49"/>
      <c r="V3944" s="49"/>
      <c r="W3944" s="49"/>
      <c r="X3944" s="49"/>
      <c r="Y3944" s="49"/>
      <c r="Z3944" s="49"/>
      <c r="AA3944" s="49"/>
      <c r="AB3944" s="49"/>
      <c r="AC3944" s="49"/>
      <c r="AD3944" s="49"/>
      <c r="AE3944" s="49"/>
      <c r="AF3944" s="49"/>
      <c r="AG3944" s="49"/>
      <c r="AH3944" s="49"/>
      <c r="AI3944" s="49"/>
      <c r="AJ3944" s="49"/>
      <c r="AK3944" s="49"/>
      <c r="AL3944" s="49"/>
      <c r="AM3944" s="49"/>
      <c r="AN3944" s="49"/>
      <c r="AO3944" s="49"/>
      <c r="AP3944" s="49"/>
      <c r="AQ3944" s="49"/>
      <c r="AR3944" s="49"/>
      <c r="AS3944" s="49"/>
      <c r="AT3944" s="49"/>
      <c r="AX3944" s="49"/>
      <c r="AY3944" s="49"/>
      <c r="AZ3944" s="49"/>
      <c r="BA3944" s="49"/>
      <c r="BB3944" s="49"/>
      <c r="BC3944" s="49"/>
      <c r="BD3944" s="49"/>
      <c r="BE3944" s="49"/>
      <c r="BF3944" s="49"/>
      <c r="BG3944" s="49"/>
      <c r="BH3944" s="49"/>
      <c r="BI3944" s="49"/>
      <c r="BJ3944" s="49"/>
      <c r="BK3944" s="49"/>
      <c r="BL3944" s="49"/>
      <c r="BM3944" s="49"/>
      <c r="BN3944" s="49"/>
      <c r="BO3944" s="49"/>
      <c r="BP3944" s="49"/>
      <c r="BQ3944" s="49"/>
      <c r="BR3944" s="49"/>
      <c r="BS3944" s="49"/>
      <c r="BT3944" s="49"/>
      <c r="BU3944" s="49"/>
      <c r="BV3944" s="49"/>
      <c r="BW3944" s="49"/>
      <c r="BX3944" s="49"/>
      <c r="BY3944" s="49"/>
      <c r="BZ3944" s="49"/>
      <c r="CA3944" s="49"/>
      <c r="CB3944" s="49"/>
      <c r="CC3944" s="49"/>
    </row>
    <row r="3945" spans="1:81" x14ac:dyDescent="0.3">
      <c r="A3945" s="57" t="s">
        <v>561</v>
      </c>
      <c r="B3945" s="48">
        <v>42374</v>
      </c>
      <c r="C3945" s="48"/>
      <c r="D3945" s="48"/>
      <c r="E3945" s="49" t="s">
        <v>558</v>
      </c>
      <c r="F3945" s="49"/>
      <c r="G3945" s="49">
        <v>501.22078125000002</v>
      </c>
      <c r="H3945" s="49">
        <v>0.20715937500000001</v>
      </c>
      <c r="I3945" s="49">
        <v>0.249</v>
      </c>
      <c r="J3945" s="49">
        <v>0.27526250000000002</v>
      </c>
      <c r="K3945" s="49">
        <v>0.26908749999999998</v>
      </c>
      <c r="L3945" s="49">
        <v>0.27084374999999999</v>
      </c>
      <c r="M3945" s="49">
        <v>0.32843749999999999</v>
      </c>
      <c r="N3945" s="49">
        <v>0.29902499999999999</v>
      </c>
      <c r="O3945" s="49"/>
      <c r="P3945" s="49"/>
      <c r="Q3945" s="49"/>
      <c r="R3945" s="49"/>
      <c r="S3945" s="49"/>
      <c r="T3945" s="49"/>
      <c r="U3945" s="49"/>
      <c r="V3945" s="49"/>
      <c r="W3945" s="49"/>
      <c r="X3945" s="49"/>
      <c r="Y3945" s="49"/>
      <c r="Z3945" s="49"/>
      <c r="AA3945" s="49"/>
      <c r="AB3945" s="49"/>
      <c r="AC3945" s="49"/>
      <c r="AD3945" s="49"/>
      <c r="AE3945" s="49"/>
      <c r="AF3945" s="49">
        <v>0.373103962878577</v>
      </c>
      <c r="AG3945" s="49"/>
      <c r="AH3945" s="49"/>
      <c r="AI3945" s="49"/>
      <c r="AJ3945" s="49"/>
      <c r="AK3945" s="49"/>
      <c r="AL3945" s="49"/>
      <c r="AM3945" s="49"/>
      <c r="AN3945" s="49"/>
      <c r="AO3945" s="49"/>
      <c r="AP3945" s="49"/>
      <c r="AQ3945" s="49"/>
      <c r="AR3945" s="49"/>
      <c r="AS3945" s="49"/>
      <c r="AT3945" s="49"/>
      <c r="AX3945" s="49"/>
      <c r="AY3945" s="49"/>
      <c r="AZ3945" s="49"/>
      <c r="BA3945" s="49"/>
      <c r="BB3945" s="49"/>
      <c r="BC3945" s="49"/>
      <c r="BD3945" s="49"/>
      <c r="BE3945" s="49"/>
      <c r="BF3945" s="49"/>
      <c r="BG3945" s="49"/>
      <c r="BH3945" s="49"/>
      <c r="BI3945" s="49"/>
      <c r="BJ3945" s="49"/>
      <c r="BK3945" s="49"/>
      <c r="BL3945" s="49"/>
      <c r="BM3945" s="49"/>
      <c r="BN3945" s="49"/>
      <c r="BO3945" s="49"/>
      <c r="BP3945" s="49"/>
      <c r="BQ3945" s="49"/>
      <c r="BR3945" s="49"/>
      <c r="BS3945" s="49"/>
      <c r="BT3945" s="49"/>
      <c r="BU3945" s="49"/>
      <c r="BV3945" s="49"/>
      <c r="BW3945" s="49"/>
      <c r="BX3945" s="49"/>
      <c r="BY3945" s="49"/>
      <c r="BZ3945" s="49"/>
      <c r="CA3945" s="49"/>
      <c r="CB3945" s="49"/>
      <c r="CC3945" s="49"/>
    </row>
    <row r="3946" spans="1:81" x14ac:dyDescent="0.3">
      <c r="A3946" s="57" t="s">
        <v>561</v>
      </c>
      <c r="B3946" s="48">
        <v>42375</v>
      </c>
      <c r="C3946" s="48"/>
      <c r="D3946" s="48"/>
      <c r="E3946" s="49" t="s">
        <v>558</v>
      </c>
      <c r="F3946" s="49"/>
      <c r="G3946" s="49">
        <v>497.53218750000002</v>
      </c>
      <c r="H3946" s="49">
        <v>0.19405</v>
      </c>
      <c r="I3946" s="49">
        <v>0.24284375</v>
      </c>
      <c r="J3946" s="49">
        <v>0.27406249999999999</v>
      </c>
      <c r="K3946" s="49">
        <v>0.26834999999999998</v>
      </c>
      <c r="L3946" s="49">
        <v>0.27043125000000001</v>
      </c>
      <c r="M3946" s="49">
        <v>0.32824999999999999</v>
      </c>
      <c r="N3946" s="49">
        <v>0.2989</v>
      </c>
      <c r="O3946" s="49"/>
      <c r="P3946" s="49"/>
      <c r="Q3946" s="49"/>
      <c r="R3946" s="49"/>
      <c r="S3946" s="49">
        <v>10.280479525000001</v>
      </c>
      <c r="T3946" s="49">
        <v>868.68525</v>
      </c>
      <c r="U3946" s="49">
        <v>492.35874999999999</v>
      </c>
      <c r="V3946" s="49"/>
      <c r="W3946" s="49">
        <v>7.0813585750000003</v>
      </c>
      <c r="X3946" s="49">
        <v>1.63841687323967E-2</v>
      </c>
      <c r="Y3946" s="49"/>
      <c r="Z3946" s="49">
        <v>5.434673825</v>
      </c>
      <c r="AA3946" s="49"/>
      <c r="AB3946" s="49"/>
      <c r="AC3946" s="49">
        <v>331.70274999999998</v>
      </c>
      <c r="AD3946" s="49">
        <v>8.4</v>
      </c>
      <c r="AE3946" s="49">
        <v>0.57712534333451704</v>
      </c>
      <c r="AF3946" s="49"/>
      <c r="AG3946" s="49">
        <v>6.9218667343019704E-3</v>
      </c>
      <c r="AH3946" s="49">
        <v>9.55183E-2</v>
      </c>
      <c r="AI3946" s="49">
        <v>13.7995</v>
      </c>
      <c r="AJ3946" s="49">
        <v>5.0999999999999996</v>
      </c>
      <c r="AK3946" s="49">
        <v>8.4</v>
      </c>
      <c r="AL3946" s="49">
        <v>0.94499999999999995</v>
      </c>
      <c r="AM3946" s="49">
        <v>2.2072318226019901E-2</v>
      </c>
      <c r="AN3946" s="49">
        <v>1.3845744499999999</v>
      </c>
      <c r="AO3946" s="49">
        <v>62.728999999999999</v>
      </c>
      <c r="AP3946" s="49"/>
      <c r="AQ3946" s="49"/>
      <c r="AR3946" s="49"/>
      <c r="AS3946" s="49"/>
      <c r="AT3946" s="49"/>
      <c r="AX3946" s="49"/>
      <c r="AY3946" s="49"/>
      <c r="AZ3946" s="49"/>
      <c r="BA3946" s="49">
        <v>1.6466847499999999</v>
      </c>
      <c r="BB3946" s="49"/>
      <c r="BC3946" s="49">
        <v>160.65600000000001</v>
      </c>
      <c r="BD3946" s="49">
        <v>1.0249755689174401E-2</v>
      </c>
      <c r="BE3946" s="49">
        <v>5.7339548629410497E-3</v>
      </c>
      <c r="BF3946" s="49">
        <v>1.7190281999999999</v>
      </c>
      <c r="BG3946" s="49"/>
      <c r="BH3946" s="49">
        <v>299.798</v>
      </c>
      <c r="BI3946" s="49"/>
      <c r="BJ3946" s="49"/>
      <c r="BK3946" s="49"/>
      <c r="BL3946" s="49"/>
      <c r="BM3946" s="49"/>
      <c r="BN3946" s="49"/>
      <c r="BO3946" s="49"/>
      <c r="BP3946" s="49"/>
      <c r="BQ3946" s="49"/>
      <c r="BR3946" s="49"/>
      <c r="BS3946" s="49"/>
      <c r="BT3946" s="49"/>
      <c r="BU3946" s="49"/>
      <c r="BV3946" s="49"/>
      <c r="BW3946" s="49"/>
      <c r="BX3946" s="49"/>
      <c r="BY3946" s="49"/>
      <c r="BZ3946" s="49"/>
      <c r="CA3946" s="49"/>
      <c r="CB3946" s="49"/>
      <c r="CC3946" s="49"/>
    </row>
    <row r="3947" spans="1:81" x14ac:dyDescent="0.3">
      <c r="A3947" s="57" t="s">
        <v>561</v>
      </c>
      <c r="B3947" s="48">
        <v>42376</v>
      </c>
      <c r="C3947" s="48"/>
      <c r="D3947" s="48"/>
      <c r="E3947" s="49" t="s">
        <v>558</v>
      </c>
      <c r="F3947" s="49"/>
      <c r="G3947" s="49">
        <v>520.07249999999999</v>
      </c>
      <c r="H3947" s="49">
        <v>0.28081875000000001</v>
      </c>
      <c r="I3947" s="49">
        <v>0.27949374999999999</v>
      </c>
      <c r="J3947" s="49">
        <v>0.28214375000000003</v>
      </c>
      <c r="K3947" s="49">
        <v>0.27415624999999999</v>
      </c>
      <c r="L3947" s="49">
        <v>0.27018750000000002</v>
      </c>
      <c r="M3947" s="49">
        <v>0.32813124999999999</v>
      </c>
      <c r="N3947" s="49">
        <v>0.29880000000000001</v>
      </c>
      <c r="O3947" s="49"/>
      <c r="P3947" s="49"/>
      <c r="Q3947" s="49"/>
      <c r="R3947" s="49"/>
      <c r="S3947" s="49"/>
      <c r="T3947" s="49"/>
      <c r="U3947" s="49"/>
      <c r="V3947" s="49"/>
      <c r="W3947" s="49"/>
      <c r="X3947" s="49"/>
      <c r="Y3947" s="49"/>
      <c r="Z3947" s="49"/>
      <c r="AA3947" s="49"/>
      <c r="AB3947" s="49"/>
      <c r="AC3947" s="49"/>
      <c r="AD3947" s="49"/>
      <c r="AE3947" s="49"/>
      <c r="AF3947" s="49"/>
      <c r="AG3947" s="49"/>
      <c r="AH3947" s="49"/>
      <c r="AI3947" s="49"/>
      <c r="AJ3947" s="49"/>
      <c r="AK3947" s="49"/>
      <c r="AL3947" s="49"/>
      <c r="AM3947" s="49"/>
      <c r="AN3947" s="49"/>
      <c r="AO3947" s="49"/>
      <c r="AP3947" s="49"/>
      <c r="AQ3947" s="49"/>
      <c r="AR3947" s="49"/>
      <c r="AS3947" s="49"/>
      <c r="AT3947" s="49"/>
      <c r="AX3947" s="49"/>
      <c r="AY3947" s="49"/>
      <c r="AZ3947" s="49"/>
      <c r="BA3947" s="49"/>
      <c r="BB3947" s="49"/>
      <c r="BC3947" s="49"/>
      <c r="BD3947" s="49"/>
      <c r="BE3947" s="49"/>
      <c r="BF3947" s="49"/>
      <c r="BG3947" s="49"/>
      <c r="BH3947" s="49"/>
      <c r="BI3947" s="49"/>
      <c r="BJ3947" s="49"/>
      <c r="BK3947" s="49"/>
      <c r="BL3947" s="49"/>
      <c r="BM3947" s="49"/>
      <c r="BN3947" s="49"/>
      <c r="BO3947" s="49"/>
      <c r="BP3947" s="49"/>
      <c r="BQ3947" s="49"/>
      <c r="BR3947" s="49"/>
      <c r="BS3947" s="49"/>
      <c r="BT3947" s="49"/>
      <c r="BU3947" s="49"/>
      <c r="BV3947" s="49"/>
      <c r="BW3947" s="49"/>
      <c r="BX3947" s="49"/>
      <c r="BY3947" s="49"/>
      <c r="BZ3947" s="49"/>
      <c r="CA3947" s="49"/>
      <c r="CB3947" s="49"/>
      <c r="CC3947" s="49"/>
    </row>
    <row r="3948" spans="1:81" x14ac:dyDescent="0.3">
      <c r="A3948" s="57" t="s">
        <v>561</v>
      </c>
      <c r="B3948" s="48">
        <v>42377</v>
      </c>
      <c r="C3948" s="48"/>
      <c r="D3948" s="48"/>
      <c r="E3948" s="49" t="s">
        <v>558</v>
      </c>
      <c r="F3948" s="49"/>
      <c r="G3948" s="49">
        <v>518.42015624999999</v>
      </c>
      <c r="H3948" s="49">
        <v>0.267865625</v>
      </c>
      <c r="I3948" s="49">
        <v>0.27995625000000002</v>
      </c>
      <c r="J3948" s="49">
        <v>0.28415000000000001</v>
      </c>
      <c r="K3948" s="49">
        <v>0.27327499999999999</v>
      </c>
      <c r="L3948" s="49">
        <v>0.26998749999999999</v>
      </c>
      <c r="M3948" s="49">
        <v>0.32801249999999998</v>
      </c>
      <c r="N3948" s="49">
        <v>0.29873125</v>
      </c>
      <c r="O3948" s="49"/>
      <c r="P3948" s="49"/>
      <c r="Q3948" s="49"/>
      <c r="R3948" s="49"/>
      <c r="S3948" s="49"/>
      <c r="T3948" s="49"/>
      <c r="U3948" s="49"/>
      <c r="V3948" s="49"/>
      <c r="W3948" s="49"/>
      <c r="X3948" s="49"/>
      <c r="Y3948" s="49"/>
      <c r="Z3948" s="49"/>
      <c r="AA3948" s="49"/>
      <c r="AB3948" s="49"/>
      <c r="AC3948" s="49"/>
      <c r="AD3948" s="49"/>
      <c r="AE3948" s="49"/>
      <c r="AF3948" s="49"/>
      <c r="AG3948" s="49"/>
      <c r="AH3948" s="49"/>
      <c r="AI3948" s="49"/>
      <c r="AJ3948" s="49"/>
      <c r="AK3948" s="49"/>
      <c r="AL3948" s="49"/>
      <c r="AM3948" s="49"/>
      <c r="AN3948" s="49"/>
      <c r="AO3948" s="49"/>
      <c r="AP3948" s="49"/>
      <c r="AQ3948" s="49"/>
      <c r="AR3948" s="49"/>
      <c r="AS3948" s="49"/>
      <c r="AT3948" s="49"/>
      <c r="AX3948" s="49"/>
      <c r="AY3948" s="49"/>
      <c r="AZ3948" s="49"/>
      <c r="BA3948" s="49"/>
      <c r="BB3948" s="49"/>
      <c r="BC3948" s="49"/>
      <c r="BD3948" s="49"/>
      <c r="BE3948" s="49"/>
      <c r="BF3948" s="49"/>
      <c r="BG3948" s="49"/>
      <c r="BH3948" s="49"/>
      <c r="BI3948" s="49"/>
      <c r="BJ3948" s="49"/>
      <c r="BK3948" s="49"/>
      <c r="BL3948" s="49"/>
      <c r="BM3948" s="49"/>
      <c r="BN3948" s="49"/>
      <c r="BO3948" s="49"/>
      <c r="BP3948" s="49"/>
      <c r="BQ3948" s="49"/>
      <c r="BR3948" s="49"/>
      <c r="BS3948" s="49"/>
      <c r="BT3948" s="49"/>
      <c r="BU3948" s="49"/>
      <c r="BV3948" s="49"/>
      <c r="BW3948" s="49"/>
      <c r="BX3948" s="49"/>
      <c r="BY3948" s="49"/>
      <c r="BZ3948" s="49"/>
      <c r="CA3948" s="49"/>
      <c r="CB3948" s="49"/>
      <c r="CC3948" s="49"/>
    </row>
    <row r="3949" spans="1:81" x14ac:dyDescent="0.3">
      <c r="A3949" s="57" t="s">
        <v>561</v>
      </c>
      <c r="B3949" s="48">
        <v>42378</v>
      </c>
      <c r="C3949" s="48"/>
      <c r="D3949" s="48"/>
      <c r="E3949" s="49" t="s">
        <v>558</v>
      </c>
      <c r="F3949" s="49"/>
      <c r="G3949" s="49">
        <v>515.69953124999995</v>
      </c>
      <c r="H3949" s="49">
        <v>0.25435312500000001</v>
      </c>
      <c r="I3949" s="49">
        <v>0.27631875</v>
      </c>
      <c r="J3949" s="49">
        <v>0.28409374999999998</v>
      </c>
      <c r="K3949" s="49">
        <v>0.27324375000000001</v>
      </c>
      <c r="L3949" s="49">
        <v>0.26976250000000002</v>
      </c>
      <c r="M3949" s="49">
        <v>0.32792500000000002</v>
      </c>
      <c r="N3949" s="49">
        <v>0.2986375</v>
      </c>
      <c r="O3949" s="49"/>
      <c r="P3949" s="49"/>
      <c r="Q3949" s="49"/>
      <c r="R3949" s="49"/>
      <c r="S3949" s="49"/>
      <c r="T3949" s="49"/>
      <c r="U3949" s="49"/>
      <c r="V3949" s="49"/>
      <c r="W3949" s="49"/>
      <c r="X3949" s="49"/>
      <c r="Y3949" s="49"/>
      <c r="Z3949" s="49"/>
      <c r="AA3949" s="49"/>
      <c r="AB3949" s="49"/>
      <c r="AC3949" s="49"/>
      <c r="AD3949" s="49"/>
      <c r="AE3949" s="49"/>
      <c r="AF3949" s="49"/>
      <c r="AG3949" s="49"/>
      <c r="AH3949" s="49"/>
      <c r="AI3949" s="49"/>
      <c r="AJ3949" s="49"/>
      <c r="AK3949" s="49"/>
      <c r="AL3949" s="49"/>
      <c r="AM3949" s="49"/>
      <c r="AN3949" s="49"/>
      <c r="AO3949" s="49"/>
      <c r="AP3949" s="49"/>
      <c r="AQ3949" s="49"/>
      <c r="AR3949" s="49"/>
      <c r="AS3949" s="49"/>
      <c r="AT3949" s="49"/>
      <c r="AX3949" s="49"/>
      <c r="AY3949" s="49"/>
      <c r="AZ3949" s="49"/>
      <c r="BA3949" s="49"/>
      <c r="BB3949" s="49"/>
      <c r="BC3949" s="49"/>
      <c r="BD3949" s="49"/>
      <c r="BE3949" s="49"/>
      <c r="BF3949" s="49"/>
      <c r="BG3949" s="49"/>
      <c r="BH3949" s="49"/>
      <c r="BI3949" s="49"/>
      <c r="BJ3949" s="49"/>
      <c r="BK3949" s="49"/>
      <c r="BL3949" s="49"/>
      <c r="BM3949" s="49"/>
      <c r="BN3949" s="49"/>
      <c r="BO3949" s="49"/>
      <c r="BP3949" s="49"/>
      <c r="BQ3949" s="49"/>
      <c r="BR3949" s="49"/>
      <c r="BS3949" s="49"/>
      <c r="BT3949" s="49"/>
      <c r="BU3949" s="49"/>
      <c r="BV3949" s="49"/>
      <c r="BW3949" s="49"/>
      <c r="BX3949" s="49"/>
      <c r="BY3949" s="49"/>
      <c r="BZ3949" s="49"/>
      <c r="CA3949" s="49"/>
      <c r="CB3949" s="49"/>
      <c r="CC3949" s="49"/>
    </row>
    <row r="3950" spans="1:81" x14ac:dyDescent="0.3">
      <c r="A3950" s="57" t="s">
        <v>561</v>
      </c>
      <c r="B3950" s="48">
        <v>42379</v>
      </c>
      <c r="C3950" s="48"/>
      <c r="D3950" s="48"/>
      <c r="E3950" s="49" t="s">
        <v>558</v>
      </c>
      <c r="F3950" s="49"/>
      <c r="G3950" s="49">
        <v>512.33859374999997</v>
      </c>
      <c r="H3950" s="49">
        <v>0.23995312499999999</v>
      </c>
      <c r="I3950" s="49">
        <v>0.2709375</v>
      </c>
      <c r="J3950" s="49">
        <v>0.283275</v>
      </c>
      <c r="K3950" s="49">
        <v>0.27298125000000001</v>
      </c>
      <c r="L3950" s="49">
        <v>0.26961249999999998</v>
      </c>
      <c r="M3950" s="49">
        <v>0.32791874999999998</v>
      </c>
      <c r="N3950" s="49">
        <v>0.29856250000000001</v>
      </c>
      <c r="O3950" s="49"/>
      <c r="P3950" s="49"/>
      <c r="Q3950" s="49"/>
      <c r="R3950" s="49"/>
      <c r="S3950" s="49"/>
      <c r="T3950" s="49"/>
      <c r="U3950" s="49"/>
      <c r="V3950" s="49"/>
      <c r="W3950" s="49"/>
      <c r="X3950" s="49"/>
      <c r="Y3950" s="49"/>
      <c r="Z3950" s="49"/>
      <c r="AA3950" s="49"/>
      <c r="AB3950" s="49"/>
      <c r="AC3950" s="49"/>
      <c r="AD3950" s="49"/>
      <c r="AE3950" s="49"/>
      <c r="AF3950" s="49"/>
      <c r="AG3950" s="49"/>
      <c r="AH3950" s="49"/>
      <c r="AI3950" s="49"/>
      <c r="AJ3950" s="49"/>
      <c r="AK3950" s="49"/>
      <c r="AL3950" s="49"/>
      <c r="AM3950" s="49"/>
      <c r="AN3950" s="49"/>
      <c r="AO3950" s="49"/>
      <c r="AP3950" s="49"/>
      <c r="AQ3950" s="49"/>
      <c r="AR3950" s="49"/>
      <c r="AS3950" s="49"/>
      <c r="AT3950" s="49"/>
      <c r="AX3950" s="49"/>
      <c r="AY3950" s="49"/>
      <c r="AZ3950" s="49"/>
      <c r="BA3950" s="49"/>
      <c r="BB3950" s="49"/>
      <c r="BC3950" s="49"/>
      <c r="BD3950" s="49"/>
      <c r="BE3950" s="49"/>
      <c r="BF3950" s="49"/>
      <c r="BG3950" s="49"/>
      <c r="BH3950" s="49"/>
      <c r="BI3950" s="49"/>
      <c r="BJ3950" s="49"/>
      <c r="BK3950" s="49"/>
      <c r="BL3950" s="49"/>
      <c r="BM3950" s="49"/>
      <c r="BN3950" s="49"/>
      <c r="BO3950" s="49"/>
      <c r="BP3950" s="49"/>
      <c r="BQ3950" s="49"/>
      <c r="BR3950" s="49"/>
      <c r="BS3950" s="49"/>
      <c r="BT3950" s="49"/>
      <c r="BU3950" s="49"/>
      <c r="BV3950" s="49"/>
      <c r="BW3950" s="49"/>
      <c r="BX3950" s="49"/>
      <c r="BY3950" s="49"/>
      <c r="BZ3950" s="49"/>
      <c r="CA3950" s="49"/>
      <c r="CB3950" s="49"/>
      <c r="CC3950" s="49"/>
    </row>
    <row r="3951" spans="1:81" x14ac:dyDescent="0.3">
      <c r="A3951" s="57" t="s">
        <v>561</v>
      </c>
      <c r="B3951" s="48">
        <v>42380</v>
      </c>
      <c r="C3951" s="48"/>
      <c r="D3951" s="48"/>
      <c r="E3951" s="49" t="s">
        <v>558</v>
      </c>
      <c r="F3951" s="49"/>
      <c r="G3951" s="49">
        <v>508.8515625</v>
      </c>
      <c r="H3951" s="49">
        <v>0.22618125</v>
      </c>
      <c r="I3951" s="49">
        <v>0.26563750000000003</v>
      </c>
      <c r="J3951" s="49">
        <v>0.28216875000000002</v>
      </c>
      <c r="K3951" s="49">
        <v>0.27240625000000002</v>
      </c>
      <c r="L3951" s="49">
        <v>0.2693875</v>
      </c>
      <c r="M3951" s="49">
        <v>0.3278625</v>
      </c>
      <c r="N3951" s="49">
        <v>0.29843750000000002</v>
      </c>
      <c r="O3951" s="49"/>
      <c r="P3951" s="49"/>
      <c r="Q3951" s="49"/>
      <c r="R3951" s="49"/>
      <c r="S3951" s="49"/>
      <c r="T3951" s="49"/>
      <c r="U3951" s="49"/>
      <c r="V3951" s="49"/>
      <c r="W3951" s="49"/>
      <c r="X3951" s="49"/>
      <c r="Y3951" s="49"/>
      <c r="Z3951" s="49"/>
      <c r="AA3951" s="49"/>
      <c r="AB3951" s="49"/>
      <c r="AC3951" s="49"/>
      <c r="AD3951" s="49"/>
      <c r="AE3951" s="49">
        <v>0.57098306463639104</v>
      </c>
      <c r="AF3951" s="49">
        <v>0.32348801236142299</v>
      </c>
      <c r="AG3951" s="49"/>
      <c r="AH3951" s="49"/>
      <c r="AI3951" s="49"/>
      <c r="AJ3951" s="49"/>
      <c r="AK3951" s="49"/>
      <c r="AL3951" s="49"/>
      <c r="AM3951" s="49"/>
      <c r="AN3951" s="49"/>
      <c r="AO3951" s="49"/>
      <c r="AP3951" s="49"/>
      <c r="AQ3951" s="49"/>
      <c r="AR3951" s="49"/>
      <c r="AS3951" s="49"/>
      <c r="AT3951" s="49"/>
      <c r="AX3951" s="49"/>
      <c r="AY3951" s="49"/>
      <c r="AZ3951" s="49"/>
      <c r="BA3951" s="49"/>
      <c r="BB3951" s="49"/>
      <c r="BC3951" s="49"/>
      <c r="BD3951" s="49"/>
      <c r="BE3951" s="49"/>
      <c r="BF3951" s="49"/>
      <c r="BG3951" s="49"/>
      <c r="BH3951" s="49"/>
      <c r="BI3951" s="49"/>
      <c r="BJ3951" s="49"/>
      <c r="BK3951" s="49"/>
      <c r="BL3951" s="49"/>
      <c r="BM3951" s="49"/>
      <c r="BN3951" s="49"/>
      <c r="BO3951" s="49"/>
      <c r="BP3951" s="49"/>
      <c r="BQ3951" s="49"/>
      <c r="BR3951" s="49"/>
      <c r="BS3951" s="49"/>
      <c r="BT3951" s="49"/>
      <c r="BU3951" s="49"/>
      <c r="BV3951" s="49"/>
      <c r="BW3951" s="49"/>
      <c r="BX3951" s="49"/>
      <c r="BY3951" s="49"/>
      <c r="BZ3951" s="49"/>
      <c r="CA3951" s="49"/>
      <c r="CB3951" s="49"/>
      <c r="CC3951" s="49"/>
    </row>
    <row r="3952" spans="1:81" x14ac:dyDescent="0.3">
      <c r="A3952" s="57" t="s">
        <v>561</v>
      </c>
      <c r="B3952" s="48">
        <v>42381</v>
      </c>
      <c r="C3952" s="48"/>
      <c r="D3952" s="48"/>
      <c r="E3952" s="49" t="s">
        <v>558</v>
      </c>
      <c r="F3952" s="49"/>
      <c r="G3952" s="49">
        <v>504.60984374999998</v>
      </c>
      <c r="H3952" s="49">
        <v>0.21049062499999999</v>
      </c>
      <c r="I3952" s="49">
        <v>0.25858750000000003</v>
      </c>
      <c r="J3952" s="49">
        <v>0.28053125000000001</v>
      </c>
      <c r="K3952" s="49">
        <v>0.27160624999999999</v>
      </c>
      <c r="L3952" s="49">
        <v>0.26926875</v>
      </c>
      <c r="M3952" s="49">
        <v>0.32778125000000002</v>
      </c>
      <c r="N3952" s="49">
        <v>0.29830625</v>
      </c>
      <c r="O3952" s="49"/>
      <c r="P3952" s="49"/>
      <c r="Q3952" s="49"/>
      <c r="R3952" s="49"/>
      <c r="S3952" s="49"/>
      <c r="T3952" s="49"/>
      <c r="U3952" s="49"/>
      <c r="V3952" s="49"/>
      <c r="W3952" s="49"/>
      <c r="X3952" s="49"/>
      <c r="Y3952" s="49"/>
      <c r="Z3952" s="49"/>
      <c r="AA3952" s="49"/>
      <c r="AB3952" s="49"/>
      <c r="AC3952" s="49"/>
      <c r="AD3952" s="49"/>
      <c r="AE3952" s="49"/>
      <c r="AF3952" s="49"/>
      <c r="AG3952" s="49"/>
      <c r="AH3952" s="49"/>
      <c r="AI3952" s="49"/>
      <c r="AJ3952" s="49"/>
      <c r="AK3952" s="49"/>
      <c r="AL3952" s="49"/>
      <c r="AM3952" s="49"/>
      <c r="AN3952" s="49"/>
      <c r="AO3952" s="49"/>
      <c r="AP3952" s="49"/>
      <c r="AQ3952" s="49"/>
      <c r="AR3952" s="49"/>
      <c r="AS3952" s="49"/>
      <c r="AT3952" s="49"/>
      <c r="AX3952" s="49"/>
      <c r="AY3952" s="49"/>
      <c r="AZ3952" s="49"/>
      <c r="BA3952" s="49"/>
      <c r="BB3952" s="49"/>
      <c r="BC3952" s="49"/>
      <c r="BD3952" s="49"/>
      <c r="BE3952" s="49"/>
      <c r="BF3952" s="49"/>
      <c r="BG3952" s="49"/>
      <c r="BH3952" s="49"/>
      <c r="BI3952" s="49"/>
      <c r="BJ3952" s="49"/>
      <c r="BK3952" s="49"/>
      <c r="BL3952" s="49"/>
      <c r="BM3952" s="49"/>
      <c r="BN3952" s="49"/>
      <c r="BO3952" s="49"/>
      <c r="BP3952" s="49"/>
      <c r="BQ3952" s="49"/>
      <c r="BR3952" s="49"/>
      <c r="BS3952" s="49"/>
      <c r="BT3952" s="49"/>
      <c r="BU3952" s="49"/>
      <c r="BV3952" s="49"/>
      <c r="BW3952" s="49"/>
      <c r="BX3952" s="49"/>
      <c r="BY3952" s="49"/>
      <c r="BZ3952" s="49"/>
      <c r="CA3952" s="49"/>
      <c r="CB3952" s="49"/>
      <c r="CC3952" s="49"/>
    </row>
    <row r="3953" spans="1:81" x14ac:dyDescent="0.3">
      <c r="A3953" s="57" t="s">
        <v>561</v>
      </c>
      <c r="B3953" s="48">
        <v>42382</v>
      </c>
      <c r="C3953" s="48"/>
      <c r="D3953" s="48"/>
      <c r="E3953" s="49" t="s">
        <v>558</v>
      </c>
      <c r="F3953" s="49"/>
      <c r="G3953" s="49">
        <v>502.02375000000001</v>
      </c>
      <c r="H3953" s="49">
        <v>0.19996875</v>
      </c>
      <c r="I3953" s="49">
        <v>0.25338125</v>
      </c>
      <c r="J3953" s="49">
        <v>0.28018749999999998</v>
      </c>
      <c r="K3953" s="49">
        <v>0.27158125</v>
      </c>
      <c r="L3953" s="49">
        <v>0.26909375000000002</v>
      </c>
      <c r="M3953" s="49">
        <v>0.32763124999999998</v>
      </c>
      <c r="N3953" s="49">
        <v>0.29824374999999997</v>
      </c>
      <c r="O3953" s="49"/>
      <c r="P3953" s="49"/>
      <c r="Q3953" s="49"/>
      <c r="R3953" s="49"/>
      <c r="S3953" s="49"/>
      <c r="T3953" s="49"/>
      <c r="U3953" s="49"/>
      <c r="V3953" s="49"/>
      <c r="W3953" s="49"/>
      <c r="X3953" s="49"/>
      <c r="Y3953" s="49"/>
      <c r="Z3953" s="49"/>
      <c r="AA3953" s="49"/>
      <c r="AB3953" s="49"/>
      <c r="AC3953" s="49"/>
      <c r="AD3953" s="49">
        <v>8.4</v>
      </c>
      <c r="AE3953" s="49"/>
      <c r="AF3953" s="49"/>
      <c r="AG3953" s="49"/>
      <c r="AH3953" s="49"/>
      <c r="AI3953" s="49"/>
      <c r="AJ3953" s="49">
        <v>5.65</v>
      </c>
      <c r="AK3953" s="49">
        <v>8.4</v>
      </c>
      <c r="AL3953" s="49"/>
      <c r="AM3953" s="49"/>
      <c r="AN3953" s="49"/>
      <c r="AO3953" s="49"/>
      <c r="AP3953" s="49"/>
      <c r="AQ3953" s="49"/>
      <c r="AR3953" s="49"/>
      <c r="AS3953" s="49"/>
      <c r="AT3953" s="49"/>
      <c r="AX3953" s="49"/>
      <c r="AY3953" s="49"/>
      <c r="AZ3953" s="49"/>
      <c r="BA3953" s="49"/>
      <c r="BB3953" s="49"/>
      <c r="BC3953" s="49"/>
      <c r="BD3953" s="49"/>
      <c r="BE3953" s="49"/>
      <c r="BF3953" s="49"/>
      <c r="BG3953" s="49"/>
      <c r="BH3953" s="49"/>
      <c r="BI3953" s="49"/>
      <c r="BJ3953" s="49"/>
      <c r="BK3953" s="49"/>
      <c r="BL3953" s="49"/>
      <c r="BM3953" s="49"/>
      <c r="BN3953" s="49"/>
      <c r="BO3953" s="49"/>
      <c r="BP3953" s="49"/>
      <c r="BQ3953" s="49"/>
      <c r="BR3953" s="49"/>
      <c r="BS3953" s="49"/>
      <c r="BT3953" s="49"/>
      <c r="BU3953" s="49"/>
      <c r="BV3953" s="49"/>
      <c r="BW3953" s="49"/>
      <c r="BX3953" s="49"/>
      <c r="BY3953" s="49"/>
      <c r="BZ3953" s="49"/>
      <c r="CA3953" s="49"/>
      <c r="CB3953" s="49"/>
      <c r="CC3953" s="49"/>
    </row>
    <row r="3954" spans="1:81" x14ac:dyDescent="0.3">
      <c r="A3954" s="57" t="s">
        <v>561</v>
      </c>
      <c r="B3954" s="48">
        <v>42383</v>
      </c>
      <c r="C3954" s="48"/>
      <c r="D3954" s="48"/>
      <c r="E3954" s="49" t="s">
        <v>558</v>
      </c>
      <c r="F3954" s="49"/>
      <c r="G3954" s="49">
        <v>524.765625</v>
      </c>
      <c r="H3954" s="49">
        <v>0.27903125000000001</v>
      </c>
      <c r="I3954" s="49">
        <v>0.29293124999999998</v>
      </c>
      <c r="J3954" s="49">
        <v>0.2900875</v>
      </c>
      <c r="K3954" s="49">
        <v>0.27815624999999999</v>
      </c>
      <c r="L3954" s="49">
        <v>0.2693625</v>
      </c>
      <c r="M3954" s="49">
        <v>0.32756875000000002</v>
      </c>
      <c r="N3954" s="49">
        <v>0.29806250000000001</v>
      </c>
      <c r="O3954" s="49"/>
      <c r="P3954" s="49"/>
      <c r="Q3954" s="49"/>
      <c r="R3954" s="49"/>
      <c r="S3954" s="49"/>
      <c r="T3954" s="49"/>
      <c r="U3954" s="49"/>
      <c r="V3954" s="49"/>
      <c r="W3954" s="49"/>
      <c r="X3954" s="49"/>
      <c r="Y3954" s="49"/>
      <c r="Z3954" s="49"/>
      <c r="AA3954" s="49"/>
      <c r="AB3954" s="49"/>
      <c r="AC3954" s="49"/>
      <c r="AD3954" s="49"/>
      <c r="AE3954" s="49">
        <v>0.609808593518955</v>
      </c>
      <c r="AF3954" s="49">
        <v>0.28843158059342</v>
      </c>
      <c r="AG3954" s="49"/>
      <c r="AH3954" s="49"/>
      <c r="AI3954" s="49"/>
      <c r="AJ3954" s="49"/>
      <c r="AK3954" s="49"/>
      <c r="AL3954" s="49"/>
      <c r="AM3954" s="49"/>
      <c r="AN3954" s="49"/>
      <c r="AO3954" s="49"/>
      <c r="AP3954" s="49"/>
      <c r="AQ3954" s="49"/>
      <c r="AR3954" s="49"/>
      <c r="AS3954" s="49"/>
      <c r="AT3954" s="49"/>
      <c r="AX3954" s="49"/>
      <c r="AY3954" s="49"/>
      <c r="AZ3954" s="49"/>
      <c r="BA3954" s="49"/>
      <c r="BB3954" s="49"/>
      <c r="BC3954" s="49"/>
      <c r="BD3954" s="49"/>
      <c r="BE3954" s="49"/>
      <c r="BF3954" s="49"/>
      <c r="BG3954" s="49"/>
      <c r="BH3954" s="49"/>
      <c r="BI3954" s="49"/>
      <c r="BJ3954" s="49"/>
      <c r="BK3954" s="49"/>
      <c r="BL3954" s="49"/>
      <c r="BM3954" s="49"/>
      <c r="BN3954" s="49"/>
      <c r="BO3954" s="49"/>
      <c r="BP3954" s="49"/>
      <c r="BQ3954" s="49"/>
      <c r="BR3954" s="49"/>
      <c r="BS3954" s="49"/>
      <c r="BT3954" s="49"/>
      <c r="BU3954" s="49"/>
      <c r="BV3954" s="49"/>
      <c r="BW3954" s="49"/>
      <c r="BX3954" s="49"/>
      <c r="BY3954" s="49"/>
      <c r="BZ3954" s="49"/>
      <c r="CA3954" s="49"/>
      <c r="CB3954" s="49"/>
      <c r="CC3954" s="49"/>
    </row>
    <row r="3955" spans="1:81" x14ac:dyDescent="0.3">
      <c r="A3955" s="57" t="s">
        <v>561</v>
      </c>
      <c r="B3955" s="48">
        <v>42384</v>
      </c>
      <c r="C3955" s="48"/>
      <c r="D3955" s="48"/>
      <c r="E3955" s="49" t="s">
        <v>558</v>
      </c>
      <c r="F3955" s="49"/>
      <c r="G3955" s="49">
        <v>523.28531250000003</v>
      </c>
      <c r="H3955" s="49">
        <v>0.2684375</v>
      </c>
      <c r="I3955" s="49">
        <v>0.29136875000000001</v>
      </c>
      <c r="J3955" s="49">
        <v>0.29145624999999997</v>
      </c>
      <c r="K3955" s="49">
        <v>0.27855625000000001</v>
      </c>
      <c r="L3955" s="49">
        <v>0.26902500000000001</v>
      </c>
      <c r="M3955" s="49">
        <v>0.32740625000000001</v>
      </c>
      <c r="N3955" s="49">
        <v>0.29793750000000002</v>
      </c>
      <c r="O3955" s="49"/>
      <c r="P3955" s="49"/>
      <c r="Q3955" s="49"/>
      <c r="R3955" s="49"/>
      <c r="S3955" s="49"/>
      <c r="T3955" s="49"/>
      <c r="U3955" s="49"/>
      <c r="V3955" s="49"/>
      <c r="W3955" s="49"/>
      <c r="X3955" s="49"/>
      <c r="Y3955" s="49"/>
      <c r="Z3955" s="49"/>
      <c r="AA3955" s="49"/>
      <c r="AB3955" s="49"/>
      <c r="AC3955" s="49"/>
      <c r="AD3955" s="49"/>
      <c r="AE3955" s="49"/>
      <c r="AF3955" s="49"/>
      <c r="AG3955" s="49"/>
      <c r="AH3955" s="49"/>
      <c r="AI3955" s="49"/>
      <c r="AJ3955" s="49"/>
      <c r="AK3955" s="49"/>
      <c r="AL3955" s="49"/>
      <c r="AM3955" s="49"/>
      <c r="AN3955" s="49"/>
      <c r="AO3955" s="49"/>
      <c r="AP3955" s="49"/>
      <c r="AQ3955" s="49"/>
      <c r="AR3955" s="49"/>
      <c r="AS3955" s="49"/>
      <c r="AT3955" s="49"/>
      <c r="AX3955" s="49"/>
      <c r="AY3955" s="49"/>
      <c r="AZ3955" s="49"/>
      <c r="BA3955" s="49"/>
      <c r="BB3955" s="49"/>
      <c r="BC3955" s="49"/>
      <c r="BD3955" s="49"/>
      <c r="BE3955" s="49"/>
      <c r="BF3955" s="49"/>
      <c r="BG3955" s="49"/>
      <c r="BH3955" s="49"/>
      <c r="BI3955" s="49"/>
      <c r="BJ3955" s="49"/>
      <c r="BK3955" s="49"/>
      <c r="BL3955" s="49"/>
      <c r="BM3955" s="49"/>
      <c r="BN3955" s="49"/>
      <c r="BO3955" s="49"/>
      <c r="BP3955" s="49"/>
      <c r="BQ3955" s="49"/>
      <c r="BR3955" s="49"/>
      <c r="BS3955" s="49"/>
      <c r="BT3955" s="49"/>
      <c r="BU3955" s="49"/>
      <c r="BV3955" s="49"/>
      <c r="BW3955" s="49"/>
      <c r="BX3955" s="49"/>
      <c r="BY3955" s="49"/>
      <c r="BZ3955" s="49"/>
      <c r="CA3955" s="49"/>
      <c r="CB3955" s="49"/>
      <c r="CC3955" s="49"/>
    </row>
    <row r="3956" spans="1:81" x14ac:dyDescent="0.3">
      <c r="A3956" s="57" t="s">
        <v>561</v>
      </c>
      <c r="B3956" s="48">
        <v>42385</v>
      </c>
      <c r="C3956" s="48"/>
      <c r="D3956" s="48"/>
      <c r="E3956" s="49" t="s">
        <v>558</v>
      </c>
      <c r="F3956" s="49"/>
      <c r="G3956" s="49">
        <v>522.83578124999997</v>
      </c>
      <c r="H3956" s="49">
        <v>0.26295312500000001</v>
      </c>
      <c r="I3956" s="49">
        <v>0.29044375</v>
      </c>
      <c r="J3956" s="49">
        <v>0.29286875000000001</v>
      </c>
      <c r="K3956" s="49">
        <v>0.27909374999999997</v>
      </c>
      <c r="L3956" s="49">
        <v>0.26909375000000002</v>
      </c>
      <c r="M3956" s="49">
        <v>0.32731250000000001</v>
      </c>
      <c r="N3956" s="49">
        <v>0.29771874999999998</v>
      </c>
      <c r="O3956" s="49"/>
      <c r="P3956" s="49"/>
      <c r="Q3956" s="49"/>
      <c r="R3956" s="49"/>
      <c r="S3956" s="49"/>
      <c r="T3956" s="49"/>
      <c r="U3956" s="49"/>
      <c r="V3956" s="49"/>
      <c r="W3956" s="49"/>
      <c r="X3956" s="49"/>
      <c r="Y3956" s="49"/>
      <c r="Z3956" s="49"/>
      <c r="AA3956" s="49"/>
      <c r="AB3956" s="49"/>
      <c r="AC3956" s="49"/>
      <c r="AD3956" s="49"/>
      <c r="AE3956" s="49"/>
      <c r="AF3956" s="49"/>
      <c r="AG3956" s="49"/>
      <c r="AH3956" s="49"/>
      <c r="AI3956" s="49"/>
      <c r="AJ3956" s="49"/>
      <c r="AK3956" s="49"/>
      <c r="AL3956" s="49"/>
      <c r="AM3956" s="49"/>
      <c r="AN3956" s="49"/>
      <c r="AO3956" s="49"/>
      <c r="AP3956" s="49"/>
      <c r="AQ3956" s="49"/>
      <c r="AR3956" s="49"/>
      <c r="AS3956" s="49"/>
      <c r="AT3956" s="49"/>
      <c r="AX3956" s="49"/>
      <c r="AY3956" s="49"/>
      <c r="AZ3956" s="49"/>
      <c r="BA3956" s="49"/>
      <c r="BB3956" s="49"/>
      <c r="BC3956" s="49"/>
      <c r="BD3956" s="49"/>
      <c r="BE3956" s="49"/>
      <c r="BF3956" s="49"/>
      <c r="BG3956" s="49"/>
      <c r="BH3956" s="49"/>
      <c r="BI3956" s="49"/>
      <c r="BJ3956" s="49"/>
      <c r="BK3956" s="49"/>
      <c r="BL3956" s="49"/>
      <c r="BM3956" s="49"/>
      <c r="BN3956" s="49"/>
      <c r="BO3956" s="49"/>
      <c r="BP3956" s="49"/>
      <c r="BQ3956" s="49"/>
      <c r="BR3956" s="49"/>
      <c r="BS3956" s="49"/>
      <c r="BT3956" s="49"/>
      <c r="BU3956" s="49"/>
      <c r="BV3956" s="49"/>
      <c r="BW3956" s="49"/>
      <c r="BX3956" s="49"/>
      <c r="BY3956" s="49"/>
      <c r="BZ3956" s="49"/>
      <c r="CA3956" s="49"/>
      <c r="CB3956" s="49"/>
      <c r="CC3956" s="49"/>
    </row>
    <row r="3957" spans="1:81" x14ac:dyDescent="0.3">
      <c r="A3957" s="57" t="s">
        <v>561</v>
      </c>
      <c r="B3957" s="48">
        <v>42386</v>
      </c>
      <c r="C3957" s="48"/>
      <c r="D3957" s="48"/>
      <c r="E3957" s="49" t="s">
        <v>558</v>
      </c>
      <c r="F3957" s="49"/>
      <c r="G3957" s="49">
        <v>522.57140625</v>
      </c>
      <c r="H3957" s="49">
        <v>0.259621875</v>
      </c>
      <c r="I3957" s="49">
        <v>0.28943750000000001</v>
      </c>
      <c r="J3957" s="49">
        <v>0.29386250000000003</v>
      </c>
      <c r="K3957" s="49">
        <v>0.27958749999999999</v>
      </c>
      <c r="L3957" s="49">
        <v>0.26908749999999998</v>
      </c>
      <c r="M3957" s="49">
        <v>0.32734374999999999</v>
      </c>
      <c r="N3957" s="49">
        <v>0.29749375</v>
      </c>
      <c r="O3957" s="49"/>
      <c r="P3957" s="49"/>
      <c r="Q3957" s="49"/>
      <c r="R3957" s="49"/>
      <c r="S3957" s="49"/>
      <c r="T3957" s="49"/>
      <c r="U3957" s="49"/>
      <c r="V3957" s="49"/>
      <c r="W3957" s="49"/>
      <c r="X3957" s="49"/>
      <c r="Y3957" s="49"/>
      <c r="Z3957" s="49"/>
      <c r="AA3957" s="49"/>
      <c r="AB3957" s="49"/>
      <c r="AC3957" s="49"/>
      <c r="AD3957" s="49"/>
      <c r="AE3957" s="49"/>
      <c r="AF3957" s="49"/>
      <c r="AG3957" s="49"/>
      <c r="AH3957" s="49"/>
      <c r="AI3957" s="49"/>
      <c r="AJ3957" s="49"/>
      <c r="AK3957" s="49"/>
      <c r="AL3957" s="49"/>
      <c r="AM3957" s="49"/>
      <c r="AN3957" s="49"/>
      <c r="AO3957" s="49"/>
      <c r="AP3957" s="49"/>
      <c r="AQ3957" s="49"/>
      <c r="AR3957" s="49"/>
      <c r="AS3957" s="49"/>
      <c r="AT3957" s="49"/>
      <c r="AX3957" s="49"/>
      <c r="AY3957" s="49"/>
      <c r="AZ3957" s="49"/>
      <c r="BA3957" s="49"/>
      <c r="BB3957" s="49"/>
      <c r="BC3957" s="49"/>
      <c r="BD3957" s="49"/>
      <c r="BE3957" s="49"/>
      <c r="BF3957" s="49"/>
      <c r="BG3957" s="49"/>
      <c r="BH3957" s="49"/>
      <c r="BI3957" s="49"/>
      <c r="BJ3957" s="49"/>
      <c r="BK3957" s="49"/>
      <c r="BL3957" s="49"/>
      <c r="BM3957" s="49"/>
      <c r="BN3957" s="49"/>
      <c r="BO3957" s="49"/>
      <c r="BP3957" s="49"/>
      <c r="BQ3957" s="49"/>
      <c r="BR3957" s="49"/>
      <c r="BS3957" s="49"/>
      <c r="BT3957" s="49"/>
      <c r="BU3957" s="49"/>
      <c r="BV3957" s="49"/>
      <c r="BW3957" s="49"/>
      <c r="BX3957" s="49"/>
      <c r="BY3957" s="49"/>
      <c r="BZ3957" s="49"/>
      <c r="CA3957" s="49"/>
      <c r="CB3957" s="49"/>
      <c r="CC3957" s="49"/>
    </row>
    <row r="3958" spans="1:81" x14ac:dyDescent="0.3">
      <c r="A3958" s="57" t="s">
        <v>561</v>
      </c>
      <c r="B3958" s="48">
        <v>42387</v>
      </c>
      <c r="C3958" s="48"/>
      <c r="D3958" s="48"/>
      <c r="E3958" s="49" t="s">
        <v>558</v>
      </c>
      <c r="F3958" s="49"/>
      <c r="G3958" s="49">
        <v>522.20109375000004</v>
      </c>
      <c r="H3958" s="49">
        <v>0.25677812500000002</v>
      </c>
      <c r="I3958" s="49">
        <v>0.28852499999999998</v>
      </c>
      <c r="J3958" s="49">
        <v>0.29463125000000001</v>
      </c>
      <c r="K3958" s="49">
        <v>0.27985624999999997</v>
      </c>
      <c r="L3958" s="49">
        <v>0.26911875000000002</v>
      </c>
      <c r="M3958" s="49">
        <v>0.32711875000000001</v>
      </c>
      <c r="N3958" s="49">
        <v>0.29729375000000002</v>
      </c>
      <c r="O3958" s="49"/>
      <c r="P3958" s="49"/>
      <c r="Q3958" s="49"/>
      <c r="R3958" s="49"/>
      <c r="S3958" s="49"/>
      <c r="T3958" s="49"/>
      <c r="U3958" s="49"/>
      <c r="V3958" s="49"/>
      <c r="W3958" s="49"/>
      <c r="X3958" s="49"/>
      <c r="Y3958" s="49"/>
      <c r="Z3958" s="49"/>
      <c r="AA3958" s="49"/>
      <c r="AB3958" s="49"/>
      <c r="AC3958" s="49"/>
      <c r="AD3958" s="49"/>
      <c r="AE3958" s="49"/>
      <c r="AF3958" s="49"/>
      <c r="AG3958" s="49"/>
      <c r="AH3958" s="49"/>
      <c r="AI3958" s="49"/>
      <c r="AJ3958" s="49"/>
      <c r="AK3958" s="49"/>
      <c r="AL3958" s="49"/>
      <c r="AM3958" s="49"/>
      <c r="AN3958" s="49"/>
      <c r="AO3958" s="49"/>
      <c r="AP3958" s="49"/>
      <c r="AQ3958" s="49"/>
      <c r="AR3958" s="49"/>
      <c r="AS3958" s="49"/>
      <c r="AT3958" s="49"/>
      <c r="AX3958" s="49"/>
      <c r="AY3958" s="49"/>
      <c r="AZ3958" s="49"/>
      <c r="BA3958" s="49"/>
      <c r="BB3958" s="49"/>
      <c r="BC3958" s="49"/>
      <c r="BD3958" s="49"/>
      <c r="BE3958" s="49"/>
      <c r="BF3958" s="49"/>
      <c r="BG3958" s="49"/>
      <c r="BH3958" s="49"/>
      <c r="BI3958" s="49"/>
      <c r="BJ3958" s="49"/>
      <c r="BK3958" s="49"/>
      <c r="BL3958" s="49"/>
      <c r="BM3958" s="49"/>
      <c r="BN3958" s="49"/>
      <c r="BO3958" s="49"/>
      <c r="BP3958" s="49"/>
      <c r="BQ3958" s="49"/>
      <c r="BR3958" s="49"/>
      <c r="BS3958" s="49"/>
      <c r="BT3958" s="49"/>
      <c r="BU3958" s="49"/>
      <c r="BV3958" s="49"/>
      <c r="BW3958" s="49"/>
      <c r="BX3958" s="49"/>
      <c r="BY3958" s="49"/>
      <c r="BZ3958" s="49"/>
      <c r="CA3958" s="49"/>
      <c r="CB3958" s="49"/>
      <c r="CC3958" s="49"/>
    </row>
    <row r="3959" spans="1:81" x14ac:dyDescent="0.3">
      <c r="A3959" s="57" t="s">
        <v>561</v>
      </c>
      <c r="B3959" s="48">
        <v>42388</v>
      </c>
      <c r="C3959" s="48"/>
      <c r="D3959" s="48"/>
      <c r="E3959" s="49" t="s">
        <v>558</v>
      </c>
      <c r="F3959" s="49"/>
      <c r="G3959" s="49">
        <v>521.30999999999995</v>
      </c>
      <c r="H3959" s="49">
        <v>0.25203750000000003</v>
      </c>
      <c r="I3959" s="49">
        <v>0.28671249999999998</v>
      </c>
      <c r="J3959" s="49">
        <v>0.29504374999999999</v>
      </c>
      <c r="K3959" s="49">
        <v>0.28002500000000002</v>
      </c>
      <c r="L3959" s="49">
        <v>0.26913749999999997</v>
      </c>
      <c r="M3959" s="49">
        <v>0.32698125</v>
      </c>
      <c r="N3959" s="49">
        <v>0.2971375</v>
      </c>
      <c r="O3959" s="49"/>
      <c r="P3959" s="49"/>
      <c r="Q3959" s="49"/>
      <c r="R3959" s="49"/>
      <c r="S3959" s="49"/>
      <c r="T3959" s="49"/>
      <c r="U3959" s="49"/>
      <c r="V3959" s="49"/>
      <c r="W3959" s="49"/>
      <c r="X3959" s="49"/>
      <c r="Y3959" s="49"/>
      <c r="Z3959" s="49"/>
      <c r="AA3959" s="49"/>
      <c r="AB3959" s="49"/>
      <c r="AC3959" s="49"/>
      <c r="AD3959" s="49">
        <v>8.4</v>
      </c>
      <c r="AE3959" s="49">
        <v>0.62278228931975999</v>
      </c>
      <c r="AF3959" s="49">
        <v>0.201886379188008</v>
      </c>
      <c r="AG3959" s="49"/>
      <c r="AH3959" s="49"/>
      <c r="AI3959" s="49"/>
      <c r="AJ3959" s="49">
        <v>6.4</v>
      </c>
      <c r="AK3959" s="49">
        <v>8.4</v>
      </c>
      <c r="AL3959" s="49"/>
      <c r="AM3959" s="49"/>
      <c r="AN3959" s="49"/>
      <c r="AO3959" s="49"/>
      <c r="AP3959" s="49"/>
      <c r="AQ3959" s="49"/>
      <c r="AR3959" s="49"/>
      <c r="AS3959" s="49"/>
      <c r="AT3959" s="49"/>
      <c r="AX3959" s="49"/>
      <c r="AY3959" s="49"/>
      <c r="AZ3959" s="49"/>
      <c r="BA3959" s="49"/>
      <c r="BB3959" s="49"/>
      <c r="BC3959" s="49"/>
      <c r="BD3959" s="49"/>
      <c r="BE3959" s="49"/>
      <c r="BF3959" s="49"/>
      <c r="BG3959" s="49"/>
      <c r="BH3959" s="49"/>
      <c r="BI3959" s="49"/>
      <c r="BJ3959" s="49"/>
      <c r="BK3959" s="49"/>
      <c r="BL3959" s="49"/>
      <c r="BM3959" s="49"/>
      <c r="BN3959" s="49"/>
      <c r="BO3959" s="49"/>
      <c r="BP3959" s="49"/>
      <c r="BQ3959" s="49"/>
      <c r="BR3959" s="49"/>
      <c r="BS3959" s="49"/>
      <c r="BT3959" s="49"/>
      <c r="BU3959" s="49"/>
      <c r="BV3959" s="49"/>
      <c r="BW3959" s="49"/>
      <c r="BX3959" s="49"/>
      <c r="BY3959" s="49"/>
      <c r="BZ3959" s="49"/>
      <c r="CA3959" s="49"/>
      <c r="CB3959" s="49"/>
      <c r="CC3959" s="49"/>
    </row>
    <row r="3960" spans="1:81" x14ac:dyDescent="0.3">
      <c r="A3960" s="57" t="s">
        <v>561</v>
      </c>
      <c r="B3960" s="48">
        <v>42389</v>
      </c>
      <c r="C3960" s="48"/>
      <c r="D3960" s="48"/>
      <c r="E3960" s="49" t="s">
        <v>558</v>
      </c>
      <c r="F3960" s="49"/>
      <c r="G3960" s="49">
        <v>518.56640625</v>
      </c>
      <c r="H3960" s="49">
        <v>0.24174062499999999</v>
      </c>
      <c r="I3960" s="49">
        <v>0.28233124999999998</v>
      </c>
      <c r="J3960" s="49">
        <v>0.29433749999999997</v>
      </c>
      <c r="K3960" s="49">
        <v>0.27942499999999998</v>
      </c>
      <c r="L3960" s="49">
        <v>0.26899374999999998</v>
      </c>
      <c r="M3960" s="49">
        <v>0.32683125000000002</v>
      </c>
      <c r="N3960" s="49">
        <v>0.29693124999999998</v>
      </c>
      <c r="O3960" s="49"/>
      <c r="P3960" s="49"/>
      <c r="Q3960" s="49"/>
      <c r="R3960" s="49"/>
      <c r="S3960" s="49"/>
      <c r="T3960" s="49"/>
      <c r="U3960" s="49"/>
      <c r="V3960" s="49"/>
      <c r="W3960" s="49"/>
      <c r="X3960" s="49"/>
      <c r="Y3960" s="49"/>
      <c r="Z3960" s="49"/>
      <c r="AA3960" s="49"/>
      <c r="AB3960" s="49"/>
      <c r="AC3960" s="49"/>
      <c r="AD3960" s="49"/>
      <c r="AE3960" s="49"/>
      <c r="AF3960" s="49"/>
      <c r="AG3960" s="49"/>
      <c r="AH3960" s="49"/>
      <c r="AI3960" s="49"/>
      <c r="AJ3960" s="49"/>
      <c r="AK3960" s="49"/>
      <c r="AL3960" s="49"/>
      <c r="AM3960" s="49"/>
      <c r="AN3960" s="49"/>
      <c r="AO3960" s="49"/>
      <c r="AP3960" s="49"/>
      <c r="AQ3960" s="49"/>
      <c r="AR3960" s="49"/>
      <c r="AS3960" s="49"/>
      <c r="AT3960" s="49"/>
      <c r="AX3960" s="49"/>
      <c r="AY3960" s="49"/>
      <c r="AZ3960" s="49"/>
      <c r="BA3960" s="49"/>
      <c r="BB3960" s="49"/>
      <c r="BC3960" s="49"/>
      <c r="BD3960" s="49"/>
      <c r="BE3960" s="49"/>
      <c r="BF3960" s="49"/>
      <c r="BG3960" s="49"/>
      <c r="BH3960" s="49"/>
      <c r="BI3960" s="49"/>
      <c r="BJ3960" s="49"/>
      <c r="BK3960" s="49"/>
      <c r="BL3960" s="49"/>
      <c r="BM3960" s="49"/>
      <c r="BN3960" s="49"/>
      <c r="BO3960" s="49"/>
      <c r="BP3960" s="49"/>
      <c r="BQ3960" s="49"/>
      <c r="BR3960" s="49"/>
      <c r="BS3960" s="49"/>
      <c r="BT3960" s="49"/>
      <c r="BU3960" s="49"/>
      <c r="BV3960" s="49"/>
      <c r="BW3960" s="49"/>
      <c r="BX3960" s="49"/>
      <c r="BY3960" s="49"/>
      <c r="BZ3960" s="49"/>
      <c r="CA3960" s="49"/>
      <c r="CB3960" s="49"/>
      <c r="CC3960" s="49"/>
    </row>
    <row r="3961" spans="1:81" x14ac:dyDescent="0.3">
      <c r="A3961" s="57" t="s">
        <v>561</v>
      </c>
      <c r="B3961" s="48">
        <v>42390</v>
      </c>
      <c r="C3961" s="48"/>
      <c r="D3961" s="48"/>
      <c r="E3961" s="49" t="s">
        <v>558</v>
      </c>
      <c r="F3961" s="49"/>
      <c r="G3961" s="49">
        <v>515.00765624999997</v>
      </c>
      <c r="H3961" s="49">
        <v>0.22895312500000001</v>
      </c>
      <c r="I3961" s="49">
        <v>0.27589374999999999</v>
      </c>
      <c r="J3961" s="49">
        <v>0.29299375</v>
      </c>
      <c r="K3961" s="49">
        <v>0.27884375</v>
      </c>
      <c r="L3961" s="49">
        <v>0.26894374999999998</v>
      </c>
      <c r="M3961" s="49">
        <v>0.32679374999999999</v>
      </c>
      <c r="N3961" s="49">
        <v>0.29669374999999998</v>
      </c>
      <c r="O3961" s="49"/>
      <c r="P3961" s="49"/>
      <c r="Q3961" s="49"/>
      <c r="R3961" s="49"/>
      <c r="S3961" s="49"/>
      <c r="T3961" s="49"/>
      <c r="U3961" s="49"/>
      <c r="V3961" s="49"/>
      <c r="W3961" s="49"/>
      <c r="X3961" s="49"/>
      <c r="Y3961" s="49"/>
      <c r="Z3961" s="49"/>
      <c r="AA3961" s="49"/>
      <c r="AB3961" s="49"/>
      <c r="AC3961" s="49"/>
      <c r="AD3961" s="49"/>
      <c r="AE3961" s="49"/>
      <c r="AF3961" s="49"/>
      <c r="AG3961" s="49"/>
      <c r="AH3961" s="49"/>
      <c r="AI3961" s="49"/>
      <c r="AJ3961" s="49"/>
      <c r="AK3961" s="49"/>
      <c r="AL3961" s="49"/>
      <c r="AM3961" s="49"/>
      <c r="AN3961" s="49"/>
      <c r="AO3961" s="49"/>
      <c r="AP3961" s="49"/>
      <c r="AQ3961" s="49"/>
      <c r="AR3961" s="49"/>
      <c r="AS3961" s="49"/>
      <c r="AT3961" s="49"/>
      <c r="AX3961" s="49"/>
      <c r="AY3961" s="49"/>
      <c r="AZ3961" s="49"/>
      <c r="BA3961" s="49"/>
      <c r="BB3961" s="49"/>
      <c r="BC3961" s="49"/>
      <c r="BD3961" s="49"/>
      <c r="BE3961" s="49"/>
      <c r="BF3961" s="49"/>
      <c r="BG3961" s="49"/>
      <c r="BH3961" s="49"/>
      <c r="BI3961" s="49"/>
      <c r="BJ3961" s="49"/>
      <c r="BK3961" s="49"/>
      <c r="BL3961" s="49"/>
      <c r="BM3961" s="49"/>
      <c r="BN3961" s="49"/>
      <c r="BO3961" s="49"/>
      <c r="BP3961" s="49"/>
      <c r="BQ3961" s="49"/>
      <c r="BR3961" s="49"/>
      <c r="BS3961" s="49"/>
      <c r="BT3961" s="49"/>
      <c r="BU3961" s="49"/>
      <c r="BV3961" s="49"/>
      <c r="BW3961" s="49"/>
      <c r="BX3961" s="49"/>
      <c r="BY3961" s="49"/>
      <c r="BZ3961" s="49"/>
      <c r="CA3961" s="49"/>
      <c r="CB3961" s="49"/>
      <c r="CC3961" s="49"/>
    </row>
    <row r="3962" spans="1:81" x14ac:dyDescent="0.3">
      <c r="A3962" s="57" t="s">
        <v>561</v>
      </c>
      <c r="B3962" s="48">
        <v>42391</v>
      </c>
      <c r="C3962" s="48"/>
      <c r="D3962" s="48"/>
      <c r="E3962" s="49" t="s">
        <v>558</v>
      </c>
      <c r="F3962" s="49"/>
      <c r="G3962" s="49">
        <v>511.06312500000001</v>
      </c>
      <c r="H3962" s="49">
        <v>0.2161875</v>
      </c>
      <c r="I3962" s="49">
        <v>0.26865</v>
      </c>
      <c r="J3962" s="49">
        <v>0.29116249999999999</v>
      </c>
      <c r="K3962" s="49">
        <v>0.27800000000000002</v>
      </c>
      <c r="L3962" s="49">
        <v>0.26882499999999998</v>
      </c>
      <c r="M3962" s="49">
        <v>0.32659375000000002</v>
      </c>
      <c r="N3962" s="49">
        <v>0.29654374999999999</v>
      </c>
      <c r="O3962" s="49"/>
      <c r="P3962" s="49"/>
      <c r="Q3962" s="49"/>
      <c r="R3962" s="49"/>
      <c r="S3962" s="49"/>
      <c r="T3962" s="49"/>
      <c r="U3962" s="49"/>
      <c r="V3962" s="49"/>
      <c r="W3962" s="49"/>
      <c r="X3962" s="49"/>
      <c r="Y3962" s="49"/>
      <c r="Z3962" s="49"/>
      <c r="AA3962" s="49"/>
      <c r="AB3962" s="49"/>
      <c r="AC3962" s="49"/>
      <c r="AD3962" s="49"/>
      <c r="AE3962" s="49">
        <v>0.53418288528322799</v>
      </c>
      <c r="AF3962" s="49">
        <v>0.124440956118747</v>
      </c>
      <c r="AG3962" s="49"/>
      <c r="AH3962" s="49"/>
      <c r="AI3962" s="49"/>
      <c r="AJ3962" s="49"/>
      <c r="AK3962" s="49"/>
      <c r="AL3962" s="49"/>
      <c r="AM3962" s="49"/>
      <c r="AN3962" s="49"/>
      <c r="AO3962" s="49"/>
      <c r="AP3962" s="49"/>
      <c r="AQ3962" s="49"/>
      <c r="AR3962" s="49"/>
      <c r="AS3962" s="49"/>
      <c r="AT3962" s="49"/>
      <c r="AX3962" s="49"/>
      <c r="AY3962" s="49"/>
      <c r="AZ3962" s="49"/>
      <c r="BA3962" s="49"/>
      <c r="BB3962" s="49"/>
      <c r="BC3962" s="49"/>
      <c r="BD3962" s="49"/>
      <c r="BE3962" s="49"/>
      <c r="BF3962" s="49"/>
      <c r="BG3962" s="49"/>
      <c r="BH3962" s="49"/>
      <c r="BI3962" s="49"/>
      <c r="BJ3962" s="49"/>
      <c r="BK3962" s="49"/>
      <c r="BL3962" s="49"/>
      <c r="BM3962" s="49"/>
      <c r="BN3962" s="49"/>
      <c r="BO3962" s="49"/>
      <c r="BP3962" s="49"/>
      <c r="BQ3962" s="49"/>
      <c r="BR3962" s="49"/>
      <c r="BS3962" s="49"/>
      <c r="BT3962" s="49"/>
      <c r="BU3962" s="49"/>
      <c r="BV3962" s="49"/>
      <c r="BW3962" s="49"/>
      <c r="BX3962" s="49"/>
      <c r="BY3962" s="49"/>
      <c r="BZ3962" s="49"/>
      <c r="CA3962" s="49"/>
      <c r="CB3962" s="49"/>
      <c r="CC3962" s="49"/>
    </row>
    <row r="3963" spans="1:81" x14ac:dyDescent="0.3">
      <c r="A3963" s="57" t="s">
        <v>561</v>
      </c>
      <c r="B3963" s="48">
        <v>42392</v>
      </c>
      <c r="C3963" s="48"/>
      <c r="D3963" s="48"/>
      <c r="E3963" s="49" t="s">
        <v>558</v>
      </c>
      <c r="F3963" s="49"/>
      <c r="G3963" s="49">
        <v>507.98015624999999</v>
      </c>
      <c r="H3963" s="49">
        <v>0.20562812499999999</v>
      </c>
      <c r="I3963" s="49">
        <v>0.26269375</v>
      </c>
      <c r="J3963" s="49">
        <v>0.28987499999999999</v>
      </c>
      <c r="K3963" s="49">
        <v>0.27750625000000001</v>
      </c>
      <c r="L3963" s="49">
        <v>0.26895000000000002</v>
      </c>
      <c r="M3963" s="49">
        <v>0.32645000000000002</v>
      </c>
      <c r="N3963" s="49">
        <v>0.29632500000000001</v>
      </c>
      <c r="O3963" s="49"/>
      <c r="P3963" s="49"/>
      <c r="Q3963" s="49"/>
      <c r="R3963" s="49"/>
      <c r="S3963" s="49"/>
      <c r="T3963" s="49"/>
      <c r="U3963" s="49"/>
      <c r="V3963" s="49"/>
      <c r="W3963" s="49"/>
      <c r="X3963" s="49"/>
      <c r="Y3963" s="49"/>
      <c r="Z3963" s="49"/>
      <c r="AA3963" s="49"/>
      <c r="AB3963" s="49"/>
      <c r="AC3963" s="49"/>
      <c r="AD3963" s="49"/>
      <c r="AE3963" s="49"/>
      <c r="AF3963" s="49"/>
      <c r="AG3963" s="49"/>
      <c r="AH3963" s="49"/>
      <c r="AI3963" s="49"/>
      <c r="AJ3963" s="49"/>
      <c r="AK3963" s="49"/>
      <c r="AL3963" s="49"/>
      <c r="AM3963" s="49"/>
      <c r="AN3963" s="49"/>
      <c r="AO3963" s="49"/>
      <c r="AP3963" s="49"/>
      <c r="AQ3963" s="49"/>
      <c r="AR3963" s="49"/>
      <c r="AS3963" s="49"/>
      <c r="AT3963" s="49"/>
      <c r="AX3963" s="49"/>
      <c r="AY3963" s="49"/>
      <c r="AZ3963" s="49"/>
      <c r="BA3963" s="49"/>
      <c r="BB3963" s="49"/>
      <c r="BC3963" s="49"/>
      <c r="BD3963" s="49"/>
      <c r="BE3963" s="49"/>
      <c r="BF3963" s="49"/>
      <c r="BG3963" s="49"/>
      <c r="BH3963" s="49"/>
      <c r="BI3963" s="49"/>
      <c r="BJ3963" s="49"/>
      <c r="BK3963" s="49"/>
      <c r="BL3963" s="49"/>
      <c r="BM3963" s="49"/>
      <c r="BN3963" s="49"/>
      <c r="BO3963" s="49"/>
      <c r="BP3963" s="49"/>
      <c r="BQ3963" s="49"/>
      <c r="BR3963" s="49"/>
      <c r="BS3963" s="49"/>
      <c r="BT3963" s="49"/>
      <c r="BU3963" s="49"/>
      <c r="BV3963" s="49"/>
      <c r="BW3963" s="49"/>
      <c r="BX3963" s="49"/>
      <c r="BY3963" s="49"/>
      <c r="BZ3963" s="49"/>
      <c r="CA3963" s="49"/>
      <c r="CB3963" s="49"/>
      <c r="CC3963" s="49"/>
    </row>
    <row r="3964" spans="1:81" x14ac:dyDescent="0.3">
      <c r="A3964" s="57" t="s">
        <v>561</v>
      </c>
      <c r="B3964" s="48">
        <v>42393</v>
      </c>
      <c r="C3964" s="48"/>
      <c r="D3964" s="48"/>
      <c r="E3964" s="49" t="s">
        <v>558</v>
      </c>
      <c r="F3964" s="49"/>
      <c r="G3964" s="49">
        <v>506.15625</v>
      </c>
      <c r="H3964" s="49">
        <v>0.19876250000000001</v>
      </c>
      <c r="I3964" s="49">
        <v>0.25847500000000001</v>
      </c>
      <c r="J3964" s="49">
        <v>0.28922500000000001</v>
      </c>
      <c r="K3964" s="49">
        <v>0.27742499999999998</v>
      </c>
      <c r="L3964" s="49">
        <v>0.26906875000000002</v>
      </c>
      <c r="M3964" s="49">
        <v>0.32655000000000001</v>
      </c>
      <c r="N3964" s="49">
        <v>0.29630000000000001</v>
      </c>
      <c r="O3964" s="49"/>
      <c r="P3964" s="49"/>
      <c r="Q3964" s="49"/>
      <c r="R3964" s="49"/>
      <c r="S3964" s="49"/>
      <c r="T3964" s="49"/>
      <c r="U3964" s="49"/>
      <c r="V3964" s="49"/>
      <c r="W3964" s="49"/>
      <c r="X3964" s="49"/>
      <c r="Y3964" s="49"/>
      <c r="Z3964" s="49"/>
      <c r="AA3964" s="49"/>
      <c r="AB3964" s="49"/>
      <c r="AC3964" s="49"/>
      <c r="AD3964" s="49"/>
      <c r="AE3964" s="49"/>
      <c r="AF3964" s="49"/>
      <c r="AG3964" s="49"/>
      <c r="AH3964" s="49"/>
      <c r="AI3964" s="49"/>
      <c r="AJ3964" s="49"/>
      <c r="AK3964" s="49"/>
      <c r="AL3964" s="49"/>
      <c r="AM3964" s="49"/>
      <c r="AN3964" s="49"/>
      <c r="AO3964" s="49"/>
      <c r="AP3964" s="49"/>
      <c r="AQ3964" s="49"/>
      <c r="AR3964" s="49"/>
      <c r="AS3964" s="49"/>
      <c r="AT3964" s="49"/>
      <c r="AX3964" s="49"/>
      <c r="AY3964" s="49"/>
      <c r="AZ3964" s="49"/>
      <c r="BA3964" s="49"/>
      <c r="BB3964" s="49"/>
      <c r="BC3964" s="49"/>
      <c r="BD3964" s="49"/>
      <c r="BE3964" s="49"/>
      <c r="BF3964" s="49"/>
      <c r="BG3964" s="49"/>
      <c r="BH3964" s="49"/>
      <c r="BI3964" s="49"/>
      <c r="BJ3964" s="49"/>
      <c r="BK3964" s="49"/>
      <c r="BL3964" s="49"/>
      <c r="BM3964" s="49"/>
      <c r="BN3964" s="49"/>
      <c r="BO3964" s="49"/>
      <c r="BP3964" s="49"/>
      <c r="BQ3964" s="49"/>
      <c r="BR3964" s="49"/>
      <c r="BS3964" s="49"/>
      <c r="BT3964" s="49"/>
      <c r="BU3964" s="49"/>
      <c r="BV3964" s="49"/>
      <c r="BW3964" s="49"/>
      <c r="BX3964" s="49"/>
      <c r="BY3964" s="49"/>
      <c r="BZ3964" s="49"/>
      <c r="CA3964" s="49"/>
      <c r="CB3964" s="49"/>
      <c r="CC3964" s="49"/>
    </row>
    <row r="3965" spans="1:81" x14ac:dyDescent="0.3">
      <c r="A3965" s="57" t="s">
        <v>561</v>
      </c>
      <c r="B3965" s="48">
        <v>42394</v>
      </c>
      <c r="C3965" s="48"/>
      <c r="D3965" s="48"/>
      <c r="E3965" s="49" t="s">
        <v>558</v>
      </c>
      <c r="F3965" s="49"/>
      <c r="G3965" s="49">
        <v>504.35203124999998</v>
      </c>
      <c r="H3965" s="49">
        <v>0.193478125</v>
      </c>
      <c r="I3965" s="49">
        <v>0.25475625000000002</v>
      </c>
      <c r="J3965" s="49">
        <v>0.28819375000000003</v>
      </c>
      <c r="K3965" s="49">
        <v>0.27694374999999999</v>
      </c>
      <c r="L3965" s="49">
        <v>0.26921250000000002</v>
      </c>
      <c r="M3965" s="49">
        <v>0.32655000000000001</v>
      </c>
      <c r="N3965" s="49">
        <v>0.29615625000000001</v>
      </c>
      <c r="O3965" s="49"/>
      <c r="P3965" s="49"/>
      <c r="Q3965" s="49"/>
      <c r="R3965" s="49"/>
      <c r="S3965" s="49"/>
      <c r="T3965" s="49"/>
      <c r="U3965" s="49"/>
      <c r="V3965" s="49"/>
      <c r="W3965" s="49"/>
      <c r="X3965" s="49"/>
      <c r="Y3965" s="49"/>
      <c r="Z3965" s="49"/>
      <c r="AA3965" s="49"/>
      <c r="AB3965" s="49"/>
      <c r="AC3965" s="49"/>
      <c r="AD3965" s="49"/>
      <c r="AE3965" s="49">
        <v>0.57309488193719504</v>
      </c>
      <c r="AF3965" s="49">
        <v>6.16741484619222E-2</v>
      </c>
      <c r="AG3965" s="49"/>
      <c r="AH3965" s="49"/>
      <c r="AI3965" s="49"/>
      <c r="AJ3965" s="49"/>
      <c r="AK3965" s="49"/>
      <c r="AL3965" s="49"/>
      <c r="AM3965" s="49"/>
      <c r="AN3965" s="49"/>
      <c r="AO3965" s="49"/>
      <c r="AP3965" s="49"/>
      <c r="AQ3965" s="49"/>
      <c r="AR3965" s="49"/>
      <c r="AS3965" s="49"/>
      <c r="AT3965" s="49"/>
      <c r="AX3965" s="49"/>
      <c r="AY3965" s="49"/>
      <c r="AZ3965" s="49"/>
      <c r="BA3965" s="49"/>
      <c r="BB3965" s="49"/>
      <c r="BC3965" s="49"/>
      <c r="BD3965" s="49"/>
      <c r="BE3965" s="49"/>
      <c r="BF3965" s="49"/>
      <c r="BG3965" s="49"/>
      <c r="BH3965" s="49"/>
      <c r="BI3965" s="49"/>
      <c r="BJ3965" s="49"/>
      <c r="BK3965" s="49"/>
      <c r="BL3965" s="49"/>
      <c r="BM3965" s="49"/>
      <c r="BN3965" s="49"/>
      <c r="BO3965" s="49"/>
      <c r="BP3965" s="49"/>
      <c r="BQ3965" s="49"/>
      <c r="BR3965" s="49"/>
      <c r="BS3965" s="49"/>
      <c r="BT3965" s="49"/>
      <c r="BU3965" s="49"/>
      <c r="BV3965" s="49"/>
      <c r="BW3965" s="49"/>
      <c r="BX3965" s="49"/>
      <c r="BY3965" s="49"/>
      <c r="BZ3965" s="49"/>
      <c r="CA3965" s="49"/>
      <c r="CB3965" s="49"/>
      <c r="CC3965" s="49"/>
    </row>
    <row r="3966" spans="1:81" x14ac:dyDescent="0.3">
      <c r="A3966" s="57" t="s">
        <v>561</v>
      </c>
      <c r="B3966" s="48">
        <v>42395</v>
      </c>
      <c r="C3966" s="48"/>
      <c r="D3966" s="48"/>
      <c r="E3966" s="49" t="s">
        <v>558</v>
      </c>
      <c r="F3966" s="49"/>
      <c r="G3966" s="49">
        <v>503.36203124999997</v>
      </c>
      <c r="H3966" s="49">
        <v>0.19024687500000001</v>
      </c>
      <c r="I3966" s="49">
        <v>0.25212499999999999</v>
      </c>
      <c r="J3966" s="49">
        <v>0.28765625</v>
      </c>
      <c r="K3966" s="49">
        <v>0.27711249999999998</v>
      </c>
      <c r="L3966" s="49">
        <v>0.2694125</v>
      </c>
      <c r="M3966" s="49">
        <v>0.326575</v>
      </c>
      <c r="N3966" s="49">
        <v>0.29593124999999998</v>
      </c>
      <c r="O3966" s="49"/>
      <c r="P3966" s="49"/>
      <c r="Q3966" s="49"/>
      <c r="R3966" s="49"/>
      <c r="S3966" s="49"/>
      <c r="T3966" s="49"/>
      <c r="U3966" s="49"/>
      <c r="V3966" s="49"/>
      <c r="W3966" s="49"/>
      <c r="X3966" s="49"/>
      <c r="Y3966" s="49"/>
      <c r="Z3966" s="49"/>
      <c r="AA3966" s="49"/>
      <c r="AB3966" s="49"/>
      <c r="AC3966" s="49"/>
      <c r="AD3966" s="49"/>
      <c r="AE3966" s="49"/>
      <c r="AF3966" s="49"/>
      <c r="AG3966" s="49"/>
      <c r="AH3966" s="49"/>
      <c r="AI3966" s="49"/>
      <c r="AJ3966" s="49"/>
      <c r="AK3966" s="49"/>
      <c r="AL3966" s="49"/>
      <c r="AM3966" s="49"/>
      <c r="AN3966" s="49"/>
      <c r="AO3966" s="49"/>
      <c r="AP3966" s="49"/>
      <c r="AQ3966" s="49"/>
      <c r="AR3966" s="49"/>
      <c r="AS3966" s="49"/>
      <c r="AT3966" s="49"/>
      <c r="AX3966" s="49"/>
      <c r="AY3966" s="49"/>
      <c r="AZ3966" s="49"/>
      <c r="BA3966" s="49"/>
      <c r="BB3966" s="49"/>
      <c r="BC3966" s="49"/>
      <c r="BD3966" s="49"/>
      <c r="BE3966" s="49"/>
      <c r="BF3966" s="49"/>
      <c r="BG3966" s="49"/>
      <c r="BH3966" s="49"/>
      <c r="BI3966" s="49"/>
      <c r="BJ3966" s="49"/>
      <c r="BK3966" s="49"/>
      <c r="BL3966" s="49"/>
      <c r="BM3966" s="49"/>
      <c r="BN3966" s="49"/>
      <c r="BO3966" s="49"/>
      <c r="BP3966" s="49"/>
      <c r="BQ3966" s="49"/>
      <c r="BR3966" s="49"/>
      <c r="BS3966" s="49"/>
      <c r="BT3966" s="49"/>
      <c r="BU3966" s="49"/>
      <c r="BV3966" s="49"/>
      <c r="BW3966" s="49"/>
      <c r="BX3966" s="49"/>
      <c r="BY3966" s="49"/>
      <c r="BZ3966" s="49"/>
      <c r="CA3966" s="49"/>
      <c r="CB3966" s="49"/>
      <c r="CC3966" s="49"/>
    </row>
    <row r="3967" spans="1:81" x14ac:dyDescent="0.3">
      <c r="A3967" s="57" t="s">
        <v>561</v>
      </c>
      <c r="B3967" s="48">
        <v>42396</v>
      </c>
      <c r="C3967" s="48"/>
      <c r="D3967" s="48"/>
      <c r="E3967" s="49" t="s">
        <v>558</v>
      </c>
      <c r="F3967" s="49"/>
      <c r="G3967" s="49">
        <v>502.33734375</v>
      </c>
      <c r="H3967" s="49">
        <v>0.188228125</v>
      </c>
      <c r="I3967" s="49">
        <v>0.24992500000000001</v>
      </c>
      <c r="J3967" s="49">
        <v>0.28660000000000002</v>
      </c>
      <c r="K3967" s="49">
        <v>0.27688125000000002</v>
      </c>
      <c r="L3967" s="49">
        <v>0.26955000000000001</v>
      </c>
      <c r="M3967" s="49">
        <v>0.32650625</v>
      </c>
      <c r="N3967" s="49">
        <v>0.29584375000000002</v>
      </c>
      <c r="O3967" s="49"/>
      <c r="P3967" s="49"/>
      <c r="Q3967" s="49"/>
      <c r="R3967" s="49">
        <v>2.15</v>
      </c>
      <c r="S3967" s="49"/>
      <c r="T3967" s="49"/>
      <c r="U3967" s="49"/>
      <c r="V3967" s="49"/>
      <c r="W3967" s="49"/>
      <c r="X3967" s="49"/>
      <c r="Y3967" s="49"/>
      <c r="Z3967" s="49"/>
      <c r="AA3967" s="49"/>
      <c r="AB3967" s="49"/>
      <c r="AC3967" s="49"/>
      <c r="AD3967" s="49">
        <v>8.4</v>
      </c>
      <c r="AE3967" s="49"/>
      <c r="AF3967" s="49"/>
      <c r="AG3967" s="49"/>
      <c r="AH3967" s="49"/>
      <c r="AI3967" s="49"/>
      <c r="AJ3967" s="49">
        <v>7.8</v>
      </c>
      <c r="AK3967" s="49">
        <v>8.4</v>
      </c>
      <c r="AL3967" s="49"/>
      <c r="AM3967" s="49"/>
      <c r="AN3967" s="49"/>
      <c r="AO3967" s="49"/>
      <c r="AP3967" s="49"/>
      <c r="AQ3967" s="49"/>
      <c r="AR3967" s="49"/>
      <c r="AS3967" s="49"/>
      <c r="AT3967" s="49"/>
      <c r="AX3967" s="49"/>
      <c r="AY3967" s="49"/>
      <c r="AZ3967" s="49"/>
      <c r="BA3967" s="49"/>
      <c r="BB3967" s="49"/>
      <c r="BC3967" s="49"/>
      <c r="BD3967" s="49"/>
      <c r="BE3967" s="49"/>
      <c r="BF3967" s="49"/>
      <c r="BG3967" s="49"/>
      <c r="BH3967" s="49"/>
      <c r="BI3967" s="49"/>
      <c r="BJ3967" s="49"/>
      <c r="BK3967" s="49"/>
      <c r="BL3967" s="49"/>
      <c r="BM3967" s="49"/>
      <c r="BN3967" s="49"/>
      <c r="BO3967" s="49"/>
      <c r="BP3967" s="49"/>
      <c r="BQ3967" s="49"/>
      <c r="BR3967" s="49"/>
      <c r="BS3967" s="49"/>
      <c r="BT3967" s="49"/>
      <c r="BU3967" s="49"/>
      <c r="BV3967" s="49"/>
      <c r="BW3967" s="49"/>
      <c r="BX3967" s="49"/>
      <c r="BY3967" s="49"/>
      <c r="BZ3967" s="49"/>
      <c r="CA3967" s="49"/>
      <c r="CB3967" s="49"/>
      <c r="CC3967" s="49"/>
    </row>
    <row r="3968" spans="1:81" x14ac:dyDescent="0.3">
      <c r="A3968" s="57" t="s">
        <v>561</v>
      </c>
      <c r="B3968" s="48">
        <v>42397</v>
      </c>
      <c r="C3968" s="48"/>
      <c r="D3968" s="48"/>
      <c r="E3968" s="49" t="s">
        <v>558</v>
      </c>
      <c r="F3968" s="49"/>
      <c r="G3968" s="49">
        <v>501.27140624999998</v>
      </c>
      <c r="H3968" s="49">
        <v>0.186021875</v>
      </c>
      <c r="I3968" s="49">
        <v>0.2477625</v>
      </c>
      <c r="J3968" s="49">
        <v>0.28551874999999999</v>
      </c>
      <c r="K3968" s="49">
        <v>0.27650000000000002</v>
      </c>
      <c r="L3968" s="49">
        <v>0.269625</v>
      </c>
      <c r="M3968" s="49">
        <v>0.326575</v>
      </c>
      <c r="N3968" s="49">
        <v>0.29579375000000002</v>
      </c>
      <c r="O3968" s="49"/>
      <c r="P3968" s="49"/>
      <c r="Q3968" s="49"/>
      <c r="R3968" s="49"/>
      <c r="S3968" s="49"/>
      <c r="T3968" s="49"/>
      <c r="U3968" s="49"/>
      <c r="V3968" s="49"/>
      <c r="W3968" s="49"/>
      <c r="X3968" s="49"/>
      <c r="Y3968" s="49"/>
      <c r="Z3968" s="49"/>
      <c r="AA3968" s="49"/>
      <c r="AB3968" s="49"/>
      <c r="AC3968" s="49"/>
      <c r="AD3968" s="49"/>
      <c r="AE3968" s="49"/>
      <c r="AF3968" s="49"/>
      <c r="AG3968" s="49"/>
      <c r="AH3968" s="49"/>
      <c r="AI3968" s="49"/>
      <c r="AJ3968" s="49"/>
      <c r="AK3968" s="49"/>
      <c r="AL3968" s="49"/>
      <c r="AM3968" s="49"/>
      <c r="AN3968" s="49"/>
      <c r="AO3968" s="49"/>
      <c r="AP3968" s="49"/>
      <c r="AQ3968" s="49"/>
      <c r="AR3968" s="49"/>
      <c r="AS3968" s="49"/>
      <c r="AT3968" s="49"/>
      <c r="AX3968" s="49"/>
      <c r="AY3968" s="49"/>
      <c r="AZ3968" s="49"/>
      <c r="BA3968" s="49"/>
      <c r="BB3968" s="49"/>
      <c r="BC3968" s="49"/>
      <c r="BD3968" s="49"/>
      <c r="BE3968" s="49"/>
      <c r="BF3968" s="49"/>
      <c r="BG3968" s="49"/>
      <c r="BH3968" s="49"/>
      <c r="BI3968" s="49"/>
      <c r="BJ3968" s="49"/>
      <c r="BK3968" s="49"/>
      <c r="BL3968" s="49"/>
      <c r="BM3968" s="49"/>
      <c r="BN3968" s="49"/>
      <c r="BO3968" s="49"/>
      <c r="BP3968" s="49"/>
      <c r="BQ3968" s="49"/>
      <c r="BR3968" s="49"/>
      <c r="BS3968" s="49"/>
      <c r="BT3968" s="49"/>
      <c r="BU3968" s="49"/>
      <c r="BV3968" s="49"/>
      <c r="BW3968" s="49"/>
      <c r="BX3968" s="49"/>
      <c r="BY3968" s="49"/>
      <c r="BZ3968" s="49"/>
      <c r="CA3968" s="49"/>
      <c r="CB3968" s="49"/>
      <c r="CC3968" s="49"/>
    </row>
    <row r="3969" spans="1:81" x14ac:dyDescent="0.3">
      <c r="A3969" s="57" t="s">
        <v>561</v>
      </c>
      <c r="B3969" s="48">
        <v>42398</v>
      </c>
      <c r="C3969" s="48"/>
      <c r="D3969" s="48"/>
      <c r="E3969" s="49" t="s">
        <v>558</v>
      </c>
      <c r="F3969" s="49"/>
      <c r="G3969" s="49">
        <v>499.90031249999998</v>
      </c>
      <c r="H3969" s="49">
        <v>0.18319374999999999</v>
      </c>
      <c r="I3969" s="49">
        <v>0.24561250000000001</v>
      </c>
      <c r="J3969" s="49">
        <v>0.28466875000000003</v>
      </c>
      <c r="K3969" s="49">
        <v>0.27569375000000002</v>
      </c>
      <c r="L3969" s="49">
        <v>0.26943125000000001</v>
      </c>
      <c r="M3969" s="49">
        <v>0.32648749999999999</v>
      </c>
      <c r="N3969" s="49">
        <v>0.29565000000000002</v>
      </c>
      <c r="O3969" s="49"/>
      <c r="P3969" s="49"/>
      <c r="Q3969" s="49"/>
      <c r="R3969" s="49"/>
      <c r="S3969" s="49"/>
      <c r="T3969" s="49"/>
      <c r="U3969" s="49"/>
      <c r="V3969" s="49"/>
      <c r="W3969" s="49"/>
      <c r="X3969" s="49"/>
      <c r="Y3969" s="49"/>
      <c r="Z3969" s="49"/>
      <c r="AA3969" s="49"/>
      <c r="AB3969" s="49"/>
      <c r="AC3969" s="49"/>
      <c r="AD3969" s="49"/>
      <c r="AE3969" s="49"/>
      <c r="AF3969" s="49">
        <v>5.3466817500338402E-2</v>
      </c>
      <c r="AG3969" s="49"/>
      <c r="AH3969" s="49"/>
      <c r="AI3969" s="49"/>
      <c r="AJ3969" s="49"/>
      <c r="AK3969" s="49"/>
      <c r="AL3969" s="49"/>
      <c r="AM3969" s="49"/>
      <c r="AN3969" s="49"/>
      <c r="AO3969" s="49"/>
      <c r="AP3969" s="49"/>
      <c r="AQ3969" s="49"/>
      <c r="AR3969" s="49"/>
      <c r="AS3969" s="49"/>
      <c r="AT3969" s="49"/>
      <c r="AX3969" s="49"/>
      <c r="AY3969" s="49"/>
      <c r="AZ3969" s="49"/>
      <c r="BA3969" s="49"/>
      <c r="BB3969" s="49"/>
      <c r="BC3969" s="49"/>
      <c r="BD3969" s="49"/>
      <c r="BE3969" s="49"/>
      <c r="BF3969" s="49"/>
      <c r="BG3969" s="49"/>
      <c r="BH3969" s="49"/>
      <c r="BI3969" s="49"/>
      <c r="BJ3969" s="49"/>
      <c r="BK3969" s="49"/>
      <c r="BL3969" s="49"/>
      <c r="BM3969" s="49"/>
      <c r="BN3969" s="49"/>
      <c r="BO3969" s="49"/>
      <c r="BP3969" s="49"/>
      <c r="BQ3969" s="49"/>
      <c r="BR3969" s="49"/>
      <c r="BS3969" s="49"/>
      <c r="BT3969" s="49"/>
      <c r="BU3969" s="49"/>
      <c r="BV3969" s="49"/>
      <c r="BW3969" s="49"/>
      <c r="BX3969" s="49"/>
      <c r="BY3969" s="49"/>
      <c r="BZ3969" s="49"/>
      <c r="CA3969" s="49"/>
      <c r="CB3969" s="49"/>
      <c r="CC3969" s="49"/>
    </row>
    <row r="3970" spans="1:81" x14ac:dyDescent="0.3">
      <c r="A3970" s="57" t="s">
        <v>561</v>
      </c>
      <c r="B3970" s="48">
        <v>42399</v>
      </c>
      <c r="C3970" s="48"/>
      <c r="D3970" s="48"/>
      <c r="E3970" s="49" t="s">
        <v>558</v>
      </c>
      <c r="F3970" s="49"/>
      <c r="G3970" s="49">
        <v>498.64125000000001</v>
      </c>
      <c r="H3970" s="49">
        <v>0.17981875</v>
      </c>
      <c r="I3970" s="49">
        <v>0.24338124999999999</v>
      </c>
      <c r="J3970" s="49">
        <v>0.2840375</v>
      </c>
      <c r="K3970" s="49">
        <v>0.27534375</v>
      </c>
      <c r="L3970" s="49">
        <v>0.26937499999999998</v>
      </c>
      <c r="M3970" s="49">
        <v>0.32631250000000001</v>
      </c>
      <c r="N3970" s="49">
        <v>0.29546875</v>
      </c>
      <c r="O3970" s="49"/>
      <c r="P3970" s="49"/>
      <c r="Q3970" s="49"/>
      <c r="R3970" s="49"/>
      <c r="S3970" s="49"/>
      <c r="T3970" s="49"/>
      <c r="U3970" s="49"/>
      <c r="V3970" s="49"/>
      <c r="W3970" s="49"/>
      <c r="X3970" s="49"/>
      <c r="Y3970" s="49"/>
      <c r="Z3970" s="49"/>
      <c r="AA3970" s="49"/>
      <c r="AB3970" s="49"/>
      <c r="AC3970" s="49"/>
      <c r="AD3970" s="49"/>
      <c r="AE3970" s="49"/>
      <c r="AF3970" s="49"/>
      <c r="AG3970" s="49"/>
      <c r="AH3970" s="49"/>
      <c r="AI3970" s="49"/>
      <c r="AJ3970" s="49"/>
      <c r="AK3970" s="49"/>
      <c r="AL3970" s="49"/>
      <c r="AM3970" s="49"/>
      <c r="AN3970" s="49"/>
      <c r="AO3970" s="49"/>
      <c r="AP3970" s="49"/>
      <c r="AQ3970" s="49"/>
      <c r="AR3970" s="49"/>
      <c r="AS3970" s="49"/>
      <c r="AT3970" s="49"/>
      <c r="AX3970" s="49"/>
      <c r="AY3970" s="49"/>
      <c r="AZ3970" s="49"/>
      <c r="BA3970" s="49"/>
      <c r="BB3970" s="49"/>
      <c r="BC3970" s="49"/>
      <c r="BD3970" s="49"/>
      <c r="BE3970" s="49"/>
      <c r="BF3970" s="49"/>
      <c r="BG3970" s="49"/>
      <c r="BH3970" s="49"/>
      <c r="BI3970" s="49"/>
      <c r="BJ3970" s="49"/>
      <c r="BK3970" s="49"/>
      <c r="BL3970" s="49"/>
      <c r="BM3970" s="49"/>
      <c r="BN3970" s="49"/>
      <c r="BO3970" s="49"/>
      <c r="BP3970" s="49"/>
      <c r="BQ3970" s="49"/>
      <c r="BR3970" s="49"/>
      <c r="BS3970" s="49"/>
      <c r="BT3970" s="49"/>
      <c r="BU3970" s="49"/>
      <c r="BV3970" s="49"/>
      <c r="BW3970" s="49"/>
      <c r="BX3970" s="49"/>
      <c r="BY3970" s="49"/>
      <c r="BZ3970" s="49"/>
      <c r="CA3970" s="49"/>
      <c r="CB3970" s="49"/>
      <c r="CC3970" s="49"/>
    </row>
    <row r="3971" spans="1:81" x14ac:dyDescent="0.3">
      <c r="A3971" s="57" t="s">
        <v>561</v>
      </c>
      <c r="B3971" s="48">
        <v>42400</v>
      </c>
      <c r="C3971" s="48"/>
      <c r="D3971" s="48"/>
      <c r="E3971" s="49" t="s">
        <v>558</v>
      </c>
      <c r="F3971" s="49"/>
      <c r="G3971" s="49">
        <v>497.37140625000001</v>
      </c>
      <c r="H3971" s="49">
        <v>0.17666562499999999</v>
      </c>
      <c r="I3971" s="49">
        <v>0.24121875000000001</v>
      </c>
      <c r="J3971" s="49">
        <v>0.28320000000000001</v>
      </c>
      <c r="K3971" s="49">
        <v>0.27490625000000002</v>
      </c>
      <c r="L3971" s="49">
        <v>0.26931875</v>
      </c>
      <c r="M3971" s="49">
        <v>0.32625625000000003</v>
      </c>
      <c r="N3971" s="49">
        <v>0.29528125</v>
      </c>
      <c r="O3971" s="49"/>
      <c r="P3971" s="49"/>
      <c r="Q3971" s="49"/>
      <c r="R3971" s="49"/>
      <c r="S3971" s="49"/>
      <c r="T3971" s="49"/>
      <c r="U3971" s="49"/>
      <c r="V3971" s="49"/>
      <c r="W3971" s="49"/>
      <c r="X3971" s="49"/>
      <c r="Y3971" s="49"/>
      <c r="Z3971" s="49"/>
      <c r="AA3971" s="49"/>
      <c r="AB3971" s="49"/>
      <c r="AC3971" s="49"/>
      <c r="AD3971" s="49"/>
      <c r="AE3971" s="49"/>
      <c r="AF3971" s="49"/>
      <c r="AG3971" s="49"/>
      <c r="AH3971" s="49"/>
      <c r="AI3971" s="49"/>
      <c r="AJ3971" s="49"/>
      <c r="AK3971" s="49"/>
      <c r="AL3971" s="49"/>
      <c r="AM3971" s="49"/>
      <c r="AN3971" s="49"/>
      <c r="AO3971" s="49"/>
      <c r="AP3971" s="49"/>
      <c r="AQ3971" s="49"/>
      <c r="AR3971" s="49"/>
      <c r="AS3971" s="49"/>
      <c r="AT3971" s="49"/>
      <c r="AX3971" s="49"/>
      <c r="AY3971" s="49"/>
      <c r="AZ3971" s="49"/>
      <c r="BA3971" s="49"/>
      <c r="BB3971" s="49"/>
      <c r="BC3971" s="49"/>
      <c r="BD3971" s="49"/>
      <c r="BE3971" s="49"/>
      <c r="BF3971" s="49"/>
      <c r="BG3971" s="49"/>
      <c r="BH3971" s="49"/>
      <c r="BI3971" s="49"/>
      <c r="BJ3971" s="49"/>
      <c r="BK3971" s="49"/>
      <c r="BL3971" s="49"/>
      <c r="BM3971" s="49"/>
      <c r="BN3971" s="49"/>
      <c r="BO3971" s="49"/>
      <c r="BP3971" s="49"/>
      <c r="BQ3971" s="49"/>
      <c r="BR3971" s="49"/>
      <c r="BS3971" s="49"/>
      <c r="BT3971" s="49"/>
      <c r="BU3971" s="49"/>
      <c r="BV3971" s="49"/>
      <c r="BW3971" s="49"/>
      <c r="BX3971" s="49"/>
      <c r="BY3971" s="49"/>
      <c r="BZ3971" s="49"/>
      <c r="CA3971" s="49"/>
      <c r="CB3971" s="49"/>
      <c r="CC3971" s="49"/>
    </row>
    <row r="3972" spans="1:81" x14ac:dyDescent="0.3">
      <c r="A3972" s="57" t="s">
        <v>561</v>
      </c>
      <c r="B3972" s="48">
        <v>42401</v>
      </c>
      <c r="C3972" s="48"/>
      <c r="D3972" s="48"/>
      <c r="E3972" s="49" t="s">
        <v>558</v>
      </c>
      <c r="F3972" s="49"/>
      <c r="G3972" s="49">
        <v>496.22109375000002</v>
      </c>
      <c r="H3972" s="49">
        <v>0.17350937499999999</v>
      </c>
      <c r="I3972" s="49">
        <v>0.23930625</v>
      </c>
      <c r="J3972" s="49">
        <v>0.28276875000000001</v>
      </c>
      <c r="K3972" s="49">
        <v>0.27443125000000002</v>
      </c>
      <c r="L3972" s="49">
        <v>0.26916875000000001</v>
      </c>
      <c r="M3972" s="49">
        <v>0.32619999999999999</v>
      </c>
      <c r="N3972" s="49">
        <v>0.29509374999999999</v>
      </c>
      <c r="O3972" s="49"/>
      <c r="P3972" s="49"/>
      <c r="Q3972" s="49"/>
      <c r="R3972" s="49"/>
      <c r="S3972" s="49"/>
      <c r="T3972" s="49"/>
      <c r="U3972" s="49"/>
      <c r="V3972" s="49"/>
      <c r="W3972" s="49"/>
      <c r="X3972" s="49"/>
      <c r="Y3972" s="49"/>
      <c r="Z3972" s="49"/>
      <c r="AA3972" s="49"/>
      <c r="AB3972" s="49"/>
      <c r="AC3972" s="49"/>
      <c r="AD3972" s="49"/>
      <c r="AE3972" s="49">
        <v>0.52490236121988698</v>
      </c>
      <c r="AF3972" s="49"/>
      <c r="AG3972" s="49"/>
      <c r="AH3972" s="49"/>
      <c r="AI3972" s="49"/>
      <c r="AJ3972" s="49"/>
      <c r="AK3972" s="49"/>
      <c r="AL3972" s="49"/>
      <c r="AM3972" s="49"/>
      <c r="AN3972" s="49"/>
      <c r="AO3972" s="49"/>
      <c r="AP3972" s="49"/>
      <c r="AQ3972" s="49"/>
      <c r="AR3972" s="49"/>
      <c r="AS3972" s="49"/>
      <c r="AT3972" s="49"/>
      <c r="AX3972" s="49"/>
      <c r="AY3972" s="49"/>
      <c r="AZ3972" s="49"/>
      <c r="BA3972" s="49"/>
      <c r="BB3972" s="49"/>
      <c r="BC3972" s="49"/>
      <c r="BD3972" s="49"/>
      <c r="BE3972" s="49"/>
      <c r="BF3972" s="49"/>
      <c r="BG3972" s="49"/>
      <c r="BH3972" s="49"/>
      <c r="BI3972" s="49"/>
      <c r="BJ3972" s="49"/>
      <c r="BK3972" s="49"/>
      <c r="BL3972" s="49"/>
      <c r="BM3972" s="49"/>
      <c r="BN3972" s="49"/>
      <c r="BO3972" s="49"/>
      <c r="BP3972" s="49"/>
      <c r="BQ3972" s="49"/>
      <c r="BR3972" s="49"/>
      <c r="BS3972" s="49"/>
      <c r="BT3972" s="49"/>
      <c r="BU3972" s="49"/>
      <c r="BV3972" s="49"/>
      <c r="BW3972" s="49"/>
      <c r="BX3972" s="49"/>
      <c r="BY3972" s="49"/>
      <c r="BZ3972" s="49"/>
      <c r="CA3972" s="49"/>
      <c r="CB3972" s="49"/>
      <c r="CC3972" s="49"/>
    </row>
    <row r="3973" spans="1:81" x14ac:dyDescent="0.3">
      <c r="A3973" s="57" t="s">
        <v>561</v>
      </c>
      <c r="B3973" s="48">
        <v>42402</v>
      </c>
      <c r="C3973" s="48"/>
      <c r="D3973" s="48"/>
      <c r="E3973" s="49" t="s">
        <v>558</v>
      </c>
      <c r="F3973" s="49"/>
      <c r="G3973" s="49">
        <v>495.08671874999999</v>
      </c>
      <c r="H3973" s="49">
        <v>0.17003437499999999</v>
      </c>
      <c r="I3973" s="49">
        <v>0.23746875000000001</v>
      </c>
      <c r="J3973" s="49">
        <v>0.28245625000000002</v>
      </c>
      <c r="K3973" s="49">
        <v>0.27411249999999998</v>
      </c>
      <c r="L3973" s="49">
        <v>0.26905625</v>
      </c>
      <c r="M3973" s="49">
        <v>0.32598749999999999</v>
      </c>
      <c r="N3973" s="49">
        <v>0.29492499999999999</v>
      </c>
      <c r="O3973" s="49"/>
      <c r="P3973" s="49"/>
      <c r="Q3973" s="49"/>
      <c r="R3973" s="49"/>
      <c r="S3973" s="49"/>
      <c r="T3973" s="49"/>
      <c r="U3973" s="49"/>
      <c r="V3973" s="49"/>
      <c r="W3973" s="49"/>
      <c r="X3973" s="49"/>
      <c r="Y3973" s="49"/>
      <c r="Z3973" s="49"/>
      <c r="AA3973" s="49"/>
      <c r="AB3973" s="49"/>
      <c r="AC3973" s="49"/>
      <c r="AD3973" s="49"/>
      <c r="AE3973" s="49"/>
      <c r="AF3973" s="49"/>
      <c r="AG3973" s="49"/>
      <c r="AH3973" s="49"/>
      <c r="AI3973" s="49"/>
      <c r="AJ3973" s="49"/>
      <c r="AK3973" s="49"/>
      <c r="AL3973" s="49"/>
      <c r="AM3973" s="49"/>
      <c r="AN3973" s="49"/>
      <c r="AO3973" s="49"/>
      <c r="AP3973" s="49"/>
      <c r="AQ3973" s="49"/>
      <c r="AR3973" s="49"/>
      <c r="AS3973" s="49"/>
      <c r="AT3973" s="49"/>
      <c r="AX3973" s="49"/>
      <c r="AY3973" s="49"/>
      <c r="AZ3973" s="49"/>
      <c r="BA3973" s="49"/>
      <c r="BB3973" s="49"/>
      <c r="BC3973" s="49"/>
      <c r="BD3973" s="49"/>
      <c r="BE3973" s="49"/>
      <c r="BF3973" s="49"/>
      <c r="BG3973" s="49"/>
      <c r="BH3973" s="49"/>
      <c r="BI3973" s="49"/>
      <c r="BJ3973" s="49"/>
      <c r="BK3973" s="49"/>
      <c r="BL3973" s="49"/>
      <c r="BM3973" s="49"/>
      <c r="BN3973" s="49"/>
      <c r="BO3973" s="49"/>
      <c r="BP3973" s="49"/>
      <c r="BQ3973" s="49"/>
      <c r="BR3973" s="49"/>
      <c r="BS3973" s="49"/>
      <c r="BT3973" s="49"/>
      <c r="BU3973" s="49"/>
      <c r="BV3973" s="49"/>
      <c r="BW3973" s="49"/>
      <c r="BX3973" s="49"/>
      <c r="BY3973" s="49"/>
      <c r="BZ3973" s="49"/>
      <c r="CA3973" s="49"/>
      <c r="CB3973" s="49"/>
      <c r="CC3973" s="49"/>
    </row>
    <row r="3974" spans="1:81" x14ac:dyDescent="0.3">
      <c r="A3974" s="57" t="s">
        <v>561</v>
      </c>
      <c r="B3974" s="48">
        <v>42403</v>
      </c>
      <c r="C3974" s="48"/>
      <c r="D3974" s="48"/>
      <c r="E3974" s="49" t="s">
        <v>558</v>
      </c>
      <c r="F3974" s="49"/>
      <c r="G3974" s="49">
        <v>494.25328124999999</v>
      </c>
      <c r="H3974" s="49">
        <v>0.16631562499999999</v>
      </c>
      <c r="I3974" s="49">
        <v>0.23535624999999999</v>
      </c>
      <c r="J3974" s="49">
        <v>0.28239375</v>
      </c>
      <c r="K3974" s="49">
        <v>0.27429375</v>
      </c>
      <c r="L3974" s="49">
        <v>0.26918750000000002</v>
      </c>
      <c r="M3974" s="49">
        <v>0.32597500000000001</v>
      </c>
      <c r="N3974" s="49">
        <v>0.294825</v>
      </c>
      <c r="O3974" s="49"/>
      <c r="P3974" s="49"/>
      <c r="Q3974" s="49"/>
      <c r="R3974" s="49"/>
      <c r="S3974" s="49"/>
      <c r="T3974" s="49"/>
      <c r="U3974" s="49"/>
      <c r="V3974" s="49"/>
      <c r="W3974" s="49"/>
      <c r="X3974" s="49"/>
      <c r="Y3974" s="49"/>
      <c r="Z3974" s="49"/>
      <c r="AA3974" s="49"/>
      <c r="AB3974" s="49"/>
      <c r="AC3974" s="49"/>
      <c r="AD3974" s="49">
        <v>8.4</v>
      </c>
      <c r="AE3974" s="49"/>
      <c r="AF3974" s="49"/>
      <c r="AG3974" s="49"/>
      <c r="AH3974" s="49"/>
      <c r="AI3974" s="49"/>
      <c r="AJ3974" s="49">
        <v>8.25</v>
      </c>
      <c r="AK3974" s="49">
        <v>8.4</v>
      </c>
      <c r="AL3974" s="49"/>
      <c r="AM3974" s="49"/>
      <c r="AN3974" s="49"/>
      <c r="AO3974" s="49"/>
      <c r="AP3974" s="49"/>
      <c r="AQ3974" s="49"/>
      <c r="AR3974" s="49"/>
      <c r="AS3974" s="49"/>
      <c r="AT3974" s="49"/>
      <c r="AX3974" s="49"/>
      <c r="AY3974" s="49"/>
      <c r="AZ3974" s="49"/>
      <c r="BA3974" s="49"/>
      <c r="BB3974" s="49"/>
      <c r="BC3974" s="49"/>
      <c r="BD3974" s="49"/>
      <c r="BE3974" s="49"/>
      <c r="BF3974" s="49"/>
      <c r="BG3974" s="49"/>
      <c r="BH3974" s="49"/>
      <c r="BI3974" s="49"/>
      <c r="BJ3974" s="49"/>
      <c r="BK3974" s="49"/>
      <c r="BL3974" s="49"/>
      <c r="BM3974" s="49"/>
      <c r="BN3974" s="49"/>
      <c r="BO3974" s="49"/>
      <c r="BP3974" s="49"/>
      <c r="BQ3974" s="49"/>
      <c r="BR3974" s="49"/>
      <c r="BS3974" s="49"/>
      <c r="BT3974" s="49"/>
      <c r="BU3974" s="49"/>
      <c r="BV3974" s="49"/>
      <c r="BW3974" s="49"/>
      <c r="BX3974" s="49"/>
      <c r="BY3974" s="49"/>
      <c r="BZ3974" s="49"/>
      <c r="CA3974" s="49"/>
      <c r="CB3974" s="49"/>
      <c r="CC3974" s="49"/>
    </row>
    <row r="3975" spans="1:81" x14ac:dyDescent="0.3">
      <c r="A3975" s="57" t="s">
        <v>561</v>
      </c>
      <c r="B3975" s="48">
        <v>42404</v>
      </c>
      <c r="C3975" s="48"/>
      <c r="D3975" s="48"/>
      <c r="E3975" s="49" t="s">
        <v>558</v>
      </c>
      <c r="F3975" s="49"/>
      <c r="G3975" s="49">
        <v>493.12734375000002</v>
      </c>
      <c r="H3975" s="49">
        <v>0.16264062500000001</v>
      </c>
      <c r="I3975" s="49">
        <v>0.23321249999999999</v>
      </c>
      <c r="J3975" s="49">
        <v>0.28189999999999998</v>
      </c>
      <c r="K3975" s="49">
        <v>0.27405625</v>
      </c>
      <c r="L3975" s="49">
        <v>0.26929999999999998</v>
      </c>
      <c r="M3975" s="49">
        <v>0.32596874999999997</v>
      </c>
      <c r="N3975" s="49">
        <v>0.29460625000000001</v>
      </c>
      <c r="O3975" s="49"/>
      <c r="P3975" s="49"/>
      <c r="Q3975" s="49"/>
      <c r="R3975" s="49"/>
      <c r="S3975" s="49"/>
      <c r="T3975" s="49"/>
      <c r="U3975" s="49"/>
      <c r="V3975" s="49"/>
      <c r="W3975" s="49"/>
      <c r="X3975" s="49"/>
      <c r="Y3975" s="49"/>
      <c r="Z3975" s="49"/>
      <c r="AA3975" s="49"/>
      <c r="AB3975" s="49"/>
      <c r="AC3975" s="49"/>
      <c r="AD3975" s="49"/>
      <c r="AE3975" s="49"/>
      <c r="AF3975" s="49"/>
      <c r="AG3975" s="49"/>
      <c r="AH3975" s="49"/>
      <c r="AI3975" s="49"/>
      <c r="AJ3975" s="49"/>
      <c r="AK3975" s="49"/>
      <c r="AL3975" s="49"/>
      <c r="AM3975" s="49"/>
      <c r="AN3975" s="49"/>
      <c r="AO3975" s="49"/>
      <c r="AP3975" s="49"/>
      <c r="AQ3975" s="49"/>
      <c r="AR3975" s="49"/>
      <c r="AS3975" s="49"/>
      <c r="AT3975" s="49"/>
      <c r="AX3975" s="49"/>
      <c r="AY3975" s="49"/>
      <c r="AZ3975" s="49"/>
      <c r="BA3975" s="49"/>
      <c r="BB3975" s="49"/>
      <c r="BC3975" s="49"/>
      <c r="BD3975" s="49"/>
      <c r="BE3975" s="49"/>
      <c r="BF3975" s="49"/>
      <c r="BG3975" s="49"/>
      <c r="BH3975" s="49"/>
      <c r="BI3975" s="49"/>
      <c r="BJ3975" s="49"/>
      <c r="BK3975" s="49"/>
      <c r="BL3975" s="49"/>
      <c r="BM3975" s="49"/>
      <c r="BN3975" s="49"/>
      <c r="BO3975" s="49"/>
      <c r="BP3975" s="49"/>
      <c r="BQ3975" s="49"/>
      <c r="BR3975" s="49"/>
      <c r="BS3975" s="49"/>
      <c r="BT3975" s="49"/>
      <c r="BU3975" s="49"/>
      <c r="BV3975" s="49"/>
      <c r="BW3975" s="49"/>
      <c r="BX3975" s="49"/>
      <c r="BY3975" s="49"/>
      <c r="BZ3975" s="49"/>
      <c r="CA3975" s="49"/>
      <c r="CB3975" s="49"/>
      <c r="CC3975" s="49"/>
    </row>
    <row r="3976" spans="1:81" x14ac:dyDescent="0.3">
      <c r="A3976" s="57" t="s">
        <v>561</v>
      </c>
      <c r="B3976" s="48">
        <v>42405</v>
      </c>
      <c r="C3976" s="48"/>
      <c r="D3976" s="48"/>
      <c r="E3976" s="49" t="s">
        <v>558</v>
      </c>
      <c r="F3976" s="49"/>
      <c r="G3976" s="49">
        <v>492.21703124999999</v>
      </c>
      <c r="H3976" s="49">
        <v>0.158940625</v>
      </c>
      <c r="I3976" s="49">
        <v>0.23063125000000001</v>
      </c>
      <c r="J3976" s="49">
        <v>0.28168124999999999</v>
      </c>
      <c r="K3976" s="49">
        <v>0.27442499999999997</v>
      </c>
      <c r="L3976" s="49">
        <v>0.2694375</v>
      </c>
      <c r="M3976" s="49">
        <v>0.32594374999999998</v>
      </c>
      <c r="N3976" s="49">
        <v>0.29444999999999999</v>
      </c>
      <c r="O3976" s="49"/>
      <c r="P3976" s="49"/>
      <c r="Q3976" s="49"/>
      <c r="R3976" s="49"/>
      <c r="S3976" s="49"/>
      <c r="T3976" s="49"/>
      <c r="U3976" s="49"/>
      <c r="V3976" s="49"/>
      <c r="W3976" s="49"/>
      <c r="X3976" s="49"/>
      <c r="Y3976" s="49"/>
      <c r="Z3976" s="49"/>
      <c r="AA3976" s="49"/>
      <c r="AB3976" s="49"/>
      <c r="AC3976" s="49"/>
      <c r="AD3976" s="49"/>
      <c r="AE3976" s="49"/>
      <c r="AF3976" s="49"/>
      <c r="AG3976" s="49"/>
      <c r="AH3976" s="49"/>
      <c r="AI3976" s="49"/>
      <c r="AJ3976" s="49"/>
      <c r="AK3976" s="49"/>
      <c r="AL3976" s="49"/>
      <c r="AM3976" s="49"/>
      <c r="AN3976" s="49"/>
      <c r="AO3976" s="49"/>
      <c r="AP3976" s="49"/>
      <c r="AQ3976" s="49"/>
      <c r="AR3976" s="49"/>
      <c r="AS3976" s="49"/>
      <c r="AT3976" s="49"/>
      <c r="AX3976" s="49"/>
      <c r="AY3976" s="49"/>
      <c r="AZ3976" s="49"/>
      <c r="BA3976" s="49"/>
      <c r="BB3976" s="49"/>
      <c r="BC3976" s="49"/>
      <c r="BD3976" s="49"/>
      <c r="BE3976" s="49"/>
      <c r="BF3976" s="49"/>
      <c r="BG3976" s="49"/>
      <c r="BH3976" s="49"/>
      <c r="BI3976" s="49"/>
      <c r="BJ3976" s="49"/>
      <c r="BK3976" s="49"/>
      <c r="BL3976" s="49"/>
      <c r="BM3976" s="49"/>
      <c r="BN3976" s="49"/>
      <c r="BO3976" s="49"/>
      <c r="BP3976" s="49"/>
      <c r="BQ3976" s="49"/>
      <c r="BR3976" s="49"/>
      <c r="BS3976" s="49"/>
      <c r="BT3976" s="49"/>
      <c r="BU3976" s="49"/>
      <c r="BV3976" s="49"/>
      <c r="BW3976" s="49"/>
      <c r="BX3976" s="49"/>
      <c r="BY3976" s="49"/>
      <c r="BZ3976" s="49"/>
      <c r="CA3976" s="49"/>
      <c r="CB3976" s="49"/>
      <c r="CC3976" s="49"/>
    </row>
    <row r="3977" spans="1:81" x14ac:dyDescent="0.3">
      <c r="A3977" s="57" t="s">
        <v>561</v>
      </c>
      <c r="B3977" s="48">
        <v>42406</v>
      </c>
      <c r="C3977" s="48"/>
      <c r="D3977" s="48"/>
      <c r="E3977" s="49" t="s">
        <v>558</v>
      </c>
      <c r="F3977" s="49"/>
      <c r="G3977" s="49">
        <v>491.26218749999998</v>
      </c>
      <c r="H3977" s="49">
        <v>0.1565</v>
      </c>
      <c r="I3977" s="49">
        <v>0.22833125000000001</v>
      </c>
      <c r="J3977" s="49">
        <v>0.28074375000000001</v>
      </c>
      <c r="K3977" s="49">
        <v>0.27438750000000001</v>
      </c>
      <c r="L3977" s="49">
        <v>0.26971875000000001</v>
      </c>
      <c r="M3977" s="49">
        <v>0.32595000000000002</v>
      </c>
      <c r="N3977" s="49">
        <v>0.294325</v>
      </c>
      <c r="O3977" s="49"/>
      <c r="P3977" s="49"/>
      <c r="Q3977" s="49"/>
      <c r="R3977" s="49"/>
      <c r="S3977" s="49"/>
      <c r="T3977" s="49"/>
      <c r="U3977" s="49"/>
      <c r="V3977" s="49"/>
      <c r="W3977" s="49"/>
      <c r="X3977" s="49"/>
      <c r="Y3977" s="49"/>
      <c r="Z3977" s="49"/>
      <c r="AA3977" s="49"/>
      <c r="AB3977" s="49"/>
      <c r="AC3977" s="49"/>
      <c r="AD3977" s="49"/>
      <c r="AE3977" s="49"/>
      <c r="AF3977" s="49"/>
      <c r="AG3977" s="49"/>
      <c r="AH3977" s="49"/>
      <c r="AI3977" s="49"/>
      <c r="AJ3977" s="49"/>
      <c r="AK3977" s="49"/>
      <c r="AL3977" s="49"/>
      <c r="AM3977" s="49"/>
      <c r="AN3977" s="49"/>
      <c r="AO3977" s="49"/>
      <c r="AP3977" s="49"/>
      <c r="AQ3977" s="49"/>
      <c r="AR3977" s="49"/>
      <c r="AS3977" s="49"/>
      <c r="AT3977" s="49"/>
      <c r="AX3977" s="49"/>
      <c r="AY3977" s="49"/>
      <c r="AZ3977" s="49"/>
      <c r="BA3977" s="49"/>
      <c r="BB3977" s="49"/>
      <c r="BC3977" s="49"/>
      <c r="BD3977" s="49"/>
      <c r="BE3977" s="49"/>
      <c r="BF3977" s="49"/>
      <c r="BG3977" s="49"/>
      <c r="BH3977" s="49"/>
      <c r="BI3977" s="49"/>
      <c r="BJ3977" s="49"/>
      <c r="BK3977" s="49"/>
      <c r="BL3977" s="49"/>
      <c r="BM3977" s="49"/>
      <c r="BN3977" s="49"/>
      <c r="BO3977" s="49"/>
      <c r="BP3977" s="49"/>
      <c r="BQ3977" s="49"/>
      <c r="BR3977" s="49"/>
      <c r="BS3977" s="49"/>
      <c r="BT3977" s="49"/>
      <c r="BU3977" s="49"/>
      <c r="BV3977" s="49"/>
      <c r="BW3977" s="49"/>
      <c r="BX3977" s="49"/>
      <c r="BY3977" s="49"/>
      <c r="BZ3977" s="49"/>
      <c r="CA3977" s="49"/>
      <c r="CB3977" s="49"/>
      <c r="CC3977" s="49"/>
    </row>
    <row r="3978" spans="1:81" x14ac:dyDescent="0.3">
      <c r="A3978" s="57" t="s">
        <v>561</v>
      </c>
      <c r="B3978" s="48">
        <v>42407</v>
      </c>
      <c r="C3978" s="48"/>
      <c r="D3978" s="48"/>
      <c r="E3978" s="49" t="s">
        <v>558</v>
      </c>
      <c r="F3978" s="49"/>
      <c r="G3978" s="49">
        <v>490.2159375</v>
      </c>
      <c r="H3978" s="49">
        <v>0.15457499999999999</v>
      </c>
      <c r="I3978" s="49">
        <v>0.22609375000000001</v>
      </c>
      <c r="J3978" s="49">
        <v>0.27958749999999999</v>
      </c>
      <c r="K3978" s="49">
        <v>0.27423124999999998</v>
      </c>
      <c r="L3978" s="49">
        <v>0.26976875</v>
      </c>
      <c r="M3978" s="49">
        <v>0.32592500000000002</v>
      </c>
      <c r="N3978" s="49">
        <v>0.29420625</v>
      </c>
      <c r="O3978" s="49"/>
      <c r="P3978" s="49"/>
      <c r="Q3978" s="49"/>
      <c r="R3978" s="49"/>
      <c r="S3978" s="49"/>
      <c r="T3978" s="49"/>
      <c r="U3978" s="49"/>
      <c r="V3978" s="49"/>
      <c r="W3978" s="49"/>
      <c r="X3978" s="49"/>
      <c r="Y3978" s="49"/>
      <c r="Z3978" s="49"/>
      <c r="AA3978" s="49"/>
      <c r="AB3978" s="49"/>
      <c r="AC3978" s="49"/>
      <c r="AD3978" s="49"/>
      <c r="AE3978" s="49"/>
      <c r="AF3978" s="49"/>
      <c r="AG3978" s="49"/>
      <c r="AH3978" s="49"/>
      <c r="AI3978" s="49"/>
      <c r="AJ3978" s="49"/>
      <c r="AK3978" s="49"/>
      <c r="AL3978" s="49"/>
      <c r="AM3978" s="49"/>
      <c r="AN3978" s="49"/>
      <c r="AO3978" s="49"/>
      <c r="AP3978" s="49"/>
      <c r="AQ3978" s="49"/>
      <c r="AR3978" s="49"/>
      <c r="AS3978" s="49"/>
      <c r="AT3978" s="49"/>
      <c r="AX3978" s="49"/>
      <c r="AY3978" s="49"/>
      <c r="AZ3978" s="49"/>
      <c r="BA3978" s="49"/>
      <c r="BB3978" s="49"/>
      <c r="BC3978" s="49"/>
      <c r="BD3978" s="49"/>
      <c r="BE3978" s="49"/>
      <c r="BF3978" s="49"/>
      <c r="BG3978" s="49"/>
      <c r="BH3978" s="49"/>
      <c r="BI3978" s="49"/>
      <c r="BJ3978" s="49"/>
      <c r="BK3978" s="49"/>
      <c r="BL3978" s="49"/>
      <c r="BM3978" s="49"/>
      <c r="BN3978" s="49"/>
      <c r="BO3978" s="49"/>
      <c r="BP3978" s="49"/>
      <c r="BQ3978" s="49"/>
      <c r="BR3978" s="49"/>
      <c r="BS3978" s="49"/>
      <c r="BT3978" s="49"/>
      <c r="BU3978" s="49"/>
      <c r="BV3978" s="49"/>
      <c r="BW3978" s="49"/>
      <c r="BX3978" s="49"/>
      <c r="BY3978" s="49"/>
      <c r="BZ3978" s="49"/>
      <c r="CA3978" s="49"/>
      <c r="CB3978" s="49"/>
      <c r="CC3978" s="49"/>
    </row>
    <row r="3979" spans="1:81" x14ac:dyDescent="0.3">
      <c r="A3979" s="57" t="s">
        <v>561</v>
      </c>
      <c r="B3979" s="48">
        <v>42408</v>
      </c>
      <c r="C3979" s="48"/>
      <c r="D3979" s="48"/>
      <c r="E3979" s="49" t="s">
        <v>558</v>
      </c>
      <c r="F3979" s="49"/>
      <c r="G3979" s="49">
        <v>489.4246875</v>
      </c>
      <c r="H3979" s="49">
        <v>0.15286875</v>
      </c>
      <c r="I3979" s="49">
        <v>0.22448750000000001</v>
      </c>
      <c r="J3979" s="49">
        <v>0.27887499999999998</v>
      </c>
      <c r="K3979" s="49">
        <v>0.27411875000000002</v>
      </c>
      <c r="L3979" s="49">
        <v>0.2697</v>
      </c>
      <c r="M3979" s="49">
        <v>0.32598749999999999</v>
      </c>
      <c r="N3979" s="49">
        <v>0.29405625000000002</v>
      </c>
      <c r="O3979" s="49"/>
      <c r="P3979" s="49"/>
      <c r="Q3979" s="49"/>
      <c r="R3979" s="49"/>
      <c r="S3979" s="49"/>
      <c r="T3979" s="49"/>
      <c r="U3979" s="49"/>
      <c r="V3979" s="49"/>
      <c r="W3979" s="49"/>
      <c r="X3979" s="49"/>
      <c r="Y3979" s="49"/>
      <c r="Z3979" s="49"/>
      <c r="AA3979" s="49"/>
      <c r="AB3979" s="49"/>
      <c r="AC3979" s="49"/>
      <c r="AD3979" s="49"/>
      <c r="AE3979" s="49"/>
      <c r="AF3979" s="49"/>
      <c r="AG3979" s="49"/>
      <c r="AH3979" s="49"/>
      <c r="AI3979" s="49"/>
      <c r="AJ3979" s="49"/>
      <c r="AK3979" s="49"/>
      <c r="AL3979" s="49"/>
      <c r="AM3979" s="49"/>
      <c r="AN3979" s="49"/>
      <c r="AO3979" s="49"/>
      <c r="AP3979" s="49"/>
      <c r="AQ3979" s="49"/>
      <c r="AR3979" s="49"/>
      <c r="AS3979" s="49"/>
      <c r="AT3979" s="49"/>
      <c r="AX3979" s="49"/>
      <c r="AY3979" s="49"/>
      <c r="AZ3979" s="49"/>
      <c r="BA3979" s="49"/>
      <c r="BB3979" s="49"/>
      <c r="BC3979" s="49"/>
      <c r="BD3979" s="49"/>
      <c r="BE3979" s="49"/>
      <c r="BF3979" s="49"/>
      <c r="BG3979" s="49"/>
      <c r="BH3979" s="49"/>
      <c r="BI3979" s="49"/>
      <c r="BJ3979" s="49"/>
      <c r="BK3979" s="49"/>
      <c r="BL3979" s="49"/>
      <c r="BM3979" s="49"/>
      <c r="BN3979" s="49"/>
      <c r="BO3979" s="49"/>
      <c r="BP3979" s="49"/>
      <c r="BQ3979" s="49"/>
      <c r="BR3979" s="49"/>
      <c r="BS3979" s="49"/>
      <c r="BT3979" s="49"/>
      <c r="BU3979" s="49"/>
      <c r="BV3979" s="49"/>
      <c r="BW3979" s="49"/>
      <c r="BX3979" s="49"/>
      <c r="BY3979" s="49"/>
      <c r="BZ3979" s="49"/>
      <c r="CA3979" s="49"/>
      <c r="CB3979" s="49"/>
      <c r="CC3979" s="49"/>
    </row>
    <row r="3980" spans="1:81" x14ac:dyDescent="0.3">
      <c r="A3980" s="57" t="s">
        <v>561</v>
      </c>
      <c r="B3980" s="48">
        <v>42409</v>
      </c>
      <c r="C3980" s="48"/>
      <c r="D3980" s="48"/>
      <c r="E3980" s="49" t="s">
        <v>558</v>
      </c>
      <c r="F3980" s="49"/>
      <c r="G3980" s="49">
        <v>488.46703124999999</v>
      </c>
      <c r="H3980" s="49">
        <v>0.15056562500000001</v>
      </c>
      <c r="I3980" s="49">
        <v>0.22271874999999999</v>
      </c>
      <c r="J3980" s="49">
        <v>0.27823124999999999</v>
      </c>
      <c r="K3980" s="49">
        <v>0.27379375</v>
      </c>
      <c r="L3980" s="49">
        <v>0.26974375</v>
      </c>
      <c r="M3980" s="49">
        <v>0.32587500000000003</v>
      </c>
      <c r="N3980" s="49">
        <v>0.29393750000000002</v>
      </c>
      <c r="O3980" s="49"/>
      <c r="P3980" s="49"/>
      <c r="Q3980" s="49"/>
      <c r="R3980" s="49"/>
      <c r="S3980" s="49"/>
      <c r="T3980" s="49"/>
      <c r="U3980" s="49"/>
      <c r="V3980" s="49"/>
      <c r="W3980" s="49"/>
      <c r="X3980" s="49"/>
      <c r="Y3980" s="49"/>
      <c r="Z3980" s="49"/>
      <c r="AA3980" s="49"/>
      <c r="AB3980" s="49"/>
      <c r="AC3980" s="49"/>
      <c r="AD3980" s="49"/>
      <c r="AE3980" s="49">
        <v>0.53645851431935698</v>
      </c>
      <c r="AF3980" s="49">
        <v>1.40707110688186E-2</v>
      </c>
      <c r="AG3980" s="49"/>
      <c r="AH3980" s="49"/>
      <c r="AI3980" s="49"/>
      <c r="AJ3980" s="49"/>
      <c r="AK3980" s="49"/>
      <c r="AL3980" s="49"/>
      <c r="AM3980" s="49"/>
      <c r="AN3980" s="49"/>
      <c r="AO3980" s="49"/>
      <c r="AP3980" s="49"/>
      <c r="AQ3980" s="49"/>
      <c r="AR3980" s="49"/>
      <c r="AS3980" s="49"/>
      <c r="AT3980" s="49"/>
      <c r="AX3980" s="49"/>
      <c r="AY3980" s="49"/>
      <c r="AZ3980" s="49"/>
      <c r="BA3980" s="49"/>
      <c r="BB3980" s="49"/>
      <c r="BC3980" s="49"/>
      <c r="BD3980" s="49"/>
      <c r="BE3980" s="49"/>
      <c r="BF3980" s="49"/>
      <c r="BG3980" s="49"/>
      <c r="BH3980" s="49"/>
      <c r="BI3980" s="49"/>
      <c r="BJ3980" s="49"/>
      <c r="BK3980" s="49"/>
      <c r="BL3980" s="49"/>
      <c r="BM3980" s="49"/>
      <c r="BN3980" s="49"/>
      <c r="BO3980" s="49"/>
      <c r="BP3980" s="49"/>
      <c r="BQ3980" s="49"/>
      <c r="BR3980" s="49"/>
      <c r="BS3980" s="49"/>
      <c r="BT3980" s="49"/>
      <c r="BU3980" s="49"/>
      <c r="BV3980" s="49"/>
      <c r="BW3980" s="49"/>
      <c r="BX3980" s="49"/>
      <c r="BY3980" s="49"/>
      <c r="BZ3980" s="49"/>
      <c r="CA3980" s="49"/>
      <c r="CB3980" s="49"/>
      <c r="CC3980" s="49"/>
    </row>
    <row r="3981" spans="1:81" x14ac:dyDescent="0.3">
      <c r="A3981" s="57" t="s">
        <v>561</v>
      </c>
      <c r="B3981" s="48">
        <v>42410</v>
      </c>
      <c r="C3981" s="48"/>
      <c r="D3981" s="48"/>
      <c r="E3981" s="49" t="s">
        <v>558</v>
      </c>
      <c r="F3981" s="49"/>
      <c r="G3981" s="49">
        <v>487.52578125000002</v>
      </c>
      <c r="H3981" s="49">
        <v>0.148534375</v>
      </c>
      <c r="I3981" s="49">
        <v>0.22088749999999999</v>
      </c>
      <c r="J3981" s="49">
        <v>0.27730624999999998</v>
      </c>
      <c r="K3981" s="49">
        <v>0.27362500000000001</v>
      </c>
      <c r="L3981" s="49">
        <v>0.26974375</v>
      </c>
      <c r="M3981" s="49">
        <v>0.32575625000000002</v>
      </c>
      <c r="N3981" s="49">
        <v>0.29394375</v>
      </c>
      <c r="O3981" s="49"/>
      <c r="P3981" s="49"/>
      <c r="Q3981" s="49"/>
      <c r="R3981" s="49"/>
      <c r="S3981" s="49"/>
      <c r="T3981" s="49"/>
      <c r="U3981" s="49"/>
      <c r="V3981" s="49"/>
      <c r="W3981" s="49"/>
      <c r="X3981" s="49"/>
      <c r="Y3981" s="49"/>
      <c r="Z3981" s="49"/>
      <c r="AA3981" s="49"/>
      <c r="AB3981" s="49"/>
      <c r="AC3981" s="49"/>
      <c r="AD3981" s="49"/>
      <c r="AE3981" s="49"/>
      <c r="AF3981" s="49"/>
      <c r="AG3981" s="49"/>
      <c r="AH3981" s="49"/>
      <c r="AI3981" s="49"/>
      <c r="AJ3981" s="49"/>
      <c r="AK3981" s="49"/>
      <c r="AL3981" s="49"/>
      <c r="AM3981" s="49"/>
      <c r="AN3981" s="49"/>
      <c r="AO3981" s="49"/>
      <c r="AP3981" s="49"/>
      <c r="AQ3981" s="49"/>
      <c r="AR3981" s="49"/>
      <c r="AS3981" s="49"/>
      <c r="AT3981" s="49"/>
      <c r="AX3981" s="49"/>
      <c r="AY3981" s="49"/>
      <c r="AZ3981" s="49"/>
      <c r="BA3981" s="49"/>
      <c r="BB3981" s="49"/>
      <c r="BC3981" s="49"/>
      <c r="BD3981" s="49"/>
      <c r="BE3981" s="49"/>
      <c r="BF3981" s="49"/>
      <c r="BG3981" s="49"/>
      <c r="BH3981" s="49"/>
      <c r="BI3981" s="49"/>
      <c r="BJ3981" s="49"/>
      <c r="BK3981" s="49"/>
      <c r="BL3981" s="49"/>
      <c r="BM3981" s="49"/>
      <c r="BN3981" s="49"/>
      <c r="BO3981" s="49"/>
      <c r="BP3981" s="49"/>
      <c r="BQ3981" s="49"/>
      <c r="BR3981" s="49"/>
      <c r="BS3981" s="49"/>
      <c r="BT3981" s="49"/>
      <c r="BU3981" s="49"/>
      <c r="BV3981" s="49"/>
      <c r="BW3981" s="49"/>
      <c r="BX3981" s="49"/>
      <c r="BY3981" s="49"/>
      <c r="BZ3981" s="49"/>
      <c r="CA3981" s="49"/>
      <c r="CB3981" s="49"/>
      <c r="CC3981" s="49"/>
    </row>
    <row r="3982" spans="1:81" x14ac:dyDescent="0.3">
      <c r="A3982" s="57" t="s">
        <v>561</v>
      </c>
      <c r="B3982" s="48">
        <v>42411</v>
      </c>
      <c r="C3982" s="48"/>
      <c r="D3982" s="48"/>
      <c r="E3982" s="49" t="s">
        <v>558</v>
      </c>
      <c r="F3982" s="49"/>
      <c r="G3982" s="49">
        <v>486.67031250000002</v>
      </c>
      <c r="H3982" s="49">
        <v>0.14671875000000001</v>
      </c>
      <c r="I3982" s="49">
        <v>0.2192875</v>
      </c>
      <c r="J3982" s="49">
        <v>0.27656249999999999</v>
      </c>
      <c r="K3982" s="49">
        <v>0.2734625</v>
      </c>
      <c r="L3982" s="49">
        <v>0.26964375000000002</v>
      </c>
      <c r="M3982" s="49">
        <v>0.32573750000000001</v>
      </c>
      <c r="N3982" s="49">
        <v>0.293825</v>
      </c>
      <c r="O3982" s="49"/>
      <c r="P3982" s="49"/>
      <c r="Q3982" s="49"/>
      <c r="R3982" s="49"/>
      <c r="S3982" s="49"/>
      <c r="T3982" s="49"/>
      <c r="U3982" s="49"/>
      <c r="V3982" s="49"/>
      <c r="W3982" s="49"/>
      <c r="X3982" s="49"/>
      <c r="Y3982" s="49"/>
      <c r="Z3982" s="49"/>
      <c r="AA3982" s="49"/>
      <c r="AB3982" s="49"/>
      <c r="AC3982" s="49"/>
      <c r="AD3982" s="49"/>
      <c r="AE3982" s="49"/>
      <c r="AF3982" s="49"/>
      <c r="AG3982" s="49"/>
      <c r="AH3982" s="49"/>
      <c r="AI3982" s="49"/>
      <c r="AJ3982" s="49"/>
      <c r="AK3982" s="49"/>
      <c r="AL3982" s="49"/>
      <c r="AM3982" s="49"/>
      <c r="AN3982" s="49"/>
      <c r="AO3982" s="49"/>
      <c r="AP3982" s="49"/>
      <c r="AQ3982" s="49"/>
      <c r="AR3982" s="49"/>
      <c r="AS3982" s="49"/>
      <c r="AT3982" s="49"/>
      <c r="AX3982" s="49"/>
      <c r="AY3982" s="49"/>
      <c r="AZ3982" s="49"/>
      <c r="BA3982" s="49"/>
      <c r="BB3982" s="49"/>
      <c r="BC3982" s="49"/>
      <c r="BD3982" s="49"/>
      <c r="BE3982" s="49"/>
      <c r="BF3982" s="49"/>
      <c r="BG3982" s="49"/>
      <c r="BH3982" s="49"/>
      <c r="BI3982" s="49"/>
      <c r="BJ3982" s="49"/>
      <c r="BK3982" s="49"/>
      <c r="BL3982" s="49"/>
      <c r="BM3982" s="49"/>
      <c r="BN3982" s="49"/>
      <c r="BO3982" s="49"/>
      <c r="BP3982" s="49"/>
      <c r="BQ3982" s="49"/>
      <c r="BR3982" s="49"/>
      <c r="BS3982" s="49"/>
      <c r="BT3982" s="49"/>
      <c r="BU3982" s="49"/>
      <c r="BV3982" s="49"/>
      <c r="BW3982" s="49"/>
      <c r="BX3982" s="49"/>
      <c r="BY3982" s="49"/>
      <c r="BZ3982" s="49"/>
      <c r="CA3982" s="49"/>
      <c r="CB3982" s="49"/>
      <c r="CC3982" s="49"/>
    </row>
    <row r="3983" spans="1:81" x14ac:dyDescent="0.3">
      <c r="A3983" s="57" t="s">
        <v>561</v>
      </c>
      <c r="B3983" s="48">
        <v>42412</v>
      </c>
      <c r="C3983" s="48"/>
      <c r="D3983" s="48"/>
      <c r="E3983" s="49" t="s">
        <v>558</v>
      </c>
      <c r="F3983" s="49"/>
      <c r="G3983" s="49">
        <v>486.00187499999998</v>
      </c>
      <c r="H3983" s="49">
        <v>0.14469375000000001</v>
      </c>
      <c r="I3983" s="49">
        <v>0.21800625000000001</v>
      </c>
      <c r="J3983" s="49">
        <v>0.27625624999999998</v>
      </c>
      <c r="K3983" s="49">
        <v>0.27324375000000001</v>
      </c>
      <c r="L3983" s="49">
        <v>0.26971250000000002</v>
      </c>
      <c r="M3983" s="49">
        <v>0.32578750000000001</v>
      </c>
      <c r="N3983" s="49">
        <v>0.29365625000000001</v>
      </c>
      <c r="O3983" s="49"/>
      <c r="P3983" s="49"/>
      <c r="Q3983" s="49"/>
      <c r="R3983" s="49"/>
      <c r="S3983" s="49"/>
      <c r="T3983" s="49"/>
      <c r="U3983" s="49"/>
      <c r="V3983" s="49"/>
      <c r="W3983" s="49"/>
      <c r="X3983" s="49"/>
      <c r="Y3983" s="49"/>
      <c r="Z3983" s="49"/>
      <c r="AA3983" s="49"/>
      <c r="AB3983" s="49"/>
      <c r="AC3983" s="49"/>
      <c r="AD3983" s="49">
        <v>8.4</v>
      </c>
      <c r="AE3983" s="49"/>
      <c r="AF3983" s="49"/>
      <c r="AG3983" s="49"/>
      <c r="AH3983" s="49"/>
      <c r="AI3983" s="49"/>
      <c r="AJ3983" s="49">
        <v>8.3000000000000007</v>
      </c>
      <c r="AK3983" s="49">
        <v>8.4</v>
      </c>
      <c r="AL3983" s="49"/>
      <c r="AM3983" s="49"/>
      <c r="AN3983" s="49"/>
      <c r="AO3983" s="49"/>
      <c r="AP3983" s="49"/>
      <c r="AQ3983" s="49"/>
      <c r="AR3983" s="49"/>
      <c r="AS3983" s="49"/>
      <c r="AT3983" s="49"/>
      <c r="AX3983" s="49"/>
      <c r="AY3983" s="49"/>
      <c r="AZ3983" s="49"/>
      <c r="BA3983" s="49"/>
      <c r="BB3983" s="49"/>
      <c r="BC3983" s="49"/>
      <c r="BD3983" s="49"/>
      <c r="BE3983" s="49"/>
      <c r="BF3983" s="49"/>
      <c r="BG3983" s="49"/>
      <c r="BH3983" s="49"/>
      <c r="BI3983" s="49"/>
      <c r="BJ3983" s="49"/>
      <c r="BK3983" s="49"/>
      <c r="BL3983" s="49"/>
      <c r="BM3983" s="49"/>
      <c r="BN3983" s="49"/>
      <c r="BO3983" s="49"/>
      <c r="BP3983" s="49"/>
      <c r="BQ3983" s="49"/>
      <c r="BR3983" s="49"/>
      <c r="BS3983" s="49"/>
      <c r="BT3983" s="49"/>
      <c r="BU3983" s="49"/>
      <c r="BV3983" s="49"/>
      <c r="BW3983" s="49"/>
      <c r="BX3983" s="49"/>
      <c r="BY3983" s="49"/>
      <c r="BZ3983" s="49"/>
      <c r="CA3983" s="49"/>
      <c r="CB3983" s="49"/>
      <c r="CC3983" s="49"/>
    </row>
    <row r="3984" spans="1:81" x14ac:dyDescent="0.3">
      <c r="A3984" s="57" t="s">
        <v>561</v>
      </c>
      <c r="B3984" s="48">
        <v>42413</v>
      </c>
      <c r="C3984" s="48"/>
      <c r="D3984" s="48"/>
      <c r="E3984" s="49" t="s">
        <v>558</v>
      </c>
      <c r="F3984" s="49"/>
      <c r="G3984" s="49">
        <v>485.22234374999999</v>
      </c>
      <c r="H3984" s="49">
        <v>0.14251562500000001</v>
      </c>
      <c r="I3984" s="49">
        <v>0.216</v>
      </c>
      <c r="J3984" s="49">
        <v>0.27586250000000001</v>
      </c>
      <c r="K3984" s="49">
        <v>0.27333750000000001</v>
      </c>
      <c r="L3984" s="49">
        <v>0.2697</v>
      </c>
      <c r="M3984" s="49">
        <v>0.32569999999999999</v>
      </c>
      <c r="N3984" s="49">
        <v>0.29354999999999998</v>
      </c>
      <c r="O3984" s="49"/>
      <c r="P3984" s="49"/>
      <c r="Q3984" s="49"/>
      <c r="R3984" s="49"/>
      <c r="S3984" s="49">
        <v>11.262336975</v>
      </c>
      <c r="T3984" s="49">
        <v>958.89025000000004</v>
      </c>
      <c r="U3984" s="49">
        <v>709.75149999999996</v>
      </c>
      <c r="V3984" s="49"/>
      <c r="W3984" s="49"/>
      <c r="X3984" s="49">
        <v>1.7196522640358401E-2</v>
      </c>
      <c r="Y3984" s="49">
        <v>4.7767499999999997E-2</v>
      </c>
      <c r="Z3984" s="49">
        <v>9.7106785749999993</v>
      </c>
      <c r="AA3984" s="49">
        <v>11275.1256897239</v>
      </c>
      <c r="AB3984" s="49"/>
      <c r="AC3984" s="49">
        <v>564.68849999999998</v>
      </c>
      <c r="AD3984" s="49"/>
      <c r="AE3984" s="49"/>
      <c r="AF3984" s="49"/>
      <c r="AG3984" s="49"/>
      <c r="AH3984" s="49"/>
      <c r="AI3984" s="49">
        <v>48.894500000000001</v>
      </c>
      <c r="AJ3984" s="49"/>
      <c r="AK3984" s="49"/>
      <c r="AL3984" s="49"/>
      <c r="AM3984" s="49"/>
      <c r="AN3984" s="49"/>
      <c r="AO3984" s="49"/>
      <c r="AP3984" s="49"/>
      <c r="AQ3984" s="49"/>
      <c r="AR3984" s="49"/>
      <c r="AS3984" s="49" t="s">
        <v>69</v>
      </c>
      <c r="AT3984" s="49"/>
      <c r="AX3984" s="49"/>
      <c r="AY3984" s="49"/>
      <c r="AZ3984" s="49"/>
      <c r="BA3984" s="49"/>
      <c r="BB3984" s="49"/>
      <c r="BC3984" s="49">
        <v>145.06299999999999</v>
      </c>
      <c r="BD3984" s="49"/>
      <c r="BE3984" s="49"/>
      <c r="BF3984" s="49"/>
      <c r="BG3984" s="49"/>
      <c r="BH3984" s="49">
        <v>200.24424999999999</v>
      </c>
      <c r="BI3984" s="49">
        <v>404.74237444707802</v>
      </c>
      <c r="BJ3984" s="49"/>
      <c r="BK3984" s="49"/>
      <c r="BL3984" s="49"/>
      <c r="BM3984" s="49"/>
      <c r="BN3984" s="49"/>
      <c r="BO3984" s="49"/>
      <c r="BP3984" s="49"/>
      <c r="BQ3984" s="49"/>
      <c r="BR3984" s="49"/>
      <c r="BS3984" s="49"/>
      <c r="BT3984" s="49"/>
      <c r="BU3984" s="49"/>
      <c r="BV3984" s="49"/>
      <c r="BW3984" s="49"/>
      <c r="BX3984" s="49"/>
      <c r="BY3984" s="49"/>
      <c r="BZ3984" s="49"/>
      <c r="CA3984" s="49"/>
      <c r="CB3984" s="49"/>
      <c r="CC3984" s="49"/>
    </row>
    <row r="3985" spans="1:81" x14ac:dyDescent="0.3">
      <c r="A3985" s="57" t="s">
        <v>561</v>
      </c>
      <c r="B3985" s="48">
        <v>42414</v>
      </c>
      <c r="C3985" s="48"/>
      <c r="D3985" s="48"/>
      <c r="E3985" s="49" t="s">
        <v>558</v>
      </c>
      <c r="F3985" s="49"/>
      <c r="G3985" s="49">
        <v>484.52249999999998</v>
      </c>
      <c r="H3985" s="49">
        <v>0.14085</v>
      </c>
      <c r="I3985" s="49">
        <v>0.21462500000000001</v>
      </c>
      <c r="J3985" s="49">
        <v>0.27505625</v>
      </c>
      <c r="K3985" s="49">
        <v>0.27324999999999999</v>
      </c>
      <c r="L3985" s="49">
        <v>0.26979375</v>
      </c>
      <c r="M3985" s="49">
        <v>0.32566875000000001</v>
      </c>
      <c r="N3985" s="49">
        <v>0.29356874999999999</v>
      </c>
      <c r="O3985" s="49"/>
      <c r="P3985" s="49"/>
      <c r="Q3985" s="49"/>
      <c r="R3985" s="49"/>
      <c r="S3985" s="49"/>
      <c r="T3985" s="49"/>
      <c r="U3985" s="49"/>
      <c r="V3985" s="49"/>
      <c r="W3985" s="49"/>
      <c r="X3985" s="49"/>
      <c r="Y3985" s="49"/>
      <c r="Z3985" s="49"/>
      <c r="AA3985" s="49"/>
      <c r="AB3985" s="49"/>
      <c r="AC3985" s="49"/>
      <c r="AD3985" s="49"/>
      <c r="AE3985" s="49"/>
      <c r="AF3985" s="49"/>
      <c r="AG3985" s="49"/>
      <c r="AH3985" s="49"/>
      <c r="AI3985" s="49"/>
      <c r="AJ3985" s="49"/>
      <c r="AK3985" s="49"/>
      <c r="AL3985" s="49"/>
      <c r="AM3985" s="49"/>
      <c r="AN3985" s="49"/>
      <c r="AO3985" s="49"/>
      <c r="AP3985" s="49"/>
      <c r="AQ3985" s="49"/>
      <c r="AR3985" s="49"/>
      <c r="AS3985" s="49"/>
      <c r="AT3985" s="49"/>
      <c r="AX3985" s="49"/>
      <c r="AY3985" s="49"/>
      <c r="AZ3985" s="49"/>
      <c r="BA3985" s="49"/>
      <c r="BB3985" s="49"/>
      <c r="BC3985" s="49"/>
      <c r="BD3985" s="49"/>
      <c r="BE3985" s="49"/>
      <c r="BF3985" s="49"/>
      <c r="BG3985" s="49"/>
      <c r="BH3985" s="49"/>
      <c r="BI3985" s="49"/>
      <c r="BJ3985" s="49"/>
      <c r="BK3985" s="49"/>
      <c r="BL3985" s="49"/>
      <c r="BM3985" s="49"/>
      <c r="BN3985" s="49"/>
      <c r="BO3985" s="49"/>
      <c r="BP3985" s="49"/>
      <c r="BQ3985" s="49"/>
      <c r="BR3985" s="49"/>
      <c r="BS3985" s="49"/>
      <c r="BT3985" s="49"/>
      <c r="BU3985" s="49"/>
      <c r="BV3985" s="49"/>
      <c r="BW3985" s="49"/>
      <c r="BX3985" s="49"/>
      <c r="BY3985" s="49"/>
      <c r="BZ3985" s="49"/>
      <c r="CA3985" s="49"/>
      <c r="CB3985" s="49"/>
      <c r="CC3985" s="49"/>
    </row>
    <row r="3986" spans="1:81" x14ac:dyDescent="0.3">
      <c r="A3986" s="57" t="s">
        <v>561</v>
      </c>
      <c r="B3986" s="48">
        <v>42415</v>
      </c>
      <c r="C3986" s="48"/>
      <c r="D3986" s="48"/>
      <c r="E3986" s="49" t="s">
        <v>558</v>
      </c>
      <c r="F3986" s="49"/>
      <c r="G3986" s="49">
        <v>483.63515625000002</v>
      </c>
      <c r="H3986" s="49">
        <v>0.13824687499999999</v>
      </c>
      <c r="I3986" s="49">
        <v>0.21310000000000001</v>
      </c>
      <c r="J3986" s="49">
        <v>0.27432499999999999</v>
      </c>
      <c r="K3986" s="49">
        <v>0.27305625</v>
      </c>
      <c r="L3986" s="49">
        <v>0.26989999999999997</v>
      </c>
      <c r="M3986" s="49">
        <v>0.32569999999999999</v>
      </c>
      <c r="N3986" s="49">
        <v>0.29346250000000002</v>
      </c>
      <c r="O3986" s="49"/>
      <c r="P3986" s="49"/>
      <c r="Q3986" s="49"/>
      <c r="R3986" s="49"/>
      <c r="S3986" s="49"/>
      <c r="T3986" s="49"/>
      <c r="U3986" s="49"/>
      <c r="V3986" s="49"/>
      <c r="W3986" s="49"/>
      <c r="X3986" s="49"/>
      <c r="Y3986" s="49"/>
      <c r="Z3986" s="49"/>
      <c r="AA3986" s="49"/>
      <c r="AB3986" s="49"/>
      <c r="AC3986" s="49"/>
      <c r="AD3986" s="49"/>
      <c r="AE3986" s="49"/>
      <c r="AF3986" s="49"/>
      <c r="AG3986" s="49"/>
      <c r="AH3986" s="49"/>
      <c r="AI3986" s="49"/>
      <c r="AJ3986" s="49"/>
      <c r="AK3986" s="49"/>
      <c r="AL3986" s="49"/>
      <c r="AM3986" s="49"/>
      <c r="AN3986" s="49"/>
      <c r="AO3986" s="49"/>
      <c r="AP3986" s="49"/>
      <c r="AQ3986" s="49"/>
      <c r="AR3986" s="49"/>
      <c r="AS3986" s="49"/>
      <c r="AT3986" s="49"/>
      <c r="AX3986" s="49"/>
      <c r="AY3986" s="49"/>
      <c r="AZ3986" s="49"/>
      <c r="BA3986" s="49"/>
      <c r="BB3986" s="49"/>
      <c r="BC3986" s="49"/>
      <c r="BD3986" s="49"/>
      <c r="BE3986" s="49"/>
      <c r="BF3986" s="49"/>
      <c r="BG3986" s="49"/>
      <c r="BH3986" s="49"/>
      <c r="BI3986" s="49"/>
      <c r="BJ3986" s="49"/>
      <c r="BK3986" s="49"/>
      <c r="BL3986" s="49"/>
      <c r="BM3986" s="49"/>
      <c r="BN3986" s="49"/>
      <c r="BO3986" s="49"/>
      <c r="BP3986" s="49"/>
      <c r="BQ3986" s="49"/>
      <c r="BR3986" s="49"/>
      <c r="BS3986" s="49"/>
      <c r="BT3986" s="49"/>
      <c r="BU3986" s="49"/>
      <c r="BV3986" s="49"/>
      <c r="BW3986" s="49"/>
      <c r="BX3986" s="49"/>
      <c r="BY3986" s="49"/>
      <c r="BZ3986" s="49"/>
      <c r="CA3986" s="49"/>
      <c r="CB3986" s="49"/>
      <c r="CC3986" s="49"/>
    </row>
    <row r="3987" spans="1:81" x14ac:dyDescent="0.3">
      <c r="A3987" s="57" t="s">
        <v>561</v>
      </c>
      <c r="B3987" s="48">
        <v>42416</v>
      </c>
      <c r="C3987" s="48"/>
      <c r="D3987" s="48"/>
      <c r="E3987" s="49" t="s">
        <v>558</v>
      </c>
      <c r="F3987" s="49"/>
      <c r="G3987" s="49"/>
      <c r="H3987" s="49"/>
      <c r="I3987" s="49"/>
      <c r="J3987" s="49"/>
      <c r="K3987" s="49"/>
      <c r="L3987" s="49"/>
      <c r="M3987" s="49"/>
      <c r="N3987" s="49"/>
      <c r="O3987" s="49"/>
      <c r="P3987" s="49"/>
      <c r="Q3987" s="49"/>
      <c r="R3987" s="49"/>
      <c r="S3987" s="49"/>
      <c r="T3987" s="49"/>
      <c r="U3987" s="49"/>
      <c r="V3987" s="49"/>
      <c r="W3987" s="49"/>
      <c r="X3987" s="49"/>
      <c r="Y3987" s="49"/>
      <c r="Z3987" s="49"/>
      <c r="AA3987" s="49"/>
      <c r="AB3987" s="49"/>
      <c r="AC3987" s="49"/>
      <c r="AD3987" s="49">
        <v>8.4</v>
      </c>
      <c r="AE3987" s="49"/>
      <c r="AF3987" s="49"/>
      <c r="AG3987" s="49"/>
      <c r="AH3987" s="49"/>
      <c r="AI3987" s="49"/>
      <c r="AJ3987" s="49">
        <v>8.4</v>
      </c>
      <c r="AK3987" s="49">
        <v>8.4</v>
      </c>
      <c r="AL3987" s="49"/>
      <c r="AM3987" s="49"/>
      <c r="AN3987" s="49"/>
      <c r="AO3987" s="49"/>
      <c r="AP3987" s="49"/>
      <c r="AQ3987" s="49"/>
      <c r="AR3987" s="49"/>
      <c r="AS3987" s="49"/>
      <c r="AT3987" s="49"/>
      <c r="AX3987" s="49"/>
      <c r="AY3987" s="49"/>
      <c r="AZ3987" s="49"/>
      <c r="BA3987" s="49"/>
      <c r="BB3987" s="49"/>
      <c r="BC3987" s="49"/>
      <c r="BD3987" s="49"/>
      <c r="BE3987" s="49"/>
      <c r="BF3987" s="49"/>
      <c r="BG3987" s="49"/>
      <c r="BH3987" s="49"/>
      <c r="BI3987" s="49"/>
      <c r="BJ3987" s="49"/>
      <c r="BK3987" s="49"/>
      <c r="BL3987" s="49"/>
      <c r="BM3987" s="49"/>
      <c r="BN3987" s="49"/>
      <c r="BO3987" s="49"/>
      <c r="BP3987" s="49"/>
      <c r="BQ3987" s="49"/>
      <c r="BR3987" s="49"/>
      <c r="BS3987" s="49"/>
      <c r="BT3987" s="49"/>
      <c r="BU3987" s="49"/>
      <c r="BV3987" s="49"/>
      <c r="BW3987" s="49"/>
      <c r="BX3987" s="49"/>
      <c r="BY3987" s="49"/>
      <c r="BZ3987" s="49"/>
      <c r="CA3987" s="49"/>
      <c r="CB3987" s="49"/>
      <c r="CC3987" s="49"/>
    </row>
    <row r="3988" spans="1:81" x14ac:dyDescent="0.3">
      <c r="A3988" s="57" t="s">
        <v>563</v>
      </c>
      <c r="B3988" s="48">
        <v>42284</v>
      </c>
      <c r="C3988" s="48"/>
      <c r="D3988" s="48"/>
      <c r="E3988" s="49" t="s">
        <v>558</v>
      </c>
      <c r="F3988" s="49"/>
      <c r="G3988" s="49"/>
      <c r="H3988" s="49"/>
      <c r="I3988" s="49"/>
      <c r="J3988" s="49"/>
      <c r="K3988" s="49"/>
      <c r="L3988" s="49"/>
      <c r="M3988" s="49"/>
      <c r="N3988" s="49"/>
      <c r="O3988" s="49"/>
      <c r="P3988" s="49"/>
      <c r="Q3988" s="49"/>
      <c r="R3988" s="49"/>
      <c r="S3988" s="49"/>
      <c r="T3988" s="49"/>
      <c r="U3988" s="49"/>
      <c r="V3988" s="49"/>
      <c r="W3988" s="49"/>
      <c r="X3988" s="49"/>
      <c r="Y3988" s="49"/>
      <c r="Z3988" s="49"/>
      <c r="AA3988" s="49"/>
      <c r="AB3988" s="49"/>
      <c r="AC3988" s="49"/>
      <c r="AD3988" s="49">
        <v>2</v>
      </c>
      <c r="AE3988" s="49"/>
      <c r="AF3988" s="49"/>
      <c r="AG3988" s="49"/>
      <c r="AH3988" s="49"/>
      <c r="AI3988" s="49"/>
      <c r="AJ3988" s="49">
        <v>0</v>
      </c>
      <c r="AK3988" s="49">
        <v>1</v>
      </c>
      <c r="AL3988" s="49"/>
      <c r="AM3988" s="49"/>
      <c r="AN3988" s="49"/>
      <c r="AO3988" s="49"/>
      <c r="AP3988" s="49"/>
      <c r="AQ3988" s="49"/>
      <c r="AR3988" s="49"/>
      <c r="AS3988" s="49"/>
      <c r="AT3988" s="49"/>
      <c r="AX3988" s="49"/>
      <c r="AY3988" s="49"/>
      <c r="AZ3988" s="49"/>
      <c r="BA3988" s="49"/>
      <c r="BB3988" s="49"/>
      <c r="BC3988" s="49"/>
      <c r="BD3988" s="49"/>
      <c r="BE3988" s="49"/>
      <c r="BF3988" s="49"/>
      <c r="BG3988" s="49"/>
      <c r="BH3988" s="49"/>
      <c r="BI3988" s="49"/>
      <c r="BJ3988" s="49"/>
      <c r="BK3988" s="49"/>
      <c r="BL3988" s="49"/>
      <c r="BM3988" s="49"/>
      <c r="BN3988" s="49"/>
      <c r="BO3988" s="49"/>
      <c r="BP3988" s="49"/>
      <c r="BQ3988" s="49"/>
      <c r="BR3988" s="49"/>
      <c r="BS3988" s="49"/>
      <c r="BT3988" s="49"/>
      <c r="BU3988" s="49"/>
      <c r="BV3988" s="49"/>
      <c r="BW3988" s="49"/>
      <c r="BX3988" s="49"/>
      <c r="BY3988" s="49"/>
      <c r="BZ3988" s="49"/>
      <c r="CA3988" s="49"/>
      <c r="CB3988" s="49"/>
      <c r="CC3988" s="49"/>
    </row>
    <row r="3989" spans="1:81" x14ac:dyDescent="0.3">
      <c r="A3989" s="57" t="s">
        <v>563</v>
      </c>
      <c r="B3989" s="48">
        <v>42286</v>
      </c>
      <c r="C3989" s="48"/>
      <c r="D3989" s="48"/>
      <c r="E3989" s="49" t="s">
        <v>558</v>
      </c>
      <c r="F3989" s="49"/>
      <c r="G3989" s="49"/>
      <c r="H3989" s="49"/>
      <c r="I3989" s="49"/>
      <c r="J3989" s="49"/>
      <c r="K3989" s="49"/>
      <c r="L3989" s="49"/>
      <c r="M3989" s="49"/>
      <c r="N3989" s="49"/>
      <c r="O3989" s="49"/>
      <c r="P3989" s="49"/>
      <c r="Q3989" s="49"/>
      <c r="R3989" s="49"/>
      <c r="S3989" s="49"/>
      <c r="T3989" s="49"/>
      <c r="U3989" s="49"/>
      <c r="V3989" s="49"/>
      <c r="W3989" s="49"/>
      <c r="X3989" s="49"/>
      <c r="Y3989" s="49"/>
      <c r="Z3989" s="49"/>
      <c r="AA3989" s="49"/>
      <c r="AB3989" s="49"/>
      <c r="AC3989" s="49"/>
      <c r="AD3989" s="49"/>
      <c r="AE3989" s="49"/>
      <c r="AF3989" s="49"/>
      <c r="AG3989" s="49"/>
      <c r="AH3989" s="49"/>
      <c r="AI3989" s="49"/>
      <c r="AJ3989" s="49"/>
      <c r="AK3989" s="49"/>
      <c r="AL3989" s="49"/>
      <c r="AM3989" s="49"/>
      <c r="AN3989" s="49"/>
      <c r="AO3989" s="49"/>
      <c r="AP3989" s="49"/>
      <c r="AQ3989" s="49"/>
      <c r="AR3989" s="49"/>
      <c r="AS3989" s="49"/>
      <c r="AT3989" s="49"/>
      <c r="AX3989" s="49"/>
      <c r="AY3989" s="49"/>
      <c r="AZ3989" s="49"/>
      <c r="BA3989" s="49"/>
      <c r="BB3989" s="49"/>
      <c r="BC3989" s="49"/>
      <c r="BD3989" s="49"/>
      <c r="BE3989" s="49"/>
      <c r="BF3989" s="49"/>
      <c r="BG3989" s="49"/>
      <c r="BH3989" s="49"/>
      <c r="BI3989" s="49"/>
      <c r="BJ3989" s="49"/>
      <c r="BK3989" s="49"/>
      <c r="BL3989" s="49"/>
      <c r="BM3989" s="49"/>
      <c r="BN3989" s="49"/>
      <c r="BO3989" s="49"/>
      <c r="BP3989" s="49"/>
      <c r="BQ3989" s="49"/>
      <c r="BR3989" s="49"/>
      <c r="BS3989" s="49"/>
      <c r="BT3989" s="49"/>
      <c r="BU3989" s="49"/>
      <c r="BV3989" s="49"/>
      <c r="BW3989" s="49"/>
      <c r="BX3989" s="49"/>
      <c r="BY3989" s="49"/>
      <c r="BZ3989" s="49"/>
      <c r="CA3989" s="49"/>
      <c r="CB3989" s="49"/>
      <c r="CC3989" s="49"/>
    </row>
    <row r="3990" spans="1:81" x14ac:dyDescent="0.3">
      <c r="A3990" s="57" t="s">
        <v>563</v>
      </c>
      <c r="B3990" s="48">
        <v>42289</v>
      </c>
      <c r="C3990" s="48"/>
      <c r="D3990" s="48"/>
      <c r="E3990" s="49" t="s">
        <v>558</v>
      </c>
      <c r="F3990" s="49"/>
      <c r="G3990" s="49"/>
      <c r="H3990" s="49"/>
      <c r="I3990" s="49"/>
      <c r="J3990" s="49"/>
      <c r="K3990" s="49"/>
      <c r="L3990" s="49"/>
      <c r="M3990" s="49"/>
      <c r="N3990" s="49"/>
      <c r="O3990" s="49"/>
      <c r="P3990" s="49"/>
      <c r="Q3990" s="49"/>
      <c r="R3990" s="49"/>
      <c r="S3990" s="49"/>
      <c r="T3990" s="49"/>
      <c r="U3990" s="49"/>
      <c r="V3990" s="49"/>
      <c r="W3990" s="49"/>
      <c r="X3990" s="49"/>
      <c r="Y3990" s="49"/>
      <c r="Z3990" s="49"/>
      <c r="AA3990" s="49"/>
      <c r="AB3990" s="49"/>
      <c r="AC3990" s="49"/>
      <c r="AD3990" s="49">
        <v>3.2</v>
      </c>
      <c r="AE3990" s="49"/>
      <c r="AF3990" s="49"/>
      <c r="AG3990" s="49"/>
      <c r="AH3990" s="49"/>
      <c r="AI3990" s="49"/>
      <c r="AJ3990" s="49">
        <v>0</v>
      </c>
      <c r="AK3990" s="49">
        <v>2</v>
      </c>
      <c r="AL3990" s="49"/>
      <c r="AM3990" s="49"/>
      <c r="AN3990" s="49"/>
      <c r="AO3990" s="49"/>
      <c r="AP3990" s="49"/>
      <c r="AQ3990" s="49"/>
      <c r="AR3990" s="49"/>
      <c r="AS3990" s="49"/>
      <c r="AT3990" s="49"/>
      <c r="AX3990" s="49"/>
      <c r="AY3990" s="49"/>
      <c r="AZ3990" s="49"/>
      <c r="BA3990" s="49"/>
      <c r="BB3990" s="49"/>
      <c r="BC3990" s="49"/>
      <c r="BD3990" s="49"/>
      <c r="BE3990" s="49"/>
      <c r="BF3990" s="49"/>
      <c r="BG3990" s="49"/>
      <c r="BH3990" s="49"/>
      <c r="BI3990" s="49"/>
      <c r="BJ3990" s="49"/>
      <c r="BK3990" s="49"/>
      <c r="BL3990" s="49"/>
      <c r="BM3990" s="49"/>
      <c r="BN3990" s="49"/>
      <c r="BO3990" s="49"/>
      <c r="BP3990" s="49"/>
      <c r="BQ3990" s="49"/>
      <c r="BR3990" s="49"/>
      <c r="BS3990" s="49"/>
      <c r="BT3990" s="49"/>
      <c r="BU3990" s="49"/>
      <c r="BV3990" s="49"/>
      <c r="BW3990" s="49"/>
      <c r="BX3990" s="49"/>
      <c r="BY3990" s="49"/>
      <c r="BZ3990" s="49"/>
      <c r="CA3990" s="49"/>
      <c r="CB3990" s="49"/>
      <c r="CC3990" s="49"/>
    </row>
    <row r="3991" spans="1:81" x14ac:dyDescent="0.3">
      <c r="A3991" s="57" t="s">
        <v>563</v>
      </c>
      <c r="B3991" s="48">
        <v>42291</v>
      </c>
      <c r="C3991" s="48"/>
      <c r="D3991" s="48"/>
      <c r="E3991" s="49" t="s">
        <v>558</v>
      </c>
      <c r="F3991" s="49"/>
      <c r="G3991" s="49">
        <v>510.35531250000003</v>
      </c>
      <c r="H3991" s="49">
        <v>0.19736875000000001</v>
      </c>
      <c r="I3991" s="49">
        <v>0.25966250000000002</v>
      </c>
      <c r="J3991" s="49">
        <v>0.29336875000000001</v>
      </c>
      <c r="K3991" s="49">
        <v>0.25188125</v>
      </c>
      <c r="L3991" s="49">
        <v>0.29120000000000001</v>
      </c>
      <c r="M3991" s="49">
        <v>0.33553125</v>
      </c>
      <c r="N3991" s="49">
        <v>0.3006875</v>
      </c>
      <c r="O3991" s="49"/>
      <c r="P3991" s="49"/>
      <c r="Q3991" s="49"/>
      <c r="R3991" s="49"/>
      <c r="S3991" s="49"/>
      <c r="T3991" s="49"/>
      <c r="U3991" s="49"/>
      <c r="V3991" s="49"/>
      <c r="W3991" s="49"/>
      <c r="X3991" s="49"/>
      <c r="Y3991" s="49"/>
      <c r="Z3991" s="49"/>
      <c r="AA3991" s="49"/>
      <c r="AB3991" s="49"/>
      <c r="AC3991" s="49"/>
      <c r="AD3991" s="49"/>
      <c r="AE3991" s="49"/>
      <c r="AF3991" s="49"/>
      <c r="AG3991" s="49"/>
      <c r="AH3991" s="49"/>
      <c r="AI3991" s="49"/>
      <c r="AJ3991" s="49"/>
      <c r="AK3991" s="49"/>
      <c r="AL3991" s="49"/>
      <c r="AM3991" s="49"/>
      <c r="AN3991" s="49"/>
      <c r="AO3991" s="49"/>
      <c r="AP3991" s="49"/>
      <c r="AQ3991" s="49"/>
      <c r="AR3991" s="49"/>
      <c r="AS3991" s="49"/>
      <c r="AT3991" s="49"/>
      <c r="AX3991" s="49"/>
      <c r="AY3991" s="49"/>
      <c r="AZ3991" s="49"/>
      <c r="BA3991" s="49"/>
      <c r="BB3991" s="49"/>
      <c r="BC3991" s="49"/>
      <c r="BD3991" s="49"/>
      <c r="BE3991" s="49"/>
      <c r="BF3991" s="49"/>
      <c r="BG3991" s="49"/>
      <c r="BH3991" s="49"/>
      <c r="BI3991" s="49"/>
      <c r="BJ3991" s="49"/>
      <c r="BK3991" s="49"/>
      <c r="BL3991" s="49"/>
      <c r="BM3991" s="49"/>
      <c r="BN3991" s="49"/>
      <c r="BO3991" s="49"/>
      <c r="BP3991" s="49"/>
      <c r="BQ3991" s="49"/>
      <c r="BR3991" s="49"/>
      <c r="BS3991" s="49"/>
      <c r="BT3991" s="49"/>
      <c r="BU3991" s="49"/>
      <c r="BV3991" s="49"/>
      <c r="BW3991" s="49"/>
      <c r="BX3991" s="49"/>
      <c r="BY3991" s="49"/>
      <c r="BZ3991" s="49"/>
      <c r="CA3991" s="49"/>
      <c r="CB3991" s="49"/>
      <c r="CC3991" s="49"/>
    </row>
    <row r="3992" spans="1:81" x14ac:dyDescent="0.3">
      <c r="A3992" s="57" t="s">
        <v>563</v>
      </c>
      <c r="B3992" s="48">
        <v>42292</v>
      </c>
      <c r="C3992" s="48"/>
      <c r="D3992" s="48"/>
      <c r="E3992" s="49" t="s">
        <v>558</v>
      </c>
      <c r="F3992" s="49"/>
      <c r="G3992" s="49">
        <v>509.62640625</v>
      </c>
      <c r="H3992" s="49">
        <v>0.193634375</v>
      </c>
      <c r="I3992" s="49">
        <v>0.25797500000000001</v>
      </c>
      <c r="J3992" s="49">
        <v>0.29297499999999999</v>
      </c>
      <c r="K3992" s="49">
        <v>0.25212499999999999</v>
      </c>
      <c r="L3992" s="49">
        <v>0.29142499999999999</v>
      </c>
      <c r="M3992" s="49">
        <v>0.33562500000000001</v>
      </c>
      <c r="N3992" s="49">
        <v>0.30080000000000001</v>
      </c>
      <c r="O3992" s="49"/>
      <c r="P3992" s="49"/>
      <c r="Q3992" s="49"/>
      <c r="R3992" s="49"/>
      <c r="S3992" s="49"/>
      <c r="T3992" s="49"/>
      <c r="U3992" s="49"/>
      <c r="V3992" s="49"/>
      <c r="W3992" s="49"/>
      <c r="X3992" s="49"/>
      <c r="Y3992" s="49"/>
      <c r="Z3992" s="49"/>
      <c r="AA3992" s="49"/>
      <c r="AB3992" s="49"/>
      <c r="AC3992" s="49"/>
      <c r="AD3992" s="49"/>
      <c r="AE3992" s="49">
        <v>0.111829821689462</v>
      </c>
      <c r="AF3992" s="49">
        <v>3.0173796828158302E-2</v>
      </c>
      <c r="AG3992" s="49"/>
      <c r="AH3992" s="49"/>
      <c r="AI3992" s="49"/>
      <c r="AJ3992" s="49"/>
      <c r="AK3992" s="49"/>
      <c r="AL3992" s="49"/>
      <c r="AM3992" s="49"/>
      <c r="AN3992" s="49"/>
      <c r="AO3992" s="49"/>
      <c r="AP3992" s="49"/>
      <c r="AQ3992" s="49"/>
      <c r="AR3992" s="49"/>
      <c r="AS3992" s="49"/>
      <c r="AT3992" s="49"/>
      <c r="AX3992" s="49"/>
      <c r="AY3992" s="49"/>
      <c r="AZ3992" s="49"/>
      <c r="BA3992" s="49"/>
      <c r="BB3992" s="49"/>
      <c r="BC3992" s="49"/>
      <c r="BD3992" s="49"/>
      <c r="BE3992" s="49"/>
      <c r="BF3992" s="49"/>
      <c r="BG3992" s="49"/>
      <c r="BH3992" s="49"/>
      <c r="BI3992" s="49"/>
      <c r="BJ3992" s="49"/>
      <c r="BK3992" s="49"/>
      <c r="BL3992" s="49"/>
      <c r="BM3992" s="49"/>
      <c r="BN3992" s="49"/>
      <c r="BO3992" s="49"/>
      <c r="BP3992" s="49"/>
      <c r="BQ3992" s="49"/>
      <c r="BR3992" s="49"/>
      <c r="BS3992" s="49"/>
      <c r="BT3992" s="49"/>
      <c r="BU3992" s="49"/>
      <c r="BV3992" s="49"/>
      <c r="BW3992" s="49"/>
      <c r="BX3992" s="49"/>
      <c r="BY3992" s="49"/>
      <c r="BZ3992" s="49"/>
      <c r="CA3992" s="49"/>
      <c r="CB3992" s="49"/>
      <c r="CC3992" s="49"/>
    </row>
    <row r="3993" spans="1:81" x14ac:dyDescent="0.3">
      <c r="A3993" s="57" t="s">
        <v>563</v>
      </c>
      <c r="B3993" s="48">
        <v>42293</v>
      </c>
      <c r="C3993" s="48"/>
      <c r="D3993" s="48"/>
      <c r="E3993" s="49" t="s">
        <v>558</v>
      </c>
      <c r="F3993" s="49"/>
      <c r="G3993" s="49">
        <v>509.03156250000001</v>
      </c>
      <c r="H3993" s="49">
        <v>0.18995624999999999</v>
      </c>
      <c r="I3993" s="49">
        <v>0.25685000000000002</v>
      </c>
      <c r="J3993" s="49">
        <v>0.29269374999999997</v>
      </c>
      <c r="K3993" s="49">
        <v>0.25236874999999998</v>
      </c>
      <c r="L3993" s="49">
        <v>0.29160000000000003</v>
      </c>
      <c r="M3993" s="49">
        <v>0.33574375000000001</v>
      </c>
      <c r="N3993" s="49">
        <v>0.30096250000000002</v>
      </c>
      <c r="O3993" s="49"/>
      <c r="P3993" s="49"/>
      <c r="Q3993" s="49"/>
      <c r="R3993" s="49"/>
      <c r="S3993" s="49"/>
      <c r="T3993" s="49"/>
      <c r="U3993" s="49"/>
      <c r="V3993" s="49"/>
      <c r="W3993" s="49"/>
      <c r="X3993" s="49"/>
      <c r="Y3993" s="49"/>
      <c r="Z3993" s="49"/>
      <c r="AA3993" s="49"/>
      <c r="AB3993" s="49"/>
      <c r="AC3993" s="49"/>
      <c r="AD3993" s="49"/>
      <c r="AE3993" s="49"/>
      <c r="AF3993" s="49"/>
      <c r="AG3993" s="49"/>
      <c r="AH3993" s="49"/>
      <c r="AI3993" s="49"/>
      <c r="AJ3993" s="49"/>
      <c r="AK3993" s="49"/>
      <c r="AL3993" s="49"/>
      <c r="AM3993" s="49"/>
      <c r="AN3993" s="49"/>
      <c r="AO3993" s="49"/>
      <c r="AP3993" s="49"/>
      <c r="AQ3993" s="49"/>
      <c r="AR3993" s="49"/>
      <c r="AS3993" s="49"/>
      <c r="AT3993" s="49"/>
      <c r="AX3993" s="49"/>
      <c r="AY3993" s="49"/>
      <c r="AZ3993" s="49"/>
      <c r="BA3993" s="49"/>
      <c r="BB3993" s="49"/>
      <c r="BC3993" s="49"/>
      <c r="BD3993" s="49"/>
      <c r="BE3993" s="49"/>
      <c r="BF3993" s="49"/>
      <c r="BG3993" s="49"/>
      <c r="BH3993" s="49"/>
      <c r="BI3993" s="49"/>
      <c r="BJ3993" s="49"/>
      <c r="BK3993" s="49"/>
      <c r="BL3993" s="49"/>
      <c r="BM3993" s="49"/>
      <c r="BN3993" s="49"/>
      <c r="BO3993" s="49"/>
      <c r="BP3993" s="49"/>
      <c r="BQ3993" s="49"/>
      <c r="BR3993" s="49"/>
      <c r="BS3993" s="49"/>
      <c r="BT3993" s="49"/>
      <c r="BU3993" s="49"/>
      <c r="BV3993" s="49"/>
      <c r="BW3993" s="49"/>
      <c r="BX3993" s="49"/>
      <c r="BY3993" s="49"/>
      <c r="BZ3993" s="49"/>
      <c r="CA3993" s="49"/>
      <c r="CB3993" s="49"/>
      <c r="CC3993" s="49"/>
    </row>
    <row r="3994" spans="1:81" x14ac:dyDescent="0.3">
      <c r="A3994" s="57" t="s">
        <v>563</v>
      </c>
      <c r="B3994" s="48">
        <v>42294</v>
      </c>
      <c r="C3994" s="48"/>
      <c r="D3994" s="48"/>
      <c r="E3994" s="49" t="s">
        <v>558</v>
      </c>
      <c r="F3994" s="49"/>
      <c r="G3994" s="49">
        <v>508.27078125000003</v>
      </c>
      <c r="H3994" s="49">
        <v>0.18611562500000001</v>
      </c>
      <c r="I3994" s="49">
        <v>0.25466875</v>
      </c>
      <c r="J3994" s="49">
        <v>0.29238750000000002</v>
      </c>
      <c r="K3994" s="49">
        <v>0.25283749999999999</v>
      </c>
      <c r="L3994" s="49">
        <v>0.29178124999999999</v>
      </c>
      <c r="M3994" s="49">
        <v>0.33576875</v>
      </c>
      <c r="N3994" s="49">
        <v>0.30106875</v>
      </c>
      <c r="O3994" s="49"/>
      <c r="P3994" s="49"/>
      <c r="Q3994" s="49"/>
      <c r="R3994" s="49"/>
      <c r="S3994" s="49"/>
      <c r="T3994" s="49"/>
      <c r="U3994" s="49"/>
      <c r="V3994" s="49"/>
      <c r="W3994" s="49"/>
      <c r="X3994" s="49"/>
      <c r="Y3994" s="49"/>
      <c r="Z3994" s="49"/>
      <c r="AA3994" s="49"/>
      <c r="AB3994" s="49"/>
      <c r="AC3994" s="49"/>
      <c r="AD3994" s="49"/>
      <c r="AE3994" s="49"/>
      <c r="AF3994" s="49"/>
      <c r="AG3994" s="49"/>
      <c r="AH3994" s="49"/>
      <c r="AI3994" s="49"/>
      <c r="AJ3994" s="49"/>
      <c r="AK3994" s="49"/>
      <c r="AL3994" s="49"/>
      <c r="AM3994" s="49"/>
      <c r="AN3994" s="49"/>
      <c r="AO3994" s="49"/>
      <c r="AP3994" s="49"/>
      <c r="AQ3994" s="49"/>
      <c r="AR3994" s="49"/>
      <c r="AS3994" s="49"/>
      <c r="AT3994" s="49"/>
      <c r="AX3994" s="49"/>
      <c r="AY3994" s="49"/>
      <c r="AZ3994" s="49"/>
      <c r="BA3994" s="49"/>
      <c r="BB3994" s="49"/>
      <c r="BC3994" s="49"/>
      <c r="BD3994" s="49"/>
      <c r="BE3994" s="49"/>
      <c r="BF3994" s="49"/>
      <c r="BG3994" s="49"/>
      <c r="BH3994" s="49"/>
      <c r="BI3994" s="49"/>
      <c r="BJ3994" s="49"/>
      <c r="BK3994" s="49"/>
      <c r="BL3994" s="49"/>
      <c r="BM3994" s="49"/>
      <c r="BN3994" s="49"/>
      <c r="BO3994" s="49"/>
      <c r="BP3994" s="49"/>
      <c r="BQ3994" s="49"/>
      <c r="BR3994" s="49"/>
      <c r="BS3994" s="49"/>
      <c r="BT3994" s="49"/>
      <c r="BU3994" s="49"/>
      <c r="BV3994" s="49"/>
      <c r="BW3994" s="49"/>
      <c r="BX3994" s="49"/>
      <c r="BY3994" s="49"/>
      <c r="BZ3994" s="49"/>
      <c r="CA3994" s="49"/>
      <c r="CB3994" s="49"/>
      <c r="CC3994" s="49"/>
    </row>
    <row r="3995" spans="1:81" x14ac:dyDescent="0.3">
      <c r="A3995" s="57" t="s">
        <v>563</v>
      </c>
      <c r="B3995" s="48">
        <v>42295</v>
      </c>
      <c r="C3995" s="48"/>
      <c r="D3995" s="48"/>
      <c r="E3995" s="49" t="s">
        <v>558</v>
      </c>
      <c r="F3995" s="49"/>
      <c r="G3995" s="49">
        <v>507.22687500000001</v>
      </c>
      <c r="H3995" s="49">
        <v>0.18158750000000001</v>
      </c>
      <c r="I3995" s="49">
        <v>0.25243749999999998</v>
      </c>
      <c r="J3995" s="49">
        <v>0.29160625000000001</v>
      </c>
      <c r="K3995" s="49">
        <v>0.25315625000000003</v>
      </c>
      <c r="L3995" s="49">
        <v>0.29197499999999998</v>
      </c>
      <c r="M3995" s="49">
        <v>0.33598125000000001</v>
      </c>
      <c r="N3995" s="49">
        <v>0.30102499999999999</v>
      </c>
      <c r="O3995" s="49"/>
      <c r="P3995" s="49"/>
      <c r="Q3995" s="49"/>
      <c r="R3995" s="49"/>
      <c r="S3995" s="49"/>
      <c r="T3995" s="49"/>
      <c r="U3995" s="49"/>
      <c r="V3995" s="49"/>
      <c r="W3995" s="49"/>
      <c r="X3995" s="49"/>
      <c r="Y3995" s="49"/>
      <c r="Z3995" s="49"/>
      <c r="AA3995" s="49"/>
      <c r="AB3995" s="49"/>
      <c r="AC3995" s="49"/>
      <c r="AD3995" s="49"/>
      <c r="AE3995" s="49"/>
      <c r="AF3995" s="49"/>
      <c r="AG3995" s="49"/>
      <c r="AH3995" s="49"/>
      <c r="AI3995" s="49"/>
      <c r="AJ3995" s="49"/>
      <c r="AK3995" s="49"/>
      <c r="AL3995" s="49"/>
      <c r="AM3995" s="49"/>
      <c r="AN3995" s="49"/>
      <c r="AO3995" s="49"/>
      <c r="AP3995" s="49"/>
      <c r="AQ3995" s="49"/>
      <c r="AR3995" s="49"/>
      <c r="AS3995" s="49"/>
      <c r="AT3995" s="49"/>
      <c r="AX3995" s="49"/>
      <c r="AY3995" s="49"/>
      <c r="AZ3995" s="49"/>
      <c r="BA3995" s="49"/>
      <c r="BB3995" s="49"/>
      <c r="BC3995" s="49"/>
      <c r="BD3995" s="49"/>
      <c r="BE3995" s="49"/>
      <c r="BF3995" s="49"/>
      <c r="BG3995" s="49"/>
      <c r="BH3995" s="49"/>
      <c r="BI3995" s="49"/>
      <c r="BJ3995" s="49"/>
      <c r="BK3995" s="49"/>
      <c r="BL3995" s="49"/>
      <c r="BM3995" s="49"/>
      <c r="BN3995" s="49"/>
      <c r="BO3995" s="49"/>
      <c r="BP3995" s="49"/>
      <c r="BQ3995" s="49"/>
      <c r="BR3995" s="49"/>
      <c r="BS3995" s="49"/>
      <c r="BT3995" s="49"/>
      <c r="BU3995" s="49"/>
      <c r="BV3995" s="49"/>
      <c r="BW3995" s="49"/>
      <c r="BX3995" s="49"/>
      <c r="BY3995" s="49"/>
      <c r="BZ3995" s="49"/>
      <c r="CA3995" s="49"/>
      <c r="CB3995" s="49"/>
      <c r="CC3995" s="49"/>
    </row>
    <row r="3996" spans="1:81" x14ac:dyDescent="0.3">
      <c r="A3996" s="57" t="s">
        <v>563</v>
      </c>
      <c r="B3996" s="48">
        <v>42296</v>
      </c>
      <c r="C3996" s="48"/>
      <c r="D3996" s="48"/>
      <c r="E3996" s="49" t="s">
        <v>558</v>
      </c>
      <c r="F3996" s="49"/>
      <c r="G3996" s="49">
        <v>506.13749999999999</v>
      </c>
      <c r="H3996" s="49">
        <v>0.17728749999999999</v>
      </c>
      <c r="I3996" s="49">
        <v>0.249475</v>
      </c>
      <c r="J3996" s="49">
        <v>0.29087499999999999</v>
      </c>
      <c r="K3996" s="49">
        <v>0.25344375000000002</v>
      </c>
      <c r="L3996" s="49">
        <v>0.2920875</v>
      </c>
      <c r="M3996" s="49">
        <v>0.33610625</v>
      </c>
      <c r="N3996" s="49">
        <v>0.30123125000000001</v>
      </c>
      <c r="O3996" s="49"/>
      <c r="P3996" s="49"/>
      <c r="Q3996" s="49"/>
      <c r="R3996" s="49"/>
      <c r="S3996" s="49"/>
      <c r="T3996" s="49"/>
      <c r="U3996" s="49"/>
      <c r="V3996" s="49"/>
      <c r="W3996" s="49"/>
      <c r="X3996" s="49"/>
      <c r="Y3996" s="49"/>
      <c r="Z3996" s="49"/>
      <c r="AA3996" s="49"/>
      <c r="AB3996" s="49"/>
      <c r="AC3996" s="49"/>
      <c r="AD3996" s="49"/>
      <c r="AE3996" s="49"/>
      <c r="AF3996" s="49"/>
      <c r="AG3996" s="49"/>
      <c r="AH3996" s="49"/>
      <c r="AI3996" s="49"/>
      <c r="AJ3996" s="49"/>
      <c r="AK3996" s="49"/>
      <c r="AL3996" s="49"/>
      <c r="AM3996" s="49"/>
      <c r="AN3996" s="49"/>
      <c r="AO3996" s="49"/>
      <c r="AP3996" s="49"/>
      <c r="AQ3996" s="49"/>
      <c r="AR3996" s="49"/>
      <c r="AS3996" s="49"/>
      <c r="AT3996" s="49"/>
      <c r="AX3996" s="49"/>
      <c r="AY3996" s="49"/>
      <c r="AZ3996" s="49"/>
      <c r="BA3996" s="49"/>
      <c r="BB3996" s="49"/>
      <c r="BC3996" s="49"/>
      <c r="BD3996" s="49"/>
      <c r="BE3996" s="49"/>
      <c r="BF3996" s="49"/>
      <c r="BG3996" s="49"/>
      <c r="BH3996" s="49"/>
      <c r="BI3996" s="49"/>
      <c r="BJ3996" s="49"/>
      <c r="BK3996" s="49"/>
      <c r="BL3996" s="49"/>
      <c r="BM3996" s="49"/>
      <c r="BN3996" s="49"/>
      <c r="BO3996" s="49"/>
      <c r="BP3996" s="49"/>
      <c r="BQ3996" s="49"/>
      <c r="BR3996" s="49"/>
      <c r="BS3996" s="49"/>
      <c r="BT3996" s="49"/>
      <c r="BU3996" s="49"/>
      <c r="BV3996" s="49"/>
      <c r="BW3996" s="49"/>
      <c r="BX3996" s="49"/>
      <c r="BY3996" s="49"/>
      <c r="BZ3996" s="49"/>
      <c r="CA3996" s="49"/>
      <c r="CB3996" s="49"/>
      <c r="CC3996" s="49"/>
    </row>
    <row r="3997" spans="1:81" x14ac:dyDescent="0.3">
      <c r="A3997" s="57" t="s">
        <v>563</v>
      </c>
      <c r="B3997" s="48">
        <v>42297</v>
      </c>
      <c r="C3997" s="48"/>
      <c r="D3997" s="48"/>
      <c r="E3997" s="49" t="s">
        <v>558</v>
      </c>
      <c r="F3997" s="49"/>
      <c r="G3997" s="49">
        <v>504.80671875000002</v>
      </c>
      <c r="H3997" s="49">
        <v>0.17299687499999999</v>
      </c>
      <c r="I3997" s="49">
        <v>0.24621874999999999</v>
      </c>
      <c r="J3997" s="49">
        <v>0.28974375000000002</v>
      </c>
      <c r="K3997" s="49">
        <v>0.25362499999999999</v>
      </c>
      <c r="L3997" s="49">
        <v>0.29218125</v>
      </c>
      <c r="M3997" s="49">
        <v>0.33623750000000002</v>
      </c>
      <c r="N3997" s="49">
        <v>0.30129375000000003</v>
      </c>
      <c r="O3997" s="49"/>
      <c r="P3997" s="49"/>
      <c r="Q3997" s="49"/>
      <c r="R3997" s="49"/>
      <c r="S3997" s="49"/>
      <c r="T3997" s="49"/>
      <c r="U3997" s="49"/>
      <c r="V3997" s="49"/>
      <c r="W3997" s="49"/>
      <c r="X3997" s="49"/>
      <c r="Y3997" s="49"/>
      <c r="Z3997" s="49"/>
      <c r="AA3997" s="49"/>
      <c r="AB3997" s="49"/>
      <c r="AC3997" s="49"/>
      <c r="AD3997" s="49">
        <v>4.5999999999999996</v>
      </c>
      <c r="AE3997" s="49">
        <v>0.13097741001274299</v>
      </c>
      <c r="AF3997" s="49">
        <v>4.8286499294685398E-2</v>
      </c>
      <c r="AG3997" s="49"/>
      <c r="AH3997" s="49"/>
      <c r="AI3997" s="49"/>
      <c r="AJ3997" s="49">
        <v>0</v>
      </c>
      <c r="AK3997" s="49">
        <v>3.05</v>
      </c>
      <c r="AL3997" s="49"/>
      <c r="AM3997" s="49"/>
      <c r="AN3997" s="49"/>
      <c r="AO3997" s="49"/>
      <c r="AP3997" s="49"/>
      <c r="AQ3997" s="49"/>
      <c r="AR3997" s="49"/>
      <c r="AS3997" s="49"/>
      <c r="AT3997" s="49"/>
      <c r="AX3997" s="49"/>
      <c r="AY3997" s="49"/>
      <c r="AZ3997" s="49"/>
      <c r="BA3997" s="49"/>
      <c r="BB3997" s="49"/>
      <c r="BC3997" s="49"/>
      <c r="BD3997" s="49"/>
      <c r="BE3997" s="49"/>
      <c r="BF3997" s="49"/>
      <c r="BG3997" s="49"/>
      <c r="BH3997" s="49"/>
      <c r="BI3997" s="49"/>
      <c r="BJ3997" s="49"/>
      <c r="BK3997" s="49"/>
      <c r="BL3997" s="49"/>
      <c r="BM3997" s="49"/>
      <c r="BN3997" s="49"/>
      <c r="BO3997" s="49"/>
      <c r="BP3997" s="49"/>
      <c r="BQ3997" s="49"/>
      <c r="BR3997" s="49"/>
      <c r="BS3997" s="49"/>
      <c r="BT3997" s="49"/>
      <c r="BU3997" s="49"/>
      <c r="BV3997" s="49"/>
      <c r="BW3997" s="49"/>
      <c r="BX3997" s="49"/>
      <c r="BY3997" s="49"/>
      <c r="BZ3997" s="49"/>
      <c r="CA3997" s="49"/>
      <c r="CB3997" s="49"/>
      <c r="CC3997" s="49"/>
    </row>
    <row r="3998" spans="1:81" x14ac:dyDescent="0.3">
      <c r="A3998" s="57" t="s">
        <v>563</v>
      </c>
      <c r="B3998" s="48">
        <v>42298</v>
      </c>
      <c r="C3998" s="48"/>
      <c r="D3998" s="48"/>
      <c r="E3998" s="49" t="s">
        <v>558</v>
      </c>
      <c r="F3998" s="49"/>
      <c r="G3998" s="49">
        <v>503.42484374999998</v>
      </c>
      <c r="H3998" s="49">
        <v>0.16835937500000001</v>
      </c>
      <c r="I3998" s="49">
        <v>0.24250625000000001</v>
      </c>
      <c r="J3998" s="49">
        <v>0.28870625</v>
      </c>
      <c r="K3998" s="49">
        <v>0.2537375</v>
      </c>
      <c r="L3998" s="49">
        <v>0.29241250000000002</v>
      </c>
      <c r="M3998" s="49">
        <v>0.33632499999999999</v>
      </c>
      <c r="N3998" s="49">
        <v>0.30146875000000001</v>
      </c>
      <c r="O3998" s="49"/>
      <c r="P3998" s="49"/>
      <c r="Q3998" s="49"/>
      <c r="R3998" s="49"/>
      <c r="S3998" s="49"/>
      <c r="T3998" s="49"/>
      <c r="U3998" s="49"/>
      <c r="V3998" s="49"/>
      <c r="W3998" s="49"/>
      <c r="X3998" s="49"/>
      <c r="Y3998" s="49"/>
      <c r="Z3998" s="49"/>
      <c r="AA3998" s="49"/>
      <c r="AB3998" s="49"/>
      <c r="AC3998" s="49"/>
      <c r="AD3998" s="49"/>
      <c r="AE3998" s="49"/>
      <c r="AF3998" s="49"/>
      <c r="AG3998" s="49"/>
      <c r="AH3998" s="49"/>
      <c r="AI3998" s="49"/>
      <c r="AJ3998" s="49"/>
      <c r="AK3998" s="49"/>
      <c r="AL3998" s="49"/>
      <c r="AM3998" s="49"/>
      <c r="AN3998" s="49"/>
      <c r="AO3998" s="49"/>
      <c r="AP3998" s="49"/>
      <c r="AQ3998" s="49"/>
      <c r="AR3998" s="49"/>
      <c r="AS3998" s="49"/>
      <c r="AT3998" s="49"/>
      <c r="AX3998" s="49"/>
      <c r="AY3998" s="49"/>
      <c r="AZ3998" s="49"/>
      <c r="BA3998" s="49"/>
      <c r="BB3998" s="49"/>
      <c r="BC3998" s="49"/>
      <c r="BD3998" s="49"/>
      <c r="BE3998" s="49"/>
      <c r="BF3998" s="49"/>
      <c r="BG3998" s="49"/>
      <c r="BH3998" s="49"/>
      <c r="BI3998" s="49"/>
      <c r="BJ3998" s="49"/>
      <c r="BK3998" s="49"/>
      <c r="BL3998" s="49"/>
      <c r="BM3998" s="49"/>
      <c r="BN3998" s="49"/>
      <c r="BO3998" s="49"/>
      <c r="BP3998" s="49"/>
      <c r="BQ3998" s="49"/>
      <c r="BR3998" s="49"/>
      <c r="BS3998" s="49"/>
      <c r="BT3998" s="49"/>
      <c r="BU3998" s="49"/>
      <c r="BV3998" s="49"/>
      <c r="BW3998" s="49"/>
      <c r="BX3998" s="49"/>
      <c r="BY3998" s="49"/>
      <c r="BZ3998" s="49"/>
      <c r="CA3998" s="49"/>
      <c r="CB3998" s="49"/>
      <c r="CC3998" s="49"/>
    </row>
    <row r="3999" spans="1:81" x14ac:dyDescent="0.3">
      <c r="A3999" s="57" t="s">
        <v>563</v>
      </c>
      <c r="B3999" s="48">
        <v>42299</v>
      </c>
      <c r="C3999" s="48"/>
      <c r="D3999" s="48"/>
      <c r="E3999" s="49" t="s">
        <v>558</v>
      </c>
      <c r="F3999" s="49"/>
      <c r="G3999" s="49">
        <v>502.17093749999998</v>
      </c>
      <c r="H3999" s="49">
        <v>0.16438749999999999</v>
      </c>
      <c r="I3999" s="49">
        <v>0.23929375</v>
      </c>
      <c r="J3999" s="49">
        <v>0.28773124999999999</v>
      </c>
      <c r="K3999" s="49">
        <v>0.254</v>
      </c>
      <c r="L3999" s="49">
        <v>0.29246250000000001</v>
      </c>
      <c r="M3999" s="49">
        <v>0.3364125</v>
      </c>
      <c r="N3999" s="49">
        <v>0.30145624999999998</v>
      </c>
      <c r="O3999" s="49"/>
      <c r="P3999" s="49"/>
      <c r="Q3999" s="49"/>
      <c r="R3999" s="49"/>
      <c r="S3999" s="49"/>
      <c r="T3999" s="49"/>
      <c r="U3999" s="49"/>
      <c r="V3999" s="49"/>
      <c r="W3999" s="49"/>
      <c r="X3999" s="49"/>
      <c r="Y3999" s="49"/>
      <c r="Z3999" s="49"/>
      <c r="AA3999" s="49"/>
      <c r="AB3999" s="49"/>
      <c r="AC3999" s="49"/>
      <c r="AD3999" s="49"/>
      <c r="AE3999" s="49"/>
      <c r="AF3999" s="49">
        <v>0.11785340098270999</v>
      </c>
      <c r="AG3999" s="49"/>
      <c r="AH3999" s="49"/>
      <c r="AI3999" s="49"/>
      <c r="AJ3999" s="49"/>
      <c r="AK3999" s="49"/>
      <c r="AL3999" s="49"/>
      <c r="AM3999" s="49"/>
      <c r="AN3999" s="49"/>
      <c r="AO3999" s="49"/>
      <c r="AP3999" s="49"/>
      <c r="AQ3999" s="49"/>
      <c r="AR3999" s="49"/>
      <c r="AS3999" s="49"/>
      <c r="AT3999" s="49"/>
      <c r="AX3999" s="49"/>
      <c r="AY3999" s="49"/>
      <c r="AZ3999" s="49"/>
      <c r="BA3999" s="49"/>
      <c r="BB3999" s="49"/>
      <c r="BC3999" s="49"/>
      <c r="BD3999" s="49"/>
      <c r="BE3999" s="49"/>
      <c r="BF3999" s="49"/>
      <c r="BG3999" s="49"/>
      <c r="BH3999" s="49"/>
      <c r="BI3999" s="49"/>
      <c r="BJ3999" s="49"/>
      <c r="BK3999" s="49"/>
      <c r="BL3999" s="49"/>
      <c r="BM3999" s="49"/>
      <c r="BN3999" s="49"/>
      <c r="BO3999" s="49"/>
      <c r="BP3999" s="49"/>
      <c r="BQ3999" s="49"/>
      <c r="BR3999" s="49"/>
      <c r="BS3999" s="49"/>
      <c r="BT3999" s="49"/>
      <c r="BU3999" s="49"/>
      <c r="BV3999" s="49"/>
      <c r="BW3999" s="49"/>
      <c r="BX3999" s="49"/>
      <c r="BY3999" s="49"/>
      <c r="BZ3999" s="49"/>
      <c r="CA3999" s="49"/>
      <c r="CB3999" s="49"/>
      <c r="CC3999" s="49"/>
    </row>
    <row r="4000" spans="1:81" x14ac:dyDescent="0.3">
      <c r="A4000" s="57" t="s">
        <v>563</v>
      </c>
      <c r="B4000" s="48">
        <v>42300</v>
      </c>
      <c r="C4000" s="48"/>
      <c r="D4000" s="48"/>
      <c r="E4000" s="49" t="s">
        <v>558</v>
      </c>
      <c r="F4000" s="49"/>
      <c r="G4000" s="49">
        <v>501.07781249999999</v>
      </c>
      <c r="H4000" s="49">
        <v>0.16163125</v>
      </c>
      <c r="I4000" s="49">
        <v>0.23628750000000001</v>
      </c>
      <c r="J4000" s="49">
        <v>0.28628749999999997</v>
      </c>
      <c r="K4000" s="49">
        <v>0.25414375</v>
      </c>
      <c r="L4000" s="49">
        <v>0.29274375000000002</v>
      </c>
      <c r="M4000" s="49">
        <v>0.33648125000000001</v>
      </c>
      <c r="N4000" s="49">
        <v>0.30164374999999999</v>
      </c>
      <c r="O4000" s="49"/>
      <c r="P4000" s="49"/>
      <c r="Q4000" s="49"/>
      <c r="R4000" s="49"/>
      <c r="S4000" s="49"/>
      <c r="T4000" s="49"/>
      <c r="U4000" s="49"/>
      <c r="V4000" s="49"/>
      <c r="W4000" s="49"/>
      <c r="X4000" s="49"/>
      <c r="Y4000" s="49"/>
      <c r="Z4000" s="49"/>
      <c r="AA4000" s="49"/>
      <c r="AB4000" s="49"/>
      <c r="AC4000" s="49"/>
      <c r="AD4000" s="49"/>
      <c r="AE4000" s="49"/>
      <c r="AF4000" s="49"/>
      <c r="AG4000" s="49"/>
      <c r="AH4000" s="49"/>
      <c r="AI4000" s="49"/>
      <c r="AJ4000" s="49"/>
      <c r="AK4000" s="49"/>
      <c r="AL4000" s="49"/>
      <c r="AM4000" s="49"/>
      <c r="AN4000" s="49"/>
      <c r="AO4000" s="49"/>
      <c r="AP4000" s="49"/>
      <c r="AQ4000" s="49"/>
      <c r="AR4000" s="49"/>
      <c r="AS4000" s="49"/>
      <c r="AT4000" s="49"/>
      <c r="AX4000" s="49"/>
      <c r="AY4000" s="49"/>
      <c r="AZ4000" s="49"/>
      <c r="BA4000" s="49"/>
      <c r="BB4000" s="49"/>
      <c r="BC4000" s="49"/>
      <c r="BD4000" s="49"/>
      <c r="BE4000" s="49"/>
      <c r="BF4000" s="49"/>
      <c r="BG4000" s="49"/>
      <c r="BH4000" s="49"/>
      <c r="BI4000" s="49"/>
      <c r="BJ4000" s="49"/>
      <c r="BK4000" s="49"/>
      <c r="BL4000" s="49"/>
      <c r="BM4000" s="49"/>
      <c r="BN4000" s="49"/>
      <c r="BO4000" s="49"/>
      <c r="BP4000" s="49"/>
      <c r="BQ4000" s="49"/>
      <c r="BR4000" s="49"/>
      <c r="BS4000" s="49"/>
      <c r="BT4000" s="49"/>
      <c r="BU4000" s="49"/>
      <c r="BV4000" s="49"/>
      <c r="BW4000" s="49"/>
      <c r="BX4000" s="49"/>
      <c r="BY4000" s="49"/>
      <c r="BZ4000" s="49"/>
      <c r="CA4000" s="49"/>
      <c r="CB4000" s="49"/>
      <c r="CC4000" s="49"/>
    </row>
    <row r="4001" spans="1:81" x14ac:dyDescent="0.3">
      <c r="A4001" s="57" t="s">
        <v>563</v>
      </c>
      <c r="B4001" s="48">
        <v>42301</v>
      </c>
      <c r="C4001" s="48"/>
      <c r="D4001" s="48"/>
      <c r="E4001" s="49" t="s">
        <v>558</v>
      </c>
      <c r="F4001" s="49"/>
      <c r="G4001" s="49">
        <v>499.74140625000001</v>
      </c>
      <c r="H4001" s="49">
        <v>0.158621875</v>
      </c>
      <c r="I4001" s="49">
        <v>0.23268749999999999</v>
      </c>
      <c r="J4001" s="49">
        <v>0.28486875</v>
      </c>
      <c r="K4001" s="49">
        <v>0.254075</v>
      </c>
      <c r="L4001" s="49">
        <v>0.29278749999999998</v>
      </c>
      <c r="M4001" s="49">
        <v>0.33671250000000003</v>
      </c>
      <c r="N4001" s="49">
        <v>0.30170625000000001</v>
      </c>
      <c r="O4001" s="49"/>
      <c r="P4001" s="49"/>
      <c r="Q4001" s="49"/>
      <c r="R4001" s="49"/>
      <c r="S4001" s="49"/>
      <c r="T4001" s="49"/>
      <c r="U4001" s="49"/>
      <c r="V4001" s="49"/>
      <c r="W4001" s="49"/>
      <c r="X4001" s="49"/>
      <c r="Y4001" s="49"/>
      <c r="Z4001" s="49"/>
      <c r="AA4001" s="49"/>
      <c r="AB4001" s="49"/>
      <c r="AC4001" s="49"/>
      <c r="AD4001" s="49"/>
      <c r="AE4001" s="49"/>
      <c r="AF4001" s="49"/>
      <c r="AG4001" s="49"/>
      <c r="AH4001" s="49"/>
      <c r="AI4001" s="49"/>
      <c r="AJ4001" s="49"/>
      <c r="AK4001" s="49"/>
      <c r="AL4001" s="49"/>
      <c r="AM4001" s="49"/>
      <c r="AN4001" s="49"/>
      <c r="AO4001" s="49"/>
      <c r="AP4001" s="49"/>
      <c r="AQ4001" s="49"/>
      <c r="AR4001" s="49"/>
      <c r="AS4001" s="49"/>
      <c r="AT4001" s="49"/>
      <c r="AX4001" s="49"/>
      <c r="AY4001" s="49"/>
      <c r="AZ4001" s="49"/>
      <c r="BA4001" s="49"/>
      <c r="BB4001" s="49"/>
      <c r="BC4001" s="49"/>
      <c r="BD4001" s="49"/>
      <c r="BE4001" s="49"/>
      <c r="BF4001" s="49"/>
      <c r="BG4001" s="49"/>
      <c r="BH4001" s="49"/>
      <c r="BI4001" s="49"/>
      <c r="BJ4001" s="49"/>
      <c r="BK4001" s="49"/>
      <c r="BL4001" s="49"/>
      <c r="BM4001" s="49"/>
      <c r="BN4001" s="49"/>
      <c r="BO4001" s="49"/>
      <c r="BP4001" s="49"/>
      <c r="BQ4001" s="49"/>
      <c r="BR4001" s="49"/>
      <c r="BS4001" s="49"/>
      <c r="BT4001" s="49"/>
      <c r="BU4001" s="49"/>
      <c r="BV4001" s="49"/>
      <c r="BW4001" s="49"/>
      <c r="BX4001" s="49"/>
      <c r="BY4001" s="49"/>
      <c r="BZ4001" s="49"/>
      <c r="CA4001" s="49"/>
      <c r="CB4001" s="49"/>
      <c r="CC4001" s="49"/>
    </row>
    <row r="4002" spans="1:81" x14ac:dyDescent="0.3">
      <c r="A4002" s="57" t="s">
        <v>563</v>
      </c>
      <c r="B4002" s="48">
        <v>42302</v>
      </c>
      <c r="C4002" s="48"/>
      <c r="D4002" s="48"/>
      <c r="E4002" s="49" t="s">
        <v>558</v>
      </c>
      <c r="F4002" s="49"/>
      <c r="G4002" s="49">
        <v>498.44718749999998</v>
      </c>
      <c r="H4002" s="49">
        <v>0.15592500000000001</v>
      </c>
      <c r="I4002" s="49">
        <v>0.22946875</v>
      </c>
      <c r="J4002" s="49">
        <v>0.28347499999999998</v>
      </c>
      <c r="K4002" s="49">
        <v>0.25401249999999997</v>
      </c>
      <c r="L4002" s="49">
        <v>0.29285624999999998</v>
      </c>
      <c r="M4002" s="49">
        <v>0.33673750000000002</v>
      </c>
      <c r="N4002" s="49">
        <v>0.30171249999999999</v>
      </c>
      <c r="O4002" s="49"/>
      <c r="P4002" s="49"/>
      <c r="Q4002" s="49"/>
      <c r="R4002" s="49"/>
      <c r="S4002" s="49"/>
      <c r="T4002" s="49"/>
      <c r="U4002" s="49"/>
      <c r="V4002" s="49"/>
      <c r="W4002" s="49"/>
      <c r="X4002" s="49"/>
      <c r="Y4002" s="49"/>
      <c r="Z4002" s="49"/>
      <c r="AA4002" s="49"/>
      <c r="AB4002" s="49"/>
      <c r="AC4002" s="49"/>
      <c r="AD4002" s="49"/>
      <c r="AE4002" s="49"/>
      <c r="AF4002" s="49"/>
      <c r="AG4002" s="49"/>
      <c r="AH4002" s="49"/>
      <c r="AI4002" s="49"/>
      <c r="AJ4002" s="49"/>
      <c r="AK4002" s="49"/>
      <c r="AL4002" s="49"/>
      <c r="AM4002" s="49"/>
      <c r="AN4002" s="49"/>
      <c r="AO4002" s="49"/>
      <c r="AP4002" s="49"/>
      <c r="AQ4002" s="49"/>
      <c r="AR4002" s="49"/>
      <c r="AS4002" s="49"/>
      <c r="AT4002" s="49"/>
      <c r="AX4002" s="49"/>
      <c r="AY4002" s="49"/>
      <c r="AZ4002" s="49"/>
      <c r="BA4002" s="49"/>
      <c r="BB4002" s="49"/>
      <c r="BC4002" s="49"/>
      <c r="BD4002" s="49"/>
      <c r="BE4002" s="49"/>
      <c r="BF4002" s="49"/>
      <c r="BG4002" s="49"/>
      <c r="BH4002" s="49"/>
      <c r="BI4002" s="49"/>
      <c r="BJ4002" s="49"/>
      <c r="BK4002" s="49"/>
      <c r="BL4002" s="49"/>
      <c r="BM4002" s="49"/>
      <c r="BN4002" s="49"/>
      <c r="BO4002" s="49"/>
      <c r="BP4002" s="49"/>
      <c r="BQ4002" s="49"/>
      <c r="BR4002" s="49"/>
      <c r="BS4002" s="49"/>
      <c r="BT4002" s="49"/>
      <c r="BU4002" s="49"/>
      <c r="BV4002" s="49"/>
      <c r="BW4002" s="49"/>
      <c r="BX4002" s="49"/>
      <c r="BY4002" s="49"/>
      <c r="BZ4002" s="49"/>
      <c r="CA4002" s="49"/>
      <c r="CB4002" s="49"/>
      <c r="CC4002" s="49"/>
    </row>
    <row r="4003" spans="1:81" x14ac:dyDescent="0.3">
      <c r="A4003" s="57" t="s">
        <v>563</v>
      </c>
      <c r="B4003" s="48">
        <v>42303</v>
      </c>
      <c r="C4003" s="48"/>
      <c r="D4003" s="48"/>
      <c r="E4003" s="49" t="s">
        <v>558</v>
      </c>
      <c r="F4003" s="49"/>
      <c r="G4003" s="49">
        <v>497.169375</v>
      </c>
      <c r="H4003" s="49">
        <v>0.15278125000000001</v>
      </c>
      <c r="I4003" s="49">
        <v>0.22574374999999999</v>
      </c>
      <c r="J4003" s="49">
        <v>0.28229375000000001</v>
      </c>
      <c r="K4003" s="49">
        <v>0.25396249999999998</v>
      </c>
      <c r="L4003" s="49">
        <v>0.29298125000000003</v>
      </c>
      <c r="M4003" s="49">
        <v>0.33687499999999998</v>
      </c>
      <c r="N4003" s="49">
        <v>0.30185624999999999</v>
      </c>
      <c r="O4003" s="49"/>
      <c r="P4003" s="49"/>
      <c r="Q4003" s="49"/>
      <c r="R4003" s="49"/>
      <c r="S4003" s="49"/>
      <c r="T4003" s="49"/>
      <c r="U4003" s="49"/>
      <c r="V4003" s="49"/>
      <c r="W4003" s="49"/>
      <c r="X4003" s="49"/>
      <c r="Y4003" s="49"/>
      <c r="Z4003" s="49"/>
      <c r="AA4003" s="49"/>
      <c r="AB4003" s="49"/>
      <c r="AC4003" s="49"/>
      <c r="AD4003" s="49"/>
      <c r="AE4003" s="49"/>
      <c r="AF4003" s="49"/>
      <c r="AG4003" s="49"/>
      <c r="AH4003" s="49"/>
      <c r="AI4003" s="49"/>
      <c r="AJ4003" s="49"/>
      <c r="AK4003" s="49"/>
      <c r="AL4003" s="49"/>
      <c r="AM4003" s="49"/>
      <c r="AN4003" s="49"/>
      <c r="AO4003" s="49"/>
      <c r="AP4003" s="49"/>
      <c r="AQ4003" s="49"/>
      <c r="AR4003" s="49"/>
      <c r="AS4003" s="49"/>
      <c r="AT4003" s="49"/>
      <c r="AX4003" s="49"/>
      <c r="AY4003" s="49"/>
      <c r="AZ4003" s="49"/>
      <c r="BA4003" s="49"/>
      <c r="BB4003" s="49"/>
      <c r="BC4003" s="49"/>
      <c r="BD4003" s="49"/>
      <c r="BE4003" s="49"/>
      <c r="BF4003" s="49"/>
      <c r="BG4003" s="49"/>
      <c r="BH4003" s="49"/>
      <c r="BI4003" s="49"/>
      <c r="BJ4003" s="49"/>
      <c r="BK4003" s="49"/>
      <c r="BL4003" s="49"/>
      <c r="BM4003" s="49"/>
      <c r="BN4003" s="49"/>
      <c r="BO4003" s="49"/>
      <c r="BP4003" s="49"/>
      <c r="BQ4003" s="49"/>
      <c r="BR4003" s="49"/>
      <c r="BS4003" s="49"/>
      <c r="BT4003" s="49"/>
      <c r="BU4003" s="49"/>
      <c r="BV4003" s="49"/>
      <c r="BW4003" s="49"/>
      <c r="BX4003" s="49"/>
      <c r="BY4003" s="49"/>
      <c r="BZ4003" s="49"/>
      <c r="CA4003" s="49"/>
      <c r="CB4003" s="49"/>
      <c r="CC4003" s="49"/>
    </row>
    <row r="4004" spans="1:81" x14ac:dyDescent="0.3">
      <c r="A4004" s="57" t="s">
        <v>563</v>
      </c>
      <c r="B4004" s="48">
        <v>42304</v>
      </c>
      <c r="C4004" s="48"/>
      <c r="D4004" s="48"/>
      <c r="E4004" s="49" t="s">
        <v>558</v>
      </c>
      <c r="F4004" s="49"/>
      <c r="G4004" s="49">
        <v>495.97218750000002</v>
      </c>
      <c r="H4004" s="49">
        <v>0.14989374999999999</v>
      </c>
      <c r="I4004" s="49">
        <v>0.22311249999999999</v>
      </c>
      <c r="J4004" s="49">
        <v>0.28089375</v>
      </c>
      <c r="K4004" s="49">
        <v>0.25390000000000001</v>
      </c>
      <c r="L4004" s="49">
        <v>0.29294999999999999</v>
      </c>
      <c r="M4004" s="49">
        <v>0.33700000000000002</v>
      </c>
      <c r="N4004" s="49">
        <v>0.30199375000000001</v>
      </c>
      <c r="O4004" s="49"/>
      <c r="P4004" s="49"/>
      <c r="Q4004" s="49"/>
      <c r="R4004" s="49"/>
      <c r="S4004" s="49"/>
      <c r="T4004" s="49"/>
      <c r="U4004" s="49"/>
      <c r="V4004" s="49"/>
      <c r="W4004" s="49"/>
      <c r="X4004" s="49"/>
      <c r="Y4004" s="49"/>
      <c r="Z4004" s="49"/>
      <c r="AA4004" s="49"/>
      <c r="AB4004" s="49"/>
      <c r="AC4004" s="49"/>
      <c r="AD4004" s="49"/>
      <c r="AE4004" s="49"/>
      <c r="AF4004" s="49">
        <v>0.139682155332744</v>
      </c>
      <c r="AG4004" s="49"/>
      <c r="AH4004" s="49"/>
      <c r="AI4004" s="49"/>
      <c r="AJ4004" s="49"/>
      <c r="AK4004" s="49"/>
      <c r="AL4004" s="49"/>
      <c r="AM4004" s="49"/>
      <c r="AN4004" s="49"/>
      <c r="AO4004" s="49"/>
      <c r="AP4004" s="49"/>
      <c r="AQ4004" s="49"/>
      <c r="AR4004" s="49"/>
      <c r="AS4004" s="49"/>
      <c r="AT4004" s="49"/>
      <c r="AX4004" s="49"/>
      <c r="AY4004" s="49"/>
      <c r="AZ4004" s="49"/>
      <c r="BA4004" s="49"/>
      <c r="BB4004" s="49"/>
      <c r="BC4004" s="49"/>
      <c r="BD4004" s="49"/>
      <c r="BE4004" s="49"/>
      <c r="BF4004" s="49"/>
      <c r="BG4004" s="49"/>
      <c r="BH4004" s="49"/>
      <c r="BI4004" s="49"/>
      <c r="BJ4004" s="49"/>
      <c r="BK4004" s="49"/>
      <c r="BL4004" s="49"/>
      <c r="BM4004" s="49"/>
      <c r="BN4004" s="49"/>
      <c r="BO4004" s="49"/>
      <c r="BP4004" s="49"/>
      <c r="BQ4004" s="49"/>
      <c r="BR4004" s="49"/>
      <c r="BS4004" s="49"/>
      <c r="BT4004" s="49"/>
      <c r="BU4004" s="49"/>
      <c r="BV4004" s="49"/>
      <c r="BW4004" s="49"/>
      <c r="BX4004" s="49"/>
      <c r="BY4004" s="49"/>
      <c r="BZ4004" s="49"/>
      <c r="CA4004" s="49"/>
      <c r="CB4004" s="49"/>
      <c r="CC4004" s="49"/>
    </row>
    <row r="4005" spans="1:81" x14ac:dyDescent="0.3">
      <c r="A4005" s="57" t="s">
        <v>563</v>
      </c>
      <c r="B4005" s="48">
        <v>42305</v>
      </c>
      <c r="C4005" s="48"/>
      <c r="D4005" s="48"/>
      <c r="E4005" s="49" t="s">
        <v>558</v>
      </c>
      <c r="F4005" s="49"/>
      <c r="G4005" s="49">
        <v>495.15046875000002</v>
      </c>
      <c r="H4005" s="49">
        <v>0.14927812500000001</v>
      </c>
      <c r="I4005" s="49">
        <v>0.221775</v>
      </c>
      <c r="J4005" s="49">
        <v>0.27928124999999998</v>
      </c>
      <c r="K4005" s="49">
        <v>0.25364375</v>
      </c>
      <c r="L4005" s="49">
        <v>0.29308125000000002</v>
      </c>
      <c r="M4005" s="49">
        <v>0.33697500000000002</v>
      </c>
      <c r="N4005" s="49">
        <v>0.30199375000000001</v>
      </c>
      <c r="O4005" s="49"/>
      <c r="P4005" s="49"/>
      <c r="Q4005" s="49"/>
      <c r="R4005" s="49"/>
      <c r="S4005" s="49"/>
      <c r="T4005" s="49"/>
      <c r="U4005" s="49"/>
      <c r="V4005" s="49"/>
      <c r="W4005" s="49"/>
      <c r="X4005" s="49"/>
      <c r="Y4005" s="49"/>
      <c r="Z4005" s="49"/>
      <c r="AA4005" s="49"/>
      <c r="AB4005" s="49"/>
      <c r="AC4005" s="49"/>
      <c r="AD4005" s="49"/>
      <c r="AE4005" s="49"/>
      <c r="AF4005" s="49"/>
      <c r="AG4005" s="49"/>
      <c r="AH4005" s="49"/>
      <c r="AI4005" s="49"/>
      <c r="AJ4005" s="49"/>
      <c r="AK4005" s="49"/>
      <c r="AL4005" s="49"/>
      <c r="AM4005" s="49"/>
      <c r="AN4005" s="49"/>
      <c r="AO4005" s="49"/>
      <c r="AP4005" s="49"/>
      <c r="AQ4005" s="49"/>
      <c r="AR4005" s="49"/>
      <c r="AS4005" s="49"/>
      <c r="AT4005" s="49"/>
      <c r="AX4005" s="49"/>
      <c r="AY4005" s="49"/>
      <c r="AZ4005" s="49"/>
      <c r="BA4005" s="49"/>
      <c r="BB4005" s="49"/>
      <c r="BC4005" s="49"/>
      <c r="BD4005" s="49"/>
      <c r="BE4005" s="49"/>
      <c r="BF4005" s="49"/>
      <c r="BG4005" s="49"/>
      <c r="BH4005" s="49"/>
      <c r="BI4005" s="49"/>
      <c r="BJ4005" s="49"/>
      <c r="BK4005" s="49"/>
      <c r="BL4005" s="49"/>
      <c r="BM4005" s="49"/>
      <c r="BN4005" s="49"/>
      <c r="BO4005" s="49"/>
      <c r="BP4005" s="49"/>
      <c r="BQ4005" s="49"/>
      <c r="BR4005" s="49"/>
      <c r="BS4005" s="49"/>
      <c r="BT4005" s="49"/>
      <c r="BU4005" s="49"/>
      <c r="BV4005" s="49"/>
      <c r="BW4005" s="49"/>
      <c r="BX4005" s="49"/>
      <c r="BY4005" s="49"/>
      <c r="BZ4005" s="49"/>
      <c r="CA4005" s="49"/>
      <c r="CB4005" s="49"/>
      <c r="CC4005" s="49"/>
    </row>
    <row r="4006" spans="1:81" x14ac:dyDescent="0.3">
      <c r="A4006" s="57" t="s">
        <v>563</v>
      </c>
      <c r="B4006" s="48">
        <v>42306</v>
      </c>
      <c r="C4006" s="48"/>
      <c r="D4006" s="48"/>
      <c r="E4006" s="49" t="s">
        <v>558</v>
      </c>
      <c r="F4006" s="49"/>
      <c r="G4006" s="49">
        <v>497.03671874999998</v>
      </c>
      <c r="H4006" s="49">
        <v>0.16644062500000001</v>
      </c>
      <c r="I4006" s="49">
        <v>0.22058749999999999</v>
      </c>
      <c r="J4006" s="49">
        <v>0.27788125000000002</v>
      </c>
      <c r="K4006" s="49">
        <v>0.25322499999999998</v>
      </c>
      <c r="L4006" s="49">
        <v>0.29304999999999998</v>
      </c>
      <c r="M4006" s="49">
        <v>0.33701874999999998</v>
      </c>
      <c r="N4006" s="49">
        <v>0.30209999999999998</v>
      </c>
      <c r="O4006" s="49"/>
      <c r="P4006" s="49"/>
      <c r="Q4006" s="49"/>
      <c r="R4006" s="49"/>
      <c r="S4006" s="49">
        <v>1.4043888250000001</v>
      </c>
      <c r="T4006" s="49">
        <v>37.994750000000003</v>
      </c>
      <c r="U4006" s="49">
        <v>0</v>
      </c>
      <c r="V4006" s="49"/>
      <c r="W4006" s="49"/>
      <c r="X4006" s="49"/>
      <c r="Y4006" s="49"/>
      <c r="Z4006" s="49"/>
      <c r="AA4006" s="49"/>
      <c r="AB4006" s="49"/>
      <c r="AC4006" s="49"/>
      <c r="AD4006" s="49">
        <v>5.95</v>
      </c>
      <c r="AE4006" s="49"/>
      <c r="AF4006" s="49"/>
      <c r="AG4006" s="49"/>
      <c r="AH4006" s="49"/>
      <c r="AI4006" s="49"/>
      <c r="AJ4006" s="49">
        <v>0</v>
      </c>
      <c r="AK4006" s="49">
        <v>4.8499999999999996</v>
      </c>
      <c r="AL4006" s="49">
        <v>0.495</v>
      </c>
      <c r="AM4006" s="49">
        <v>4.1669539046550998E-2</v>
      </c>
      <c r="AN4006" s="49">
        <v>1.188967375</v>
      </c>
      <c r="AO4006" s="49">
        <v>28.533249999999999</v>
      </c>
      <c r="AP4006" s="49"/>
      <c r="AQ4006" s="49"/>
      <c r="AR4006" s="49"/>
      <c r="AS4006" s="49"/>
      <c r="AT4006" s="49"/>
      <c r="AX4006" s="49"/>
      <c r="AY4006" s="49"/>
      <c r="AZ4006" s="49"/>
      <c r="BA4006" s="49"/>
      <c r="BB4006" s="49"/>
      <c r="BC4006" s="49">
        <v>0</v>
      </c>
      <c r="BD4006" s="49"/>
      <c r="BE4006" s="49">
        <v>2.2768213285419898E-2</v>
      </c>
      <c r="BF4006" s="49">
        <v>0.21542144999999999</v>
      </c>
      <c r="BG4006" s="49"/>
      <c r="BH4006" s="49">
        <v>9.4614999999999991</v>
      </c>
      <c r="BI4006" s="49"/>
      <c r="BJ4006" s="49"/>
      <c r="BK4006" s="49"/>
      <c r="BL4006" s="49"/>
      <c r="BM4006" s="49"/>
      <c r="BN4006" s="49"/>
      <c r="BO4006" s="49"/>
      <c r="BP4006" s="49"/>
      <c r="BQ4006" s="49"/>
      <c r="BR4006" s="49"/>
      <c r="BS4006" s="49"/>
      <c r="BT4006" s="49"/>
      <c r="BU4006" s="49"/>
      <c r="BV4006" s="49"/>
      <c r="BW4006" s="49"/>
      <c r="BX4006" s="49"/>
      <c r="BY4006" s="49"/>
      <c r="BZ4006" s="49"/>
      <c r="CA4006" s="49"/>
      <c r="CB4006" s="49"/>
      <c r="CC4006" s="49"/>
    </row>
    <row r="4007" spans="1:81" x14ac:dyDescent="0.3">
      <c r="A4007" s="57" t="s">
        <v>563</v>
      </c>
      <c r="B4007" s="48">
        <v>42307</v>
      </c>
      <c r="C4007" s="48"/>
      <c r="D4007" s="48"/>
      <c r="E4007" s="49" t="s">
        <v>558</v>
      </c>
      <c r="F4007" s="49"/>
      <c r="G4007" s="49">
        <v>497.38875000000002</v>
      </c>
      <c r="H4007" s="49">
        <v>0.17415625000000001</v>
      </c>
      <c r="I4007" s="49">
        <v>0.21926875000000001</v>
      </c>
      <c r="J4007" s="49">
        <v>0.27645625000000001</v>
      </c>
      <c r="K4007" s="49">
        <v>0.25261875</v>
      </c>
      <c r="L4007" s="49">
        <v>0.29293750000000002</v>
      </c>
      <c r="M4007" s="49">
        <v>0.33707500000000001</v>
      </c>
      <c r="N4007" s="49">
        <v>0.3021625</v>
      </c>
      <c r="O4007" s="49"/>
      <c r="P4007" s="49"/>
      <c r="Q4007" s="49"/>
      <c r="R4007" s="49"/>
      <c r="S4007" s="49"/>
      <c r="T4007" s="49"/>
      <c r="U4007" s="49"/>
      <c r="V4007" s="49"/>
      <c r="W4007" s="49"/>
      <c r="X4007" s="49"/>
      <c r="Y4007" s="49"/>
      <c r="Z4007" s="49"/>
      <c r="AA4007" s="49"/>
      <c r="AB4007" s="49"/>
      <c r="AC4007" s="49"/>
      <c r="AD4007" s="49"/>
      <c r="AE4007" s="49">
        <v>0.18314141002430701</v>
      </c>
      <c r="AF4007" s="49">
        <v>0.22384132439407101</v>
      </c>
      <c r="AG4007" s="49"/>
      <c r="AH4007" s="49"/>
      <c r="AI4007" s="49"/>
      <c r="AJ4007" s="49"/>
      <c r="AK4007" s="49"/>
      <c r="AL4007" s="49"/>
      <c r="AM4007" s="49"/>
      <c r="AN4007" s="49"/>
      <c r="AO4007" s="49"/>
      <c r="AP4007" s="49"/>
      <c r="AQ4007" s="49"/>
      <c r="AR4007" s="49"/>
      <c r="AS4007" s="49"/>
      <c r="AT4007" s="49"/>
      <c r="AX4007" s="49"/>
      <c r="AY4007" s="49"/>
      <c r="AZ4007" s="49"/>
      <c r="BA4007" s="49"/>
      <c r="BB4007" s="49"/>
      <c r="BC4007" s="49"/>
      <c r="BD4007" s="49"/>
      <c r="BE4007" s="49"/>
      <c r="BF4007" s="49"/>
      <c r="BG4007" s="49"/>
      <c r="BH4007" s="49"/>
      <c r="BI4007" s="49"/>
      <c r="BJ4007" s="49"/>
      <c r="BK4007" s="49"/>
      <c r="BL4007" s="49"/>
      <c r="BM4007" s="49"/>
      <c r="BN4007" s="49"/>
      <c r="BO4007" s="49"/>
      <c r="BP4007" s="49"/>
      <c r="BQ4007" s="49"/>
      <c r="BR4007" s="49"/>
      <c r="BS4007" s="49"/>
      <c r="BT4007" s="49"/>
      <c r="BU4007" s="49"/>
      <c r="BV4007" s="49"/>
      <c r="BW4007" s="49"/>
      <c r="BX4007" s="49"/>
      <c r="BY4007" s="49"/>
      <c r="BZ4007" s="49"/>
      <c r="CA4007" s="49"/>
      <c r="CB4007" s="49"/>
      <c r="CC4007" s="49"/>
    </row>
    <row r="4008" spans="1:81" x14ac:dyDescent="0.3">
      <c r="A4008" s="57" t="s">
        <v>563</v>
      </c>
      <c r="B4008" s="48">
        <v>42308</v>
      </c>
      <c r="C4008" s="48"/>
      <c r="D4008" s="48"/>
      <c r="E4008" s="49" t="s">
        <v>558</v>
      </c>
      <c r="F4008" s="49"/>
      <c r="G4008" s="49">
        <v>495.643125</v>
      </c>
      <c r="H4008" s="49">
        <v>0.16743749999999999</v>
      </c>
      <c r="I4008" s="49">
        <v>0.21783749999999999</v>
      </c>
      <c r="J4008" s="49">
        <v>0.27525624999999998</v>
      </c>
      <c r="K4008" s="49">
        <v>0.25217499999999998</v>
      </c>
      <c r="L4008" s="49">
        <v>0.29284375000000001</v>
      </c>
      <c r="M4008" s="49">
        <v>0.33708749999999998</v>
      </c>
      <c r="N4008" s="49">
        <v>0.30214374999999999</v>
      </c>
      <c r="O4008" s="49"/>
      <c r="P4008" s="49"/>
      <c r="Q4008" s="49"/>
      <c r="R4008" s="49"/>
      <c r="S4008" s="49"/>
      <c r="T4008" s="49"/>
      <c r="U4008" s="49"/>
      <c r="V4008" s="49"/>
      <c r="W4008" s="49"/>
      <c r="X4008" s="49"/>
      <c r="Y4008" s="49"/>
      <c r="Z4008" s="49"/>
      <c r="AA4008" s="49"/>
      <c r="AB4008" s="49"/>
      <c r="AC4008" s="49"/>
      <c r="AD4008" s="49"/>
      <c r="AE4008" s="49"/>
      <c r="AF4008" s="49"/>
      <c r="AG4008" s="49"/>
      <c r="AH4008" s="49"/>
      <c r="AI4008" s="49"/>
      <c r="AJ4008" s="49"/>
      <c r="AK4008" s="49"/>
      <c r="AL4008" s="49"/>
      <c r="AM4008" s="49"/>
      <c r="AN4008" s="49"/>
      <c r="AO4008" s="49"/>
      <c r="AP4008" s="49"/>
      <c r="AQ4008" s="49"/>
      <c r="AR4008" s="49"/>
      <c r="AS4008" s="49"/>
      <c r="AT4008" s="49"/>
      <c r="AX4008" s="49"/>
      <c r="AY4008" s="49"/>
      <c r="AZ4008" s="49"/>
      <c r="BA4008" s="49"/>
      <c r="BB4008" s="49"/>
      <c r="BC4008" s="49"/>
      <c r="BD4008" s="49"/>
      <c r="BE4008" s="49"/>
      <c r="BF4008" s="49"/>
      <c r="BG4008" s="49"/>
      <c r="BH4008" s="49"/>
      <c r="BI4008" s="49"/>
      <c r="BJ4008" s="49"/>
      <c r="BK4008" s="49"/>
      <c r="BL4008" s="49"/>
      <c r="BM4008" s="49"/>
      <c r="BN4008" s="49"/>
      <c r="BO4008" s="49"/>
      <c r="BP4008" s="49"/>
      <c r="BQ4008" s="49"/>
      <c r="BR4008" s="49"/>
      <c r="BS4008" s="49"/>
      <c r="BT4008" s="49"/>
      <c r="BU4008" s="49"/>
      <c r="BV4008" s="49"/>
      <c r="BW4008" s="49"/>
      <c r="BX4008" s="49"/>
      <c r="BY4008" s="49"/>
      <c r="BZ4008" s="49"/>
      <c r="CA4008" s="49"/>
      <c r="CB4008" s="49"/>
      <c r="CC4008" s="49"/>
    </row>
    <row r="4009" spans="1:81" x14ac:dyDescent="0.3">
      <c r="A4009" s="57" t="s">
        <v>563</v>
      </c>
      <c r="B4009" s="48">
        <v>42309</v>
      </c>
      <c r="C4009" s="48"/>
      <c r="D4009" s="48"/>
      <c r="E4009" s="49" t="s">
        <v>558</v>
      </c>
      <c r="F4009" s="49"/>
      <c r="G4009" s="49">
        <v>494.19468749999999</v>
      </c>
      <c r="H4009" s="49">
        <v>0.16241875</v>
      </c>
      <c r="I4009" s="49">
        <v>0.21615000000000001</v>
      </c>
      <c r="J4009" s="49">
        <v>0.27415624999999999</v>
      </c>
      <c r="K4009" s="49">
        <v>0.25183125000000001</v>
      </c>
      <c r="L4009" s="49">
        <v>0.29278124999999999</v>
      </c>
      <c r="M4009" s="49">
        <v>0.33711249999999998</v>
      </c>
      <c r="N4009" s="49">
        <v>0.30214999999999997</v>
      </c>
      <c r="O4009" s="49"/>
      <c r="P4009" s="49"/>
      <c r="Q4009" s="49"/>
      <c r="R4009" s="49"/>
      <c r="S4009" s="49"/>
      <c r="T4009" s="49"/>
      <c r="U4009" s="49"/>
      <c r="V4009" s="49"/>
      <c r="W4009" s="49"/>
      <c r="X4009" s="49"/>
      <c r="Y4009" s="49"/>
      <c r="Z4009" s="49"/>
      <c r="AA4009" s="49"/>
      <c r="AB4009" s="49"/>
      <c r="AC4009" s="49"/>
      <c r="AD4009" s="49"/>
      <c r="AE4009" s="49"/>
      <c r="AF4009" s="49"/>
      <c r="AG4009" s="49"/>
      <c r="AH4009" s="49"/>
      <c r="AI4009" s="49"/>
      <c r="AJ4009" s="49"/>
      <c r="AK4009" s="49"/>
      <c r="AL4009" s="49"/>
      <c r="AM4009" s="49"/>
      <c r="AN4009" s="49"/>
      <c r="AO4009" s="49"/>
      <c r="AP4009" s="49"/>
      <c r="AQ4009" s="49"/>
      <c r="AR4009" s="49"/>
      <c r="AS4009" s="49"/>
      <c r="AT4009" s="49"/>
      <c r="AX4009" s="49"/>
      <c r="AY4009" s="49"/>
      <c r="AZ4009" s="49"/>
      <c r="BA4009" s="49"/>
      <c r="BB4009" s="49"/>
      <c r="BC4009" s="49"/>
      <c r="BD4009" s="49"/>
      <c r="BE4009" s="49"/>
      <c r="BF4009" s="49"/>
      <c r="BG4009" s="49"/>
      <c r="BH4009" s="49"/>
      <c r="BI4009" s="49"/>
      <c r="BJ4009" s="49"/>
      <c r="BK4009" s="49"/>
      <c r="BL4009" s="49"/>
      <c r="BM4009" s="49"/>
      <c r="BN4009" s="49"/>
      <c r="BO4009" s="49"/>
      <c r="BP4009" s="49"/>
      <c r="BQ4009" s="49"/>
      <c r="BR4009" s="49"/>
      <c r="BS4009" s="49"/>
      <c r="BT4009" s="49"/>
      <c r="BU4009" s="49"/>
      <c r="BV4009" s="49"/>
      <c r="BW4009" s="49"/>
      <c r="BX4009" s="49"/>
      <c r="BY4009" s="49"/>
      <c r="BZ4009" s="49"/>
      <c r="CA4009" s="49"/>
      <c r="CB4009" s="49"/>
      <c r="CC4009" s="49"/>
    </row>
    <row r="4010" spans="1:81" x14ac:dyDescent="0.3">
      <c r="A4010" s="57" t="s">
        <v>563</v>
      </c>
      <c r="B4010" s="48">
        <v>42310</v>
      </c>
      <c r="C4010" s="48"/>
      <c r="D4010" s="48"/>
      <c r="E4010" s="49" t="s">
        <v>558</v>
      </c>
      <c r="F4010" s="49"/>
      <c r="G4010" s="49">
        <v>495.86765624999998</v>
      </c>
      <c r="H4010" s="49">
        <v>0.17841562499999999</v>
      </c>
      <c r="I4010" s="49">
        <v>0.21363124999999999</v>
      </c>
      <c r="J4010" s="49">
        <v>0.27321250000000002</v>
      </c>
      <c r="K4010" s="49">
        <v>0.25163124999999997</v>
      </c>
      <c r="L4010" s="49">
        <v>0.29266249999999999</v>
      </c>
      <c r="M4010" s="49">
        <v>0.33711249999999998</v>
      </c>
      <c r="N4010" s="49">
        <v>0.30225000000000002</v>
      </c>
      <c r="O4010" s="49"/>
      <c r="P4010" s="49"/>
      <c r="Q4010" s="49"/>
      <c r="R4010" s="49"/>
      <c r="S4010" s="49"/>
      <c r="T4010" s="49"/>
      <c r="U4010" s="49"/>
      <c r="V4010" s="49"/>
      <c r="W4010" s="49"/>
      <c r="X4010" s="49"/>
      <c r="Y4010" s="49"/>
      <c r="Z4010" s="49"/>
      <c r="AA4010" s="49"/>
      <c r="AB4010" s="49"/>
      <c r="AC4010" s="49"/>
      <c r="AD4010" s="49"/>
      <c r="AE4010" s="49">
        <v>0.21787734314947699</v>
      </c>
      <c r="AF4010" s="49">
        <v>0.19758474648104399</v>
      </c>
      <c r="AG4010" s="49"/>
      <c r="AH4010" s="49"/>
      <c r="AI4010" s="49"/>
      <c r="AJ4010" s="49"/>
      <c r="AK4010" s="49"/>
      <c r="AL4010" s="49"/>
      <c r="AM4010" s="49"/>
      <c r="AN4010" s="49"/>
      <c r="AO4010" s="49"/>
      <c r="AP4010" s="49"/>
      <c r="AQ4010" s="49"/>
      <c r="AR4010" s="49"/>
      <c r="AS4010" s="49"/>
      <c r="AT4010" s="49"/>
      <c r="AX4010" s="49"/>
      <c r="AY4010" s="49"/>
      <c r="AZ4010" s="49"/>
      <c r="BA4010" s="49"/>
      <c r="BB4010" s="49"/>
      <c r="BC4010" s="49"/>
      <c r="BD4010" s="49"/>
      <c r="BE4010" s="49"/>
      <c r="BF4010" s="49"/>
      <c r="BG4010" s="49"/>
      <c r="BH4010" s="49"/>
      <c r="BI4010" s="49"/>
      <c r="BJ4010" s="49"/>
      <c r="BK4010" s="49"/>
      <c r="BL4010" s="49"/>
      <c r="BM4010" s="49"/>
      <c r="BN4010" s="49"/>
      <c r="BO4010" s="49"/>
      <c r="BP4010" s="49"/>
      <c r="BQ4010" s="49"/>
      <c r="BR4010" s="49"/>
      <c r="BS4010" s="49"/>
      <c r="BT4010" s="49"/>
      <c r="BU4010" s="49"/>
      <c r="BV4010" s="49"/>
      <c r="BW4010" s="49"/>
      <c r="BX4010" s="49"/>
      <c r="BY4010" s="49"/>
      <c r="BZ4010" s="49"/>
      <c r="CA4010" s="49"/>
      <c r="CB4010" s="49"/>
      <c r="CC4010" s="49"/>
    </row>
    <row r="4011" spans="1:81" x14ac:dyDescent="0.3">
      <c r="A4011" s="57" t="s">
        <v>563</v>
      </c>
      <c r="B4011" s="48">
        <v>42311</v>
      </c>
      <c r="C4011" s="48"/>
      <c r="D4011" s="48"/>
      <c r="E4011" s="49" t="s">
        <v>558</v>
      </c>
      <c r="F4011" s="49"/>
      <c r="G4011" s="49">
        <v>493.58531249999999</v>
      </c>
      <c r="H4011" s="49">
        <v>0.16801874999999999</v>
      </c>
      <c r="I4011" s="49">
        <v>0.21178749999999999</v>
      </c>
      <c r="J4011" s="49">
        <v>0.27165</v>
      </c>
      <c r="K4011" s="49">
        <v>0.25165625000000003</v>
      </c>
      <c r="L4011" s="49">
        <v>0.29266249999999999</v>
      </c>
      <c r="M4011" s="49">
        <v>0.33711249999999998</v>
      </c>
      <c r="N4011" s="49">
        <v>0.30230000000000001</v>
      </c>
      <c r="O4011" s="49"/>
      <c r="P4011" s="49"/>
      <c r="Q4011" s="49"/>
      <c r="R4011" s="49"/>
      <c r="S4011" s="49"/>
      <c r="T4011" s="49"/>
      <c r="U4011" s="49"/>
      <c r="V4011" s="49"/>
      <c r="W4011" s="49"/>
      <c r="X4011" s="49"/>
      <c r="Y4011" s="49"/>
      <c r="Z4011" s="49"/>
      <c r="AA4011" s="49"/>
      <c r="AB4011" s="49"/>
      <c r="AC4011" s="49"/>
      <c r="AD4011" s="49"/>
      <c r="AE4011" s="49"/>
      <c r="AF4011" s="49"/>
      <c r="AG4011" s="49"/>
      <c r="AH4011" s="49"/>
      <c r="AI4011" s="49"/>
      <c r="AJ4011" s="49"/>
      <c r="AK4011" s="49"/>
      <c r="AL4011" s="49"/>
      <c r="AM4011" s="49"/>
      <c r="AN4011" s="49"/>
      <c r="AO4011" s="49"/>
      <c r="AP4011" s="49"/>
      <c r="AQ4011" s="49"/>
      <c r="AR4011" s="49"/>
      <c r="AS4011" s="49"/>
      <c r="AT4011" s="49"/>
      <c r="AX4011" s="49"/>
      <c r="AY4011" s="49"/>
      <c r="AZ4011" s="49"/>
      <c r="BA4011" s="49"/>
      <c r="BB4011" s="49"/>
      <c r="BC4011" s="49"/>
      <c r="BD4011" s="49"/>
      <c r="BE4011" s="49"/>
      <c r="BF4011" s="49"/>
      <c r="BG4011" s="49"/>
      <c r="BH4011" s="49"/>
      <c r="BI4011" s="49"/>
      <c r="BJ4011" s="49"/>
      <c r="BK4011" s="49"/>
      <c r="BL4011" s="49"/>
      <c r="BM4011" s="49"/>
      <c r="BN4011" s="49"/>
      <c r="BO4011" s="49"/>
      <c r="BP4011" s="49"/>
      <c r="BQ4011" s="49"/>
      <c r="BR4011" s="49"/>
      <c r="BS4011" s="49"/>
      <c r="BT4011" s="49"/>
      <c r="BU4011" s="49"/>
      <c r="BV4011" s="49"/>
      <c r="BW4011" s="49"/>
      <c r="BX4011" s="49"/>
      <c r="BY4011" s="49"/>
      <c r="BZ4011" s="49"/>
      <c r="CA4011" s="49"/>
      <c r="CB4011" s="49"/>
      <c r="CC4011" s="49"/>
    </row>
    <row r="4012" spans="1:81" x14ac:dyDescent="0.3">
      <c r="A4012" s="57" t="s">
        <v>563</v>
      </c>
      <c r="B4012" s="48">
        <v>42312</v>
      </c>
      <c r="C4012" s="48"/>
      <c r="D4012" s="48"/>
      <c r="E4012" s="49" t="s">
        <v>558</v>
      </c>
      <c r="F4012" s="49"/>
      <c r="G4012" s="49">
        <v>492.00843750000001</v>
      </c>
      <c r="H4012" s="49">
        <v>0.16293750000000001</v>
      </c>
      <c r="I4012" s="49">
        <v>0.21053125</v>
      </c>
      <c r="J4012" s="49">
        <v>0.27</v>
      </c>
      <c r="K4012" s="49">
        <v>0.25126874999999999</v>
      </c>
      <c r="L4012" s="49">
        <v>0.29265625000000001</v>
      </c>
      <c r="M4012" s="49">
        <v>0.33707500000000001</v>
      </c>
      <c r="N4012" s="49">
        <v>0.30229375000000003</v>
      </c>
      <c r="O4012" s="49"/>
      <c r="P4012" s="49"/>
      <c r="Q4012" s="49"/>
      <c r="R4012" s="49"/>
      <c r="S4012" s="49"/>
      <c r="T4012" s="49"/>
      <c r="U4012" s="49"/>
      <c r="V4012" s="49"/>
      <c r="W4012" s="49"/>
      <c r="X4012" s="49"/>
      <c r="Y4012" s="49"/>
      <c r="Z4012" s="49"/>
      <c r="AA4012" s="49"/>
      <c r="AB4012" s="49"/>
      <c r="AC4012" s="49"/>
      <c r="AD4012" s="49"/>
      <c r="AE4012" s="49"/>
      <c r="AF4012" s="49"/>
      <c r="AG4012" s="49"/>
      <c r="AH4012" s="49"/>
      <c r="AI4012" s="49"/>
      <c r="AJ4012" s="49"/>
      <c r="AK4012" s="49"/>
      <c r="AL4012" s="49"/>
      <c r="AM4012" s="49"/>
      <c r="AN4012" s="49"/>
      <c r="AO4012" s="49"/>
      <c r="AP4012" s="49"/>
      <c r="AQ4012" s="49"/>
      <c r="AR4012" s="49"/>
      <c r="AS4012" s="49"/>
      <c r="AT4012" s="49"/>
      <c r="AX4012" s="49"/>
      <c r="AY4012" s="49"/>
      <c r="AZ4012" s="49"/>
      <c r="BA4012" s="49"/>
      <c r="BB4012" s="49"/>
      <c r="BC4012" s="49"/>
      <c r="BD4012" s="49"/>
      <c r="BE4012" s="49"/>
      <c r="BF4012" s="49"/>
      <c r="BG4012" s="49"/>
      <c r="BH4012" s="49"/>
      <c r="BI4012" s="49"/>
      <c r="BJ4012" s="49"/>
      <c r="BK4012" s="49"/>
      <c r="BL4012" s="49"/>
      <c r="BM4012" s="49"/>
      <c r="BN4012" s="49"/>
      <c r="BO4012" s="49"/>
      <c r="BP4012" s="49"/>
      <c r="BQ4012" s="49"/>
      <c r="BR4012" s="49"/>
      <c r="BS4012" s="49"/>
      <c r="BT4012" s="49"/>
      <c r="BU4012" s="49"/>
      <c r="BV4012" s="49"/>
      <c r="BW4012" s="49"/>
      <c r="BX4012" s="49"/>
      <c r="BY4012" s="49"/>
      <c r="BZ4012" s="49"/>
      <c r="CA4012" s="49"/>
      <c r="CB4012" s="49"/>
      <c r="CC4012" s="49"/>
    </row>
    <row r="4013" spans="1:81" x14ac:dyDescent="0.3">
      <c r="A4013" s="57" t="s">
        <v>563</v>
      </c>
      <c r="B4013" s="48">
        <v>42313</v>
      </c>
      <c r="C4013" s="48"/>
      <c r="D4013" s="48"/>
      <c r="E4013" s="49" t="s">
        <v>558</v>
      </c>
      <c r="F4013" s="49"/>
      <c r="G4013" s="49">
        <v>490.31203125000002</v>
      </c>
      <c r="H4013" s="49">
        <v>0.15907812499999999</v>
      </c>
      <c r="I4013" s="49">
        <v>0.20873125000000001</v>
      </c>
      <c r="J4013" s="49">
        <v>0.26796874999999998</v>
      </c>
      <c r="K4013" s="49">
        <v>0.25056875000000001</v>
      </c>
      <c r="L4013" s="49">
        <v>0.29250625000000002</v>
      </c>
      <c r="M4013" s="49">
        <v>0.33715000000000001</v>
      </c>
      <c r="N4013" s="49">
        <v>0.30227500000000002</v>
      </c>
      <c r="O4013" s="49"/>
      <c r="P4013" s="49"/>
      <c r="Q4013" s="49"/>
      <c r="R4013" s="49"/>
      <c r="S4013" s="49"/>
      <c r="T4013" s="49"/>
      <c r="U4013" s="49"/>
      <c r="V4013" s="49"/>
      <c r="W4013" s="49"/>
      <c r="X4013" s="49"/>
      <c r="Y4013" s="49"/>
      <c r="Z4013" s="49"/>
      <c r="AA4013" s="49"/>
      <c r="AB4013" s="49"/>
      <c r="AC4013" s="49"/>
      <c r="AD4013" s="49"/>
      <c r="AE4013" s="49"/>
      <c r="AF4013" s="49">
        <v>6.9539899694075605E-2</v>
      </c>
      <c r="AG4013" s="49"/>
      <c r="AH4013" s="49"/>
      <c r="AI4013" s="49"/>
      <c r="AJ4013" s="49"/>
      <c r="AK4013" s="49"/>
      <c r="AL4013" s="49"/>
      <c r="AM4013" s="49"/>
      <c r="AN4013" s="49"/>
      <c r="AO4013" s="49"/>
      <c r="AP4013" s="49"/>
      <c r="AQ4013" s="49"/>
      <c r="AR4013" s="49"/>
      <c r="AS4013" s="49"/>
      <c r="AT4013" s="49"/>
      <c r="AX4013" s="49"/>
      <c r="AY4013" s="49"/>
      <c r="AZ4013" s="49"/>
      <c r="BA4013" s="49"/>
      <c r="BB4013" s="49"/>
      <c r="BC4013" s="49"/>
      <c r="BD4013" s="49"/>
      <c r="BE4013" s="49"/>
      <c r="BF4013" s="49"/>
      <c r="BG4013" s="49"/>
      <c r="BH4013" s="49"/>
      <c r="BI4013" s="49"/>
      <c r="BJ4013" s="49"/>
      <c r="BK4013" s="49"/>
      <c r="BL4013" s="49"/>
      <c r="BM4013" s="49"/>
      <c r="BN4013" s="49"/>
      <c r="BO4013" s="49"/>
      <c r="BP4013" s="49"/>
      <c r="BQ4013" s="49"/>
      <c r="BR4013" s="49"/>
      <c r="BS4013" s="49"/>
      <c r="BT4013" s="49"/>
      <c r="BU4013" s="49"/>
      <c r="BV4013" s="49"/>
      <c r="BW4013" s="49"/>
      <c r="BX4013" s="49"/>
      <c r="BY4013" s="49"/>
      <c r="BZ4013" s="49"/>
      <c r="CA4013" s="49"/>
      <c r="CB4013" s="49"/>
      <c r="CC4013" s="49"/>
    </row>
    <row r="4014" spans="1:81" x14ac:dyDescent="0.3">
      <c r="A4014" s="57" t="s">
        <v>563</v>
      </c>
      <c r="B4014" s="48">
        <v>42314</v>
      </c>
      <c r="C4014" s="48"/>
      <c r="D4014" s="48"/>
      <c r="E4014" s="49" t="s">
        <v>558</v>
      </c>
      <c r="F4014" s="49"/>
      <c r="G4014" s="49">
        <v>488.64093750000001</v>
      </c>
      <c r="H4014" s="49">
        <v>0.15445624999999999</v>
      </c>
      <c r="I4014" s="49">
        <v>0.20655000000000001</v>
      </c>
      <c r="J4014" s="49">
        <v>0.26644374999999998</v>
      </c>
      <c r="K4014" s="49">
        <v>0.25</v>
      </c>
      <c r="L4014" s="49">
        <v>0.29240624999999998</v>
      </c>
      <c r="M4014" s="49">
        <v>0.33713124999999999</v>
      </c>
      <c r="N4014" s="49">
        <v>0.30231875000000002</v>
      </c>
      <c r="O4014" s="49"/>
      <c r="P4014" s="49"/>
      <c r="Q4014" s="49"/>
      <c r="R4014" s="49"/>
      <c r="S4014" s="49"/>
      <c r="T4014" s="49"/>
      <c r="U4014" s="49"/>
      <c r="V4014" s="49"/>
      <c r="W4014" s="49"/>
      <c r="X4014" s="49"/>
      <c r="Y4014" s="49"/>
      <c r="Z4014" s="49"/>
      <c r="AA4014" s="49"/>
      <c r="AB4014" s="49"/>
      <c r="AC4014" s="49"/>
      <c r="AD4014" s="49"/>
      <c r="AE4014" s="49"/>
      <c r="AF4014" s="49"/>
      <c r="AG4014" s="49"/>
      <c r="AH4014" s="49"/>
      <c r="AI4014" s="49"/>
      <c r="AJ4014" s="49"/>
      <c r="AK4014" s="49"/>
      <c r="AL4014" s="49"/>
      <c r="AM4014" s="49"/>
      <c r="AN4014" s="49"/>
      <c r="AO4014" s="49"/>
      <c r="AP4014" s="49"/>
      <c r="AQ4014" s="49"/>
      <c r="AR4014" s="49"/>
      <c r="AS4014" s="49"/>
      <c r="AT4014" s="49"/>
      <c r="AX4014" s="49"/>
      <c r="AY4014" s="49"/>
      <c r="AZ4014" s="49"/>
      <c r="BA4014" s="49"/>
      <c r="BB4014" s="49"/>
      <c r="BC4014" s="49"/>
      <c r="BD4014" s="49"/>
      <c r="BE4014" s="49"/>
      <c r="BF4014" s="49"/>
      <c r="BG4014" s="49"/>
      <c r="BH4014" s="49"/>
      <c r="BI4014" s="49"/>
      <c r="BJ4014" s="49"/>
      <c r="BK4014" s="49"/>
      <c r="BL4014" s="49"/>
      <c r="BM4014" s="49"/>
      <c r="BN4014" s="49"/>
      <c r="BO4014" s="49"/>
      <c r="BP4014" s="49"/>
      <c r="BQ4014" s="49"/>
      <c r="BR4014" s="49"/>
      <c r="BS4014" s="49"/>
      <c r="BT4014" s="49"/>
      <c r="BU4014" s="49"/>
      <c r="BV4014" s="49"/>
      <c r="BW4014" s="49"/>
      <c r="BX4014" s="49"/>
      <c r="BY4014" s="49"/>
      <c r="BZ4014" s="49"/>
      <c r="CA4014" s="49"/>
      <c r="CB4014" s="49"/>
      <c r="CC4014" s="49"/>
    </row>
    <row r="4015" spans="1:81" x14ac:dyDescent="0.3">
      <c r="A4015" s="57" t="s">
        <v>563</v>
      </c>
      <c r="B4015" s="48">
        <v>42315</v>
      </c>
      <c r="C4015" s="48"/>
      <c r="D4015" s="48"/>
      <c r="E4015" s="49" t="s">
        <v>558</v>
      </c>
      <c r="F4015" s="49"/>
      <c r="G4015" s="49">
        <v>487.16015625</v>
      </c>
      <c r="H4015" s="49">
        <v>0.150521875</v>
      </c>
      <c r="I4015" s="49">
        <v>0.20428750000000001</v>
      </c>
      <c r="J4015" s="49">
        <v>0.2648625</v>
      </c>
      <c r="K4015" s="49">
        <v>0.2497875</v>
      </c>
      <c r="L4015" s="49">
        <v>0.29229375000000002</v>
      </c>
      <c r="M4015" s="49">
        <v>0.33711875000000002</v>
      </c>
      <c r="N4015" s="49">
        <v>0.3024</v>
      </c>
      <c r="O4015" s="49"/>
      <c r="P4015" s="49"/>
      <c r="Q4015" s="49"/>
      <c r="R4015" s="49"/>
      <c r="S4015" s="49"/>
      <c r="T4015" s="49"/>
      <c r="U4015" s="49"/>
      <c r="V4015" s="49"/>
      <c r="W4015" s="49"/>
      <c r="X4015" s="49"/>
      <c r="Y4015" s="49"/>
      <c r="Z4015" s="49"/>
      <c r="AA4015" s="49"/>
      <c r="AB4015" s="49"/>
      <c r="AC4015" s="49"/>
      <c r="AD4015" s="49"/>
      <c r="AE4015" s="49"/>
      <c r="AF4015" s="49"/>
      <c r="AG4015" s="49"/>
      <c r="AH4015" s="49"/>
      <c r="AI4015" s="49"/>
      <c r="AJ4015" s="49"/>
      <c r="AK4015" s="49"/>
      <c r="AL4015" s="49"/>
      <c r="AM4015" s="49"/>
      <c r="AN4015" s="49"/>
      <c r="AO4015" s="49"/>
      <c r="AP4015" s="49"/>
      <c r="AQ4015" s="49"/>
      <c r="AR4015" s="49"/>
      <c r="AS4015" s="49"/>
      <c r="AT4015" s="49"/>
      <c r="AX4015" s="49"/>
      <c r="AY4015" s="49"/>
      <c r="AZ4015" s="49"/>
      <c r="BA4015" s="49"/>
      <c r="BB4015" s="49"/>
      <c r="BC4015" s="49"/>
      <c r="BD4015" s="49"/>
      <c r="BE4015" s="49"/>
      <c r="BF4015" s="49"/>
      <c r="BG4015" s="49"/>
      <c r="BH4015" s="49"/>
      <c r="BI4015" s="49"/>
      <c r="BJ4015" s="49"/>
      <c r="BK4015" s="49"/>
      <c r="BL4015" s="49"/>
      <c r="BM4015" s="49"/>
      <c r="BN4015" s="49"/>
      <c r="BO4015" s="49"/>
      <c r="BP4015" s="49"/>
      <c r="BQ4015" s="49"/>
      <c r="BR4015" s="49"/>
      <c r="BS4015" s="49"/>
      <c r="BT4015" s="49"/>
      <c r="BU4015" s="49"/>
      <c r="BV4015" s="49"/>
      <c r="BW4015" s="49"/>
      <c r="BX4015" s="49"/>
      <c r="BY4015" s="49"/>
      <c r="BZ4015" s="49"/>
      <c r="CA4015" s="49"/>
      <c r="CB4015" s="49"/>
      <c r="CC4015" s="49"/>
    </row>
    <row r="4016" spans="1:81" x14ac:dyDescent="0.3">
      <c r="A4016" s="57" t="s">
        <v>563</v>
      </c>
      <c r="B4016" s="48">
        <v>42316</v>
      </c>
      <c r="C4016" s="48"/>
      <c r="D4016" s="48"/>
      <c r="E4016" s="49" t="s">
        <v>558</v>
      </c>
      <c r="F4016" s="49"/>
      <c r="G4016" s="49">
        <v>485.78390624999997</v>
      </c>
      <c r="H4016" s="49">
        <v>0.147209375</v>
      </c>
      <c r="I4016" s="49">
        <v>0.20225000000000001</v>
      </c>
      <c r="J4016" s="49">
        <v>0.26347500000000001</v>
      </c>
      <c r="K4016" s="49">
        <v>0.24945000000000001</v>
      </c>
      <c r="L4016" s="49">
        <v>0.29213749999999999</v>
      </c>
      <c r="M4016" s="49">
        <v>0.33714375000000002</v>
      </c>
      <c r="N4016" s="49">
        <v>0.30234375000000002</v>
      </c>
      <c r="O4016" s="49"/>
      <c r="P4016" s="49"/>
      <c r="Q4016" s="49"/>
      <c r="R4016" s="49"/>
      <c r="S4016" s="49"/>
      <c r="T4016" s="49"/>
      <c r="U4016" s="49"/>
      <c r="V4016" s="49"/>
      <c r="W4016" s="49"/>
      <c r="X4016" s="49"/>
      <c r="Y4016" s="49"/>
      <c r="Z4016" s="49"/>
      <c r="AA4016" s="49"/>
      <c r="AB4016" s="49"/>
      <c r="AC4016" s="49"/>
      <c r="AD4016" s="49"/>
      <c r="AE4016" s="49"/>
      <c r="AF4016" s="49"/>
      <c r="AG4016" s="49"/>
      <c r="AH4016" s="49"/>
      <c r="AI4016" s="49"/>
      <c r="AJ4016" s="49"/>
      <c r="AK4016" s="49"/>
      <c r="AL4016" s="49"/>
      <c r="AM4016" s="49"/>
      <c r="AN4016" s="49"/>
      <c r="AO4016" s="49"/>
      <c r="AP4016" s="49"/>
      <c r="AQ4016" s="49"/>
      <c r="AR4016" s="49"/>
      <c r="AS4016" s="49"/>
      <c r="AT4016" s="49"/>
      <c r="AX4016" s="49"/>
      <c r="AY4016" s="49"/>
      <c r="AZ4016" s="49"/>
      <c r="BA4016" s="49"/>
      <c r="BB4016" s="49"/>
      <c r="BC4016" s="49"/>
      <c r="BD4016" s="49"/>
      <c r="BE4016" s="49"/>
      <c r="BF4016" s="49"/>
      <c r="BG4016" s="49"/>
      <c r="BH4016" s="49"/>
      <c r="BI4016" s="49"/>
      <c r="BJ4016" s="49"/>
      <c r="BK4016" s="49"/>
      <c r="BL4016" s="49"/>
      <c r="BM4016" s="49"/>
      <c r="BN4016" s="49"/>
      <c r="BO4016" s="49"/>
      <c r="BP4016" s="49"/>
      <c r="BQ4016" s="49"/>
      <c r="BR4016" s="49"/>
      <c r="BS4016" s="49"/>
      <c r="BT4016" s="49"/>
      <c r="BU4016" s="49"/>
      <c r="BV4016" s="49"/>
      <c r="BW4016" s="49"/>
      <c r="BX4016" s="49"/>
      <c r="BY4016" s="49"/>
      <c r="BZ4016" s="49"/>
      <c r="CA4016" s="49"/>
      <c r="CB4016" s="49"/>
      <c r="CC4016" s="49"/>
    </row>
    <row r="4017" spans="1:81" x14ac:dyDescent="0.3">
      <c r="A4017" s="57" t="s">
        <v>563</v>
      </c>
      <c r="B4017" s="48">
        <v>42317</v>
      </c>
      <c r="C4017" s="48"/>
      <c r="D4017" s="48"/>
      <c r="E4017" s="49" t="s">
        <v>558</v>
      </c>
      <c r="F4017" s="49"/>
      <c r="G4017" s="49">
        <v>483.98953125000003</v>
      </c>
      <c r="H4017" s="49">
        <v>0.143115625</v>
      </c>
      <c r="I4017" s="49">
        <v>0.19901874999999999</v>
      </c>
      <c r="J4017" s="49">
        <v>0.26148749999999998</v>
      </c>
      <c r="K4017" s="49">
        <v>0.24918750000000001</v>
      </c>
      <c r="L4017" s="49">
        <v>0.29204999999999998</v>
      </c>
      <c r="M4017" s="49">
        <v>0.33718124999999999</v>
      </c>
      <c r="N4017" s="49">
        <v>0.30232500000000001</v>
      </c>
      <c r="O4017" s="49"/>
      <c r="P4017" s="49"/>
      <c r="Q4017" s="49"/>
      <c r="R4017" s="49"/>
      <c r="S4017" s="49"/>
      <c r="T4017" s="49"/>
      <c r="U4017" s="49"/>
      <c r="V4017" s="49"/>
      <c r="W4017" s="49"/>
      <c r="X4017" s="49"/>
      <c r="Y4017" s="49"/>
      <c r="Z4017" s="49"/>
      <c r="AA4017" s="49"/>
      <c r="AB4017" s="49"/>
      <c r="AC4017" s="49"/>
      <c r="AD4017" s="49"/>
      <c r="AE4017" s="49"/>
      <c r="AF4017" s="49"/>
      <c r="AG4017" s="49"/>
      <c r="AH4017" s="49"/>
      <c r="AI4017" s="49"/>
      <c r="AJ4017" s="49"/>
      <c r="AK4017" s="49"/>
      <c r="AL4017" s="49"/>
      <c r="AM4017" s="49"/>
      <c r="AN4017" s="49"/>
      <c r="AO4017" s="49"/>
      <c r="AP4017" s="49"/>
      <c r="AQ4017" s="49"/>
      <c r="AR4017" s="49"/>
      <c r="AS4017" s="49"/>
      <c r="AT4017" s="49"/>
      <c r="AX4017" s="49"/>
      <c r="AY4017" s="49"/>
      <c r="AZ4017" s="49"/>
      <c r="BA4017" s="49"/>
      <c r="BB4017" s="49"/>
      <c r="BC4017" s="49"/>
      <c r="BD4017" s="49"/>
      <c r="BE4017" s="49"/>
      <c r="BF4017" s="49"/>
      <c r="BG4017" s="49"/>
      <c r="BH4017" s="49"/>
      <c r="BI4017" s="49"/>
      <c r="BJ4017" s="49"/>
      <c r="BK4017" s="49"/>
      <c r="BL4017" s="49"/>
      <c r="BM4017" s="49"/>
      <c r="BN4017" s="49"/>
      <c r="BO4017" s="49"/>
      <c r="BP4017" s="49"/>
      <c r="BQ4017" s="49"/>
      <c r="BR4017" s="49"/>
      <c r="BS4017" s="49"/>
      <c r="BT4017" s="49"/>
      <c r="BU4017" s="49"/>
      <c r="BV4017" s="49"/>
      <c r="BW4017" s="49"/>
      <c r="BX4017" s="49"/>
      <c r="BY4017" s="49"/>
      <c r="BZ4017" s="49"/>
      <c r="CA4017" s="49"/>
      <c r="CB4017" s="49"/>
      <c r="CC4017" s="49"/>
    </row>
    <row r="4018" spans="1:81" x14ac:dyDescent="0.3">
      <c r="A4018" s="57" t="s">
        <v>563</v>
      </c>
      <c r="B4018" s="48">
        <v>42318</v>
      </c>
      <c r="C4018" s="48"/>
      <c r="D4018" s="48"/>
      <c r="E4018" s="49" t="s">
        <v>558</v>
      </c>
      <c r="F4018" s="49"/>
      <c r="G4018" s="49">
        <v>481.92515624999999</v>
      </c>
      <c r="H4018" s="49">
        <v>0.13854687500000001</v>
      </c>
      <c r="I4018" s="49">
        <v>0.19535</v>
      </c>
      <c r="J4018" s="49">
        <v>0.25900624999999999</v>
      </c>
      <c r="K4018" s="49">
        <v>0.24881249999999999</v>
      </c>
      <c r="L4018" s="49">
        <v>0.29206874999999999</v>
      </c>
      <c r="M4018" s="49">
        <v>0.33724375000000001</v>
      </c>
      <c r="N4018" s="49">
        <v>0.30233749999999998</v>
      </c>
      <c r="O4018" s="49"/>
      <c r="P4018" s="49"/>
      <c r="Q4018" s="49"/>
      <c r="R4018" s="49"/>
      <c r="S4018" s="49"/>
      <c r="T4018" s="49"/>
      <c r="U4018" s="49"/>
      <c r="V4018" s="49"/>
      <c r="W4018" s="49"/>
      <c r="X4018" s="49"/>
      <c r="Y4018" s="49"/>
      <c r="Z4018" s="49"/>
      <c r="AA4018" s="49"/>
      <c r="AB4018" s="49"/>
      <c r="AC4018" s="49"/>
      <c r="AD4018" s="49">
        <v>7.95</v>
      </c>
      <c r="AE4018" s="49">
        <v>0.29953727420542597</v>
      </c>
      <c r="AF4018" s="49">
        <v>0.244710109254793</v>
      </c>
      <c r="AG4018" s="49"/>
      <c r="AH4018" s="49"/>
      <c r="AI4018" s="49"/>
      <c r="AJ4018" s="49">
        <v>0.45</v>
      </c>
      <c r="AK4018" s="49">
        <v>6.95</v>
      </c>
      <c r="AL4018" s="49"/>
      <c r="AM4018" s="49"/>
      <c r="AN4018" s="49"/>
      <c r="AO4018" s="49"/>
      <c r="AP4018" s="49"/>
      <c r="AQ4018" s="49"/>
      <c r="AR4018" s="49"/>
      <c r="AS4018" s="49"/>
      <c r="AT4018" s="49"/>
      <c r="AX4018" s="49"/>
      <c r="AY4018" s="49"/>
      <c r="AZ4018" s="49"/>
      <c r="BA4018" s="49"/>
      <c r="BB4018" s="49"/>
      <c r="BC4018" s="49"/>
      <c r="BD4018" s="49"/>
      <c r="BE4018" s="49"/>
      <c r="BF4018" s="49"/>
      <c r="BG4018" s="49"/>
      <c r="BH4018" s="49"/>
      <c r="BI4018" s="49"/>
      <c r="BJ4018" s="49"/>
      <c r="BK4018" s="49"/>
      <c r="BL4018" s="49"/>
      <c r="BM4018" s="49"/>
      <c r="BN4018" s="49"/>
      <c r="BO4018" s="49"/>
      <c r="BP4018" s="49"/>
      <c r="BQ4018" s="49"/>
      <c r="BR4018" s="49"/>
      <c r="BS4018" s="49"/>
      <c r="BT4018" s="49"/>
      <c r="BU4018" s="49"/>
      <c r="BV4018" s="49"/>
      <c r="BW4018" s="49"/>
      <c r="BX4018" s="49"/>
      <c r="BY4018" s="49"/>
      <c r="BZ4018" s="49"/>
      <c r="CA4018" s="49"/>
      <c r="CB4018" s="49"/>
      <c r="CC4018" s="49"/>
    </row>
    <row r="4019" spans="1:81" x14ac:dyDescent="0.3">
      <c r="A4019" s="57" t="s">
        <v>563</v>
      </c>
      <c r="B4019" s="48">
        <v>42319</v>
      </c>
      <c r="C4019" s="48"/>
      <c r="D4019" s="48"/>
      <c r="E4019" s="49" t="s">
        <v>558</v>
      </c>
      <c r="F4019" s="49"/>
      <c r="G4019" s="49">
        <v>480.26484375000001</v>
      </c>
      <c r="H4019" s="49">
        <v>0.134159375</v>
      </c>
      <c r="I4019" s="49">
        <v>0.19280625000000001</v>
      </c>
      <c r="J4019" s="49">
        <v>0.25710624999999998</v>
      </c>
      <c r="K4019" s="49">
        <v>0.24845</v>
      </c>
      <c r="L4019" s="49">
        <v>0.29209374999999999</v>
      </c>
      <c r="M4019" s="49">
        <v>0.33728750000000002</v>
      </c>
      <c r="N4019" s="49">
        <v>0.30246250000000002</v>
      </c>
      <c r="O4019" s="49"/>
      <c r="P4019" s="49"/>
      <c r="Q4019" s="49"/>
      <c r="R4019" s="49"/>
      <c r="S4019" s="49"/>
      <c r="T4019" s="49"/>
      <c r="U4019" s="49"/>
      <c r="V4019" s="49"/>
      <c r="W4019" s="49"/>
      <c r="X4019" s="49"/>
      <c r="Y4019" s="49"/>
      <c r="Z4019" s="49"/>
      <c r="AA4019" s="49"/>
      <c r="AB4019" s="49"/>
      <c r="AC4019" s="49"/>
      <c r="AD4019" s="49"/>
      <c r="AE4019" s="49"/>
      <c r="AF4019" s="49"/>
      <c r="AG4019" s="49"/>
      <c r="AH4019" s="49"/>
      <c r="AI4019" s="49"/>
      <c r="AJ4019" s="49"/>
      <c r="AK4019" s="49"/>
      <c r="AL4019" s="49"/>
      <c r="AM4019" s="49"/>
      <c r="AN4019" s="49"/>
      <c r="AO4019" s="49"/>
      <c r="AP4019" s="49"/>
      <c r="AQ4019" s="49"/>
      <c r="AR4019" s="49"/>
      <c r="AS4019" s="49"/>
      <c r="AT4019" s="49"/>
      <c r="AX4019" s="49"/>
      <c r="AY4019" s="49"/>
      <c r="AZ4019" s="49"/>
      <c r="BA4019" s="49"/>
      <c r="BB4019" s="49"/>
      <c r="BC4019" s="49"/>
      <c r="BD4019" s="49"/>
      <c r="BE4019" s="49"/>
      <c r="BF4019" s="49"/>
      <c r="BG4019" s="49"/>
      <c r="BH4019" s="49"/>
      <c r="BI4019" s="49"/>
      <c r="BJ4019" s="49"/>
      <c r="BK4019" s="49"/>
      <c r="BL4019" s="49"/>
      <c r="BM4019" s="49"/>
      <c r="BN4019" s="49"/>
      <c r="BO4019" s="49"/>
      <c r="BP4019" s="49"/>
      <c r="BQ4019" s="49"/>
      <c r="BR4019" s="49"/>
      <c r="BS4019" s="49"/>
      <c r="BT4019" s="49"/>
      <c r="BU4019" s="49"/>
      <c r="BV4019" s="49"/>
      <c r="BW4019" s="49"/>
      <c r="BX4019" s="49"/>
      <c r="BY4019" s="49"/>
      <c r="BZ4019" s="49"/>
      <c r="CA4019" s="49"/>
      <c r="CB4019" s="49"/>
      <c r="CC4019" s="49"/>
    </row>
    <row r="4020" spans="1:81" x14ac:dyDescent="0.3">
      <c r="A4020" s="57" t="s">
        <v>563</v>
      </c>
      <c r="B4020" s="48">
        <v>42320</v>
      </c>
      <c r="C4020" s="48"/>
      <c r="D4020" s="48"/>
      <c r="E4020" s="49" t="s">
        <v>558</v>
      </c>
      <c r="F4020" s="49"/>
      <c r="G4020" s="49">
        <v>478.61390625000001</v>
      </c>
      <c r="H4020" s="49">
        <v>0.13241562500000001</v>
      </c>
      <c r="I4020" s="49">
        <v>0.19053125000000001</v>
      </c>
      <c r="J4020" s="49">
        <v>0.2542625</v>
      </c>
      <c r="K4020" s="49">
        <v>0.24788750000000001</v>
      </c>
      <c r="L4020" s="49">
        <v>0.29198125000000003</v>
      </c>
      <c r="M4020" s="49">
        <v>0.33732499999999999</v>
      </c>
      <c r="N4020" s="49">
        <v>0.30245</v>
      </c>
      <c r="O4020" s="49"/>
      <c r="P4020" s="49"/>
      <c r="Q4020" s="49"/>
      <c r="R4020" s="49"/>
      <c r="S4020" s="49"/>
      <c r="T4020" s="49"/>
      <c r="U4020" s="49"/>
      <c r="V4020" s="49"/>
      <c r="W4020" s="49"/>
      <c r="X4020" s="49"/>
      <c r="Y4020" s="49"/>
      <c r="Z4020" s="49"/>
      <c r="AA4020" s="49"/>
      <c r="AB4020" s="49"/>
      <c r="AC4020" s="49"/>
      <c r="AD4020" s="49"/>
      <c r="AE4020" s="49">
        <v>0.329942665723432</v>
      </c>
      <c r="AF4020" s="49">
        <v>0.268022345426146</v>
      </c>
      <c r="AG4020" s="49"/>
      <c r="AH4020" s="49"/>
      <c r="AI4020" s="49"/>
      <c r="AJ4020" s="49"/>
      <c r="AK4020" s="49"/>
      <c r="AL4020" s="49"/>
      <c r="AM4020" s="49"/>
      <c r="AN4020" s="49"/>
      <c r="AO4020" s="49"/>
      <c r="AP4020" s="49"/>
      <c r="AQ4020" s="49"/>
      <c r="AR4020" s="49"/>
      <c r="AS4020" s="49"/>
      <c r="AT4020" s="49"/>
      <c r="AX4020" s="49"/>
      <c r="AY4020" s="49"/>
      <c r="AZ4020" s="49"/>
      <c r="BA4020" s="49"/>
      <c r="BB4020" s="49"/>
      <c r="BC4020" s="49"/>
      <c r="BD4020" s="49"/>
      <c r="BE4020" s="49"/>
      <c r="BF4020" s="49"/>
      <c r="BG4020" s="49"/>
      <c r="BH4020" s="49"/>
      <c r="BI4020" s="49"/>
      <c r="BJ4020" s="49"/>
      <c r="BK4020" s="49"/>
      <c r="BL4020" s="49"/>
      <c r="BM4020" s="49"/>
      <c r="BN4020" s="49"/>
      <c r="BO4020" s="49"/>
      <c r="BP4020" s="49"/>
      <c r="BQ4020" s="49"/>
      <c r="BR4020" s="49"/>
      <c r="BS4020" s="49"/>
      <c r="BT4020" s="49"/>
      <c r="BU4020" s="49"/>
      <c r="BV4020" s="49"/>
      <c r="BW4020" s="49"/>
      <c r="BX4020" s="49"/>
      <c r="BY4020" s="49"/>
      <c r="BZ4020" s="49"/>
      <c r="CA4020" s="49"/>
      <c r="CB4020" s="49"/>
      <c r="CC4020" s="49"/>
    </row>
    <row r="4021" spans="1:81" x14ac:dyDescent="0.3">
      <c r="A4021" s="57" t="s">
        <v>563</v>
      </c>
      <c r="B4021" s="48">
        <v>42321</v>
      </c>
      <c r="C4021" s="48"/>
      <c r="D4021" s="48"/>
      <c r="E4021" s="49" t="s">
        <v>558</v>
      </c>
      <c r="F4021" s="49"/>
      <c r="G4021" s="49">
        <v>476.52468750000003</v>
      </c>
      <c r="H4021" s="49">
        <v>0.12999374999999999</v>
      </c>
      <c r="I4021" s="49">
        <v>0.1874875</v>
      </c>
      <c r="J4021" s="49">
        <v>0.25113124999999997</v>
      </c>
      <c r="K4021" s="49">
        <v>0.24688750000000001</v>
      </c>
      <c r="L4021" s="49">
        <v>0.29184375000000001</v>
      </c>
      <c r="M4021" s="49">
        <v>0.33729375</v>
      </c>
      <c r="N4021" s="49">
        <v>0.30251875</v>
      </c>
      <c r="O4021" s="49"/>
      <c r="P4021" s="49"/>
      <c r="Q4021" s="49"/>
      <c r="R4021" s="49"/>
      <c r="S4021" s="49"/>
      <c r="T4021" s="49"/>
      <c r="U4021" s="49"/>
      <c r="V4021" s="49"/>
      <c r="W4021" s="49"/>
      <c r="X4021" s="49"/>
      <c r="Y4021" s="49"/>
      <c r="Z4021" s="49"/>
      <c r="AA4021" s="49"/>
      <c r="AB4021" s="49"/>
      <c r="AC4021" s="49"/>
      <c r="AD4021" s="49"/>
      <c r="AE4021" s="49"/>
      <c r="AF4021" s="49"/>
      <c r="AG4021" s="49"/>
      <c r="AH4021" s="49"/>
      <c r="AI4021" s="49"/>
      <c r="AJ4021" s="49"/>
      <c r="AK4021" s="49"/>
      <c r="AL4021" s="49"/>
      <c r="AM4021" s="49"/>
      <c r="AN4021" s="49"/>
      <c r="AO4021" s="49"/>
      <c r="AP4021" s="49"/>
      <c r="AQ4021" s="49"/>
      <c r="AR4021" s="49"/>
      <c r="AS4021" s="49"/>
      <c r="AT4021" s="49"/>
      <c r="AX4021" s="49"/>
      <c r="AY4021" s="49"/>
      <c r="AZ4021" s="49"/>
      <c r="BA4021" s="49"/>
      <c r="BB4021" s="49"/>
      <c r="BC4021" s="49"/>
      <c r="BD4021" s="49"/>
      <c r="BE4021" s="49"/>
      <c r="BF4021" s="49"/>
      <c r="BG4021" s="49"/>
      <c r="BH4021" s="49"/>
      <c r="BI4021" s="49"/>
      <c r="BJ4021" s="49"/>
      <c r="BK4021" s="49"/>
      <c r="BL4021" s="49"/>
      <c r="BM4021" s="49"/>
      <c r="BN4021" s="49"/>
      <c r="BO4021" s="49"/>
      <c r="BP4021" s="49"/>
      <c r="BQ4021" s="49"/>
      <c r="BR4021" s="49"/>
      <c r="BS4021" s="49"/>
      <c r="BT4021" s="49"/>
      <c r="BU4021" s="49"/>
      <c r="BV4021" s="49"/>
      <c r="BW4021" s="49"/>
      <c r="BX4021" s="49"/>
      <c r="BY4021" s="49"/>
      <c r="BZ4021" s="49"/>
      <c r="CA4021" s="49"/>
      <c r="CB4021" s="49"/>
      <c r="CC4021" s="49"/>
    </row>
    <row r="4022" spans="1:81" x14ac:dyDescent="0.3">
      <c r="A4022" s="57" t="s">
        <v>563</v>
      </c>
      <c r="B4022" s="48">
        <v>42322</v>
      </c>
      <c r="C4022" s="48"/>
      <c r="D4022" s="48"/>
      <c r="E4022" s="49" t="s">
        <v>558</v>
      </c>
      <c r="F4022" s="49"/>
      <c r="G4022" s="49">
        <v>474.33187500000003</v>
      </c>
      <c r="H4022" s="49">
        <v>0.12696874999999999</v>
      </c>
      <c r="I4022" s="49">
        <v>0.18441874999999999</v>
      </c>
      <c r="J4022" s="49">
        <v>0.24809999999999999</v>
      </c>
      <c r="K4022" s="49">
        <v>0.24590000000000001</v>
      </c>
      <c r="L4022" s="49">
        <v>0.29151874999999999</v>
      </c>
      <c r="M4022" s="49">
        <v>0.33733750000000001</v>
      </c>
      <c r="N4022" s="49">
        <v>0.30255625000000003</v>
      </c>
      <c r="O4022" s="49"/>
      <c r="P4022" s="49"/>
      <c r="Q4022" s="49"/>
      <c r="R4022" s="49"/>
      <c r="S4022" s="49"/>
      <c r="T4022" s="49"/>
      <c r="U4022" s="49"/>
      <c r="V4022" s="49"/>
      <c r="W4022" s="49"/>
      <c r="X4022" s="49"/>
      <c r="Y4022" s="49"/>
      <c r="Z4022" s="49"/>
      <c r="AA4022" s="49"/>
      <c r="AB4022" s="49"/>
      <c r="AC4022" s="49"/>
      <c r="AD4022" s="49"/>
      <c r="AE4022" s="49"/>
      <c r="AF4022" s="49"/>
      <c r="AG4022" s="49"/>
      <c r="AH4022" s="49"/>
      <c r="AI4022" s="49"/>
      <c r="AJ4022" s="49"/>
      <c r="AK4022" s="49"/>
      <c r="AL4022" s="49"/>
      <c r="AM4022" s="49"/>
      <c r="AN4022" s="49"/>
      <c r="AO4022" s="49"/>
      <c r="AP4022" s="49"/>
      <c r="AQ4022" s="49"/>
      <c r="AR4022" s="49"/>
      <c r="AS4022" s="49"/>
      <c r="AT4022" s="49"/>
      <c r="AX4022" s="49"/>
      <c r="AY4022" s="49"/>
      <c r="AZ4022" s="49"/>
      <c r="BA4022" s="49"/>
      <c r="BB4022" s="49"/>
      <c r="BC4022" s="49"/>
      <c r="BD4022" s="49"/>
      <c r="BE4022" s="49"/>
      <c r="BF4022" s="49"/>
      <c r="BG4022" s="49"/>
      <c r="BH4022" s="49"/>
      <c r="BI4022" s="49"/>
      <c r="BJ4022" s="49"/>
      <c r="BK4022" s="49"/>
      <c r="BL4022" s="49"/>
      <c r="BM4022" s="49"/>
      <c r="BN4022" s="49"/>
      <c r="BO4022" s="49"/>
      <c r="BP4022" s="49"/>
      <c r="BQ4022" s="49"/>
      <c r="BR4022" s="49"/>
      <c r="BS4022" s="49"/>
      <c r="BT4022" s="49"/>
      <c r="BU4022" s="49"/>
      <c r="BV4022" s="49"/>
      <c r="BW4022" s="49"/>
      <c r="BX4022" s="49"/>
      <c r="BY4022" s="49"/>
      <c r="BZ4022" s="49"/>
      <c r="CA4022" s="49"/>
      <c r="CB4022" s="49"/>
      <c r="CC4022" s="49"/>
    </row>
    <row r="4023" spans="1:81" x14ac:dyDescent="0.3">
      <c r="A4023" s="57" t="s">
        <v>563</v>
      </c>
      <c r="B4023" s="48">
        <v>42323</v>
      </c>
      <c r="C4023" s="48"/>
      <c r="D4023" s="48"/>
      <c r="E4023" s="49" t="s">
        <v>558</v>
      </c>
      <c r="F4023" s="49"/>
      <c r="G4023" s="49">
        <v>472.56281250000001</v>
      </c>
      <c r="H4023" s="49">
        <v>0.1245125</v>
      </c>
      <c r="I4023" s="49">
        <v>0.18211875</v>
      </c>
      <c r="J4023" s="49">
        <v>0.24559375</v>
      </c>
      <c r="K4023" s="49">
        <v>0.24504999999999999</v>
      </c>
      <c r="L4023" s="49">
        <v>0.29133124999999999</v>
      </c>
      <c r="M4023" s="49">
        <v>0.33736875</v>
      </c>
      <c r="N4023" s="49">
        <v>0.30254999999999999</v>
      </c>
      <c r="O4023" s="49"/>
      <c r="P4023" s="49"/>
      <c r="Q4023" s="49"/>
      <c r="R4023" s="49"/>
      <c r="S4023" s="49"/>
      <c r="T4023" s="49"/>
      <c r="U4023" s="49"/>
      <c r="V4023" s="49"/>
      <c r="W4023" s="49"/>
      <c r="X4023" s="49"/>
      <c r="Y4023" s="49"/>
      <c r="Z4023" s="49"/>
      <c r="AA4023" s="49"/>
      <c r="AB4023" s="49"/>
      <c r="AC4023" s="49"/>
      <c r="AD4023" s="49"/>
      <c r="AE4023" s="49"/>
      <c r="AF4023" s="49"/>
      <c r="AG4023" s="49"/>
      <c r="AH4023" s="49"/>
      <c r="AI4023" s="49"/>
      <c r="AJ4023" s="49"/>
      <c r="AK4023" s="49"/>
      <c r="AL4023" s="49"/>
      <c r="AM4023" s="49"/>
      <c r="AN4023" s="49"/>
      <c r="AO4023" s="49"/>
      <c r="AP4023" s="49"/>
      <c r="AQ4023" s="49"/>
      <c r="AR4023" s="49"/>
      <c r="AS4023" s="49"/>
      <c r="AT4023" s="49"/>
      <c r="AX4023" s="49"/>
      <c r="AY4023" s="49"/>
      <c r="AZ4023" s="49"/>
      <c r="BA4023" s="49"/>
      <c r="BB4023" s="49"/>
      <c r="BC4023" s="49"/>
      <c r="BD4023" s="49"/>
      <c r="BE4023" s="49"/>
      <c r="BF4023" s="49"/>
      <c r="BG4023" s="49"/>
      <c r="BH4023" s="49"/>
      <c r="BI4023" s="49"/>
      <c r="BJ4023" s="49"/>
      <c r="BK4023" s="49"/>
      <c r="BL4023" s="49"/>
      <c r="BM4023" s="49"/>
      <c r="BN4023" s="49"/>
      <c r="BO4023" s="49"/>
      <c r="BP4023" s="49"/>
      <c r="BQ4023" s="49"/>
      <c r="BR4023" s="49"/>
      <c r="BS4023" s="49"/>
      <c r="BT4023" s="49"/>
      <c r="BU4023" s="49"/>
      <c r="BV4023" s="49"/>
      <c r="BW4023" s="49"/>
      <c r="BX4023" s="49"/>
      <c r="BY4023" s="49"/>
      <c r="BZ4023" s="49"/>
      <c r="CA4023" s="49"/>
      <c r="CB4023" s="49"/>
      <c r="CC4023" s="49"/>
    </row>
    <row r="4024" spans="1:81" x14ac:dyDescent="0.3">
      <c r="A4024" s="57" t="s">
        <v>563</v>
      </c>
      <c r="B4024" s="48">
        <v>42324</v>
      </c>
      <c r="C4024" s="48"/>
      <c r="D4024" s="48"/>
      <c r="E4024" s="49" t="s">
        <v>558</v>
      </c>
      <c r="F4024" s="49"/>
      <c r="G4024" s="49">
        <v>469.33875</v>
      </c>
      <c r="H4024" s="49">
        <v>0.1151875</v>
      </c>
      <c r="I4024" s="49">
        <v>0.17924999999999999</v>
      </c>
      <c r="J4024" s="49">
        <v>0.24241874999999999</v>
      </c>
      <c r="K4024" s="49">
        <v>0.2439375</v>
      </c>
      <c r="L4024" s="49">
        <v>0.29104374999999999</v>
      </c>
      <c r="M4024" s="49">
        <v>0.33730624999999997</v>
      </c>
      <c r="N4024" s="49">
        <v>0.30253750000000001</v>
      </c>
      <c r="O4024" s="49"/>
      <c r="P4024" s="49"/>
      <c r="Q4024" s="49"/>
      <c r="R4024" s="49"/>
      <c r="S4024" s="49"/>
      <c r="T4024" s="49"/>
      <c r="U4024" s="49"/>
      <c r="V4024" s="49"/>
      <c r="W4024" s="49"/>
      <c r="X4024" s="49"/>
      <c r="Y4024" s="49"/>
      <c r="Z4024" s="49"/>
      <c r="AA4024" s="49"/>
      <c r="AB4024" s="49"/>
      <c r="AC4024" s="49"/>
      <c r="AD4024" s="49"/>
      <c r="AE4024" s="49"/>
      <c r="AF4024" s="49"/>
      <c r="AG4024" s="49"/>
      <c r="AH4024" s="49"/>
      <c r="AI4024" s="49"/>
      <c r="AJ4024" s="49"/>
      <c r="AK4024" s="49"/>
      <c r="AL4024" s="49"/>
      <c r="AM4024" s="49"/>
      <c r="AN4024" s="49"/>
      <c r="AO4024" s="49"/>
      <c r="AP4024" s="49"/>
      <c r="AQ4024" s="49"/>
      <c r="AR4024" s="49"/>
      <c r="AS4024" s="49"/>
      <c r="AT4024" s="49"/>
      <c r="AX4024" s="49"/>
      <c r="AY4024" s="49"/>
      <c r="AZ4024" s="49"/>
      <c r="BA4024" s="49"/>
      <c r="BB4024" s="49"/>
      <c r="BC4024" s="49"/>
      <c r="BD4024" s="49"/>
      <c r="BE4024" s="49"/>
      <c r="BF4024" s="49"/>
      <c r="BG4024" s="49"/>
      <c r="BH4024" s="49"/>
      <c r="BI4024" s="49"/>
      <c r="BJ4024" s="49"/>
      <c r="BK4024" s="49"/>
      <c r="BL4024" s="49"/>
      <c r="BM4024" s="49"/>
      <c r="BN4024" s="49"/>
      <c r="BO4024" s="49"/>
      <c r="BP4024" s="49"/>
      <c r="BQ4024" s="49"/>
      <c r="BR4024" s="49"/>
      <c r="BS4024" s="49"/>
      <c r="BT4024" s="49"/>
      <c r="BU4024" s="49"/>
      <c r="BV4024" s="49"/>
      <c r="BW4024" s="49"/>
      <c r="BX4024" s="49"/>
      <c r="BY4024" s="49"/>
      <c r="BZ4024" s="49"/>
      <c r="CA4024" s="49"/>
      <c r="CB4024" s="49"/>
      <c r="CC4024" s="49"/>
    </row>
    <row r="4025" spans="1:81" x14ac:dyDescent="0.3">
      <c r="A4025" s="57" t="s">
        <v>563</v>
      </c>
      <c r="B4025" s="48">
        <v>42325</v>
      </c>
      <c r="C4025" s="48"/>
      <c r="D4025" s="48"/>
      <c r="E4025" s="49" t="s">
        <v>558</v>
      </c>
      <c r="F4025" s="49"/>
      <c r="G4025" s="49">
        <v>467.63296874999997</v>
      </c>
      <c r="H4025" s="49">
        <v>0.113071875</v>
      </c>
      <c r="I4025" s="49">
        <v>0.17708125</v>
      </c>
      <c r="J4025" s="49">
        <v>0.24011250000000001</v>
      </c>
      <c r="K4025" s="49">
        <v>0.24301875000000001</v>
      </c>
      <c r="L4025" s="49">
        <v>0.29073749999999998</v>
      </c>
      <c r="M4025" s="49">
        <v>0.33729999999999999</v>
      </c>
      <c r="N4025" s="49">
        <v>0.30253124999999997</v>
      </c>
      <c r="O4025" s="49"/>
      <c r="P4025" s="49"/>
      <c r="Q4025" s="49"/>
      <c r="R4025" s="49"/>
      <c r="S4025" s="49"/>
      <c r="T4025" s="49"/>
      <c r="U4025" s="49"/>
      <c r="V4025" s="49"/>
      <c r="W4025" s="49"/>
      <c r="X4025" s="49"/>
      <c r="Y4025" s="49"/>
      <c r="Z4025" s="49"/>
      <c r="AA4025" s="49"/>
      <c r="AB4025" s="49"/>
      <c r="AC4025" s="49"/>
      <c r="AD4025" s="49"/>
      <c r="AE4025" s="49">
        <v>0.45735576311053699</v>
      </c>
      <c r="AF4025" s="49">
        <v>0.270168948175527</v>
      </c>
      <c r="AG4025" s="49"/>
      <c r="AH4025" s="49"/>
      <c r="AI4025" s="49"/>
      <c r="AJ4025" s="49"/>
      <c r="AK4025" s="49"/>
      <c r="AL4025" s="49"/>
      <c r="AM4025" s="49"/>
      <c r="AN4025" s="49"/>
      <c r="AO4025" s="49"/>
      <c r="AP4025" s="49"/>
      <c r="AQ4025" s="49"/>
      <c r="AR4025" s="49"/>
      <c r="AS4025" s="49"/>
      <c r="AT4025" s="49"/>
      <c r="AX4025" s="49"/>
      <c r="AY4025" s="49"/>
      <c r="AZ4025" s="49"/>
      <c r="BA4025" s="49"/>
      <c r="BB4025" s="49"/>
      <c r="BC4025" s="49"/>
      <c r="BD4025" s="49"/>
      <c r="BE4025" s="49"/>
      <c r="BF4025" s="49"/>
      <c r="BG4025" s="49"/>
      <c r="BH4025" s="49"/>
      <c r="BI4025" s="49"/>
      <c r="BJ4025" s="49"/>
      <c r="BK4025" s="49"/>
      <c r="BL4025" s="49"/>
      <c r="BM4025" s="49"/>
      <c r="BN4025" s="49"/>
      <c r="BO4025" s="49"/>
      <c r="BP4025" s="49"/>
      <c r="BQ4025" s="49"/>
      <c r="BR4025" s="49"/>
      <c r="BS4025" s="49"/>
      <c r="BT4025" s="49"/>
      <c r="BU4025" s="49"/>
      <c r="BV4025" s="49"/>
      <c r="BW4025" s="49"/>
      <c r="BX4025" s="49"/>
      <c r="BY4025" s="49"/>
      <c r="BZ4025" s="49"/>
      <c r="CA4025" s="49"/>
      <c r="CB4025" s="49"/>
      <c r="CC4025" s="49"/>
    </row>
    <row r="4026" spans="1:81" x14ac:dyDescent="0.3">
      <c r="A4026" s="57" t="s">
        <v>563</v>
      </c>
      <c r="B4026" s="48">
        <v>42326</v>
      </c>
      <c r="C4026" s="48"/>
      <c r="D4026" s="48"/>
      <c r="E4026" s="49" t="s">
        <v>558</v>
      </c>
      <c r="F4026" s="49"/>
      <c r="G4026" s="49">
        <v>465.70921874999999</v>
      </c>
      <c r="H4026" s="49">
        <v>0.110609375</v>
      </c>
      <c r="I4026" s="49">
        <v>0.17486874999999999</v>
      </c>
      <c r="J4026" s="49">
        <v>0.23739374999999999</v>
      </c>
      <c r="K4026" s="49">
        <v>0.24199375000000001</v>
      </c>
      <c r="L4026" s="49">
        <v>0.29041875</v>
      </c>
      <c r="M4026" s="49">
        <v>0.33729375</v>
      </c>
      <c r="N4026" s="49">
        <v>0.30252499999999999</v>
      </c>
      <c r="O4026" s="49"/>
      <c r="P4026" s="49"/>
      <c r="Q4026" s="49"/>
      <c r="R4026" s="49"/>
      <c r="S4026" s="49"/>
      <c r="T4026" s="49"/>
      <c r="U4026" s="49"/>
      <c r="V4026" s="49"/>
      <c r="W4026" s="49"/>
      <c r="X4026" s="49"/>
      <c r="Y4026" s="49"/>
      <c r="Z4026" s="49"/>
      <c r="AA4026" s="49"/>
      <c r="AB4026" s="49"/>
      <c r="AC4026" s="49"/>
      <c r="AD4026" s="49"/>
      <c r="AE4026" s="49"/>
      <c r="AF4026" s="49"/>
      <c r="AG4026" s="49"/>
      <c r="AH4026" s="49"/>
      <c r="AI4026" s="49"/>
      <c r="AJ4026" s="49"/>
      <c r="AK4026" s="49"/>
      <c r="AL4026" s="49"/>
      <c r="AM4026" s="49"/>
      <c r="AN4026" s="49"/>
      <c r="AO4026" s="49"/>
      <c r="AP4026" s="49"/>
      <c r="AQ4026" s="49"/>
      <c r="AR4026" s="49"/>
      <c r="AS4026" s="49"/>
      <c r="AT4026" s="49"/>
      <c r="AX4026" s="49"/>
      <c r="AY4026" s="49"/>
      <c r="AZ4026" s="49"/>
      <c r="BA4026" s="49"/>
      <c r="BB4026" s="49"/>
      <c r="BC4026" s="49"/>
      <c r="BD4026" s="49"/>
      <c r="BE4026" s="49"/>
      <c r="BF4026" s="49"/>
      <c r="BG4026" s="49"/>
      <c r="BH4026" s="49"/>
      <c r="BI4026" s="49"/>
      <c r="BJ4026" s="49"/>
      <c r="BK4026" s="49"/>
      <c r="BL4026" s="49"/>
      <c r="BM4026" s="49"/>
      <c r="BN4026" s="49"/>
      <c r="BO4026" s="49"/>
      <c r="BP4026" s="49"/>
      <c r="BQ4026" s="49"/>
      <c r="BR4026" s="49"/>
      <c r="BS4026" s="49"/>
      <c r="BT4026" s="49"/>
      <c r="BU4026" s="49"/>
      <c r="BV4026" s="49"/>
      <c r="BW4026" s="49"/>
      <c r="BX4026" s="49"/>
      <c r="BY4026" s="49"/>
      <c r="BZ4026" s="49"/>
      <c r="CA4026" s="49"/>
      <c r="CB4026" s="49"/>
      <c r="CC4026" s="49"/>
    </row>
    <row r="4027" spans="1:81" x14ac:dyDescent="0.3">
      <c r="A4027" s="57" t="s">
        <v>563</v>
      </c>
      <c r="B4027" s="48">
        <v>42327</v>
      </c>
      <c r="C4027" s="48"/>
      <c r="D4027" s="48"/>
      <c r="E4027" s="49" t="s">
        <v>558</v>
      </c>
      <c r="F4027" s="49"/>
      <c r="G4027" s="49">
        <v>487.45687500000003</v>
      </c>
      <c r="H4027" s="49">
        <v>0.24026875</v>
      </c>
      <c r="I4027" s="49">
        <v>0.18384375</v>
      </c>
      <c r="J4027" s="49">
        <v>0.24210000000000001</v>
      </c>
      <c r="K4027" s="49">
        <v>0.24088124999999999</v>
      </c>
      <c r="L4027" s="49">
        <v>0.29007500000000003</v>
      </c>
      <c r="M4027" s="49">
        <v>0.33713749999999998</v>
      </c>
      <c r="N4027" s="49">
        <v>0.30260625000000002</v>
      </c>
      <c r="O4027" s="49"/>
      <c r="P4027" s="49"/>
      <c r="Q4027" s="49"/>
      <c r="R4027" s="49"/>
      <c r="S4027" s="49">
        <v>3.5484979249999999</v>
      </c>
      <c r="T4027" s="49">
        <v>190.89500000000001</v>
      </c>
      <c r="U4027" s="49">
        <v>0</v>
      </c>
      <c r="V4027" s="49"/>
      <c r="W4027" s="49"/>
      <c r="X4027" s="49"/>
      <c r="Y4027" s="49"/>
      <c r="Z4027" s="49"/>
      <c r="AA4027" s="49"/>
      <c r="AB4027" s="49"/>
      <c r="AC4027" s="49"/>
      <c r="AD4027" s="49"/>
      <c r="AE4027" s="49"/>
      <c r="AF4027" s="49"/>
      <c r="AG4027" s="49"/>
      <c r="AH4027" s="49"/>
      <c r="AI4027" s="49">
        <v>0.91800000000000004</v>
      </c>
      <c r="AJ4027" s="49"/>
      <c r="AK4027" s="49"/>
      <c r="AL4027" s="49">
        <v>1.0175000000000001</v>
      </c>
      <c r="AM4027" s="49">
        <v>3.3795741445450903E-2</v>
      </c>
      <c r="AN4027" s="49">
        <v>2.2002464000000002</v>
      </c>
      <c r="AO4027" s="49">
        <v>65.104249999999993</v>
      </c>
      <c r="AP4027" s="49"/>
      <c r="AQ4027" s="49"/>
      <c r="AR4027" s="49"/>
      <c r="AS4027" s="49"/>
      <c r="AT4027" s="49"/>
      <c r="AX4027" s="49"/>
      <c r="AY4027" s="49"/>
      <c r="AZ4027" s="49"/>
      <c r="BA4027" s="49"/>
      <c r="BB4027" s="49"/>
      <c r="BC4027" s="49">
        <v>0</v>
      </c>
      <c r="BD4027" s="49"/>
      <c r="BE4027" s="49">
        <v>1.07970035496135E-2</v>
      </c>
      <c r="BF4027" s="49">
        <v>1.348251525</v>
      </c>
      <c r="BG4027" s="49"/>
      <c r="BH4027" s="49">
        <v>124.87275</v>
      </c>
      <c r="BI4027" s="49"/>
      <c r="BJ4027" s="49"/>
      <c r="BK4027" s="49"/>
      <c r="BL4027" s="49"/>
      <c r="BM4027" s="49"/>
      <c r="BN4027" s="49"/>
      <c r="BO4027" s="49"/>
      <c r="BP4027" s="49"/>
      <c r="BQ4027" s="49"/>
      <c r="BR4027" s="49"/>
      <c r="BS4027" s="49"/>
      <c r="BT4027" s="49"/>
      <c r="BU4027" s="49"/>
      <c r="BV4027" s="49"/>
      <c r="BW4027" s="49"/>
      <c r="BX4027" s="49"/>
      <c r="BY4027" s="49"/>
      <c r="BZ4027" s="49"/>
      <c r="CA4027" s="49"/>
      <c r="CB4027" s="49"/>
      <c r="CC4027" s="49"/>
    </row>
    <row r="4028" spans="1:81" x14ac:dyDescent="0.3">
      <c r="A4028" s="57" t="s">
        <v>563</v>
      </c>
      <c r="B4028" s="48">
        <v>42328</v>
      </c>
      <c r="C4028" s="48"/>
      <c r="D4028" s="48"/>
      <c r="E4028" s="49" t="s">
        <v>558</v>
      </c>
      <c r="F4028" s="49"/>
      <c r="G4028" s="49">
        <v>482.15203124999999</v>
      </c>
      <c r="H4028" s="49">
        <v>0.211640625</v>
      </c>
      <c r="I4028" s="49">
        <v>0.18476875000000001</v>
      </c>
      <c r="J4028" s="49">
        <v>0.23955000000000001</v>
      </c>
      <c r="K4028" s="49">
        <v>0.2399375</v>
      </c>
      <c r="L4028" s="49">
        <v>0.28992499999999999</v>
      </c>
      <c r="M4028" s="49">
        <v>0.33708749999999998</v>
      </c>
      <c r="N4028" s="49">
        <v>0.30246875000000001</v>
      </c>
      <c r="O4028" s="49"/>
      <c r="P4028" s="49"/>
      <c r="Q4028" s="49"/>
      <c r="R4028" s="49">
        <v>2.25</v>
      </c>
      <c r="S4028" s="49"/>
      <c r="T4028" s="49"/>
      <c r="U4028" s="49"/>
      <c r="V4028" s="49"/>
      <c r="W4028" s="49"/>
      <c r="X4028" s="49"/>
      <c r="Y4028" s="49"/>
      <c r="Z4028" s="49"/>
      <c r="AA4028" s="49"/>
      <c r="AB4028" s="49"/>
      <c r="AC4028" s="49"/>
      <c r="AD4028" s="49">
        <v>8.5500000000000007</v>
      </c>
      <c r="AE4028" s="49"/>
      <c r="AF4028" s="49">
        <v>0.46377921843124997</v>
      </c>
      <c r="AG4028" s="49"/>
      <c r="AH4028" s="49"/>
      <c r="AI4028" s="49"/>
      <c r="AJ4028" s="49">
        <v>1.35</v>
      </c>
      <c r="AK4028" s="49">
        <v>8.15</v>
      </c>
      <c r="AL4028" s="49"/>
      <c r="AM4028" s="49"/>
      <c r="AN4028" s="49"/>
      <c r="AO4028" s="49"/>
      <c r="AP4028" s="49"/>
      <c r="AQ4028" s="49"/>
      <c r="AR4028" s="49"/>
      <c r="AS4028" s="49"/>
      <c r="AT4028" s="49"/>
      <c r="AX4028" s="49"/>
      <c r="AY4028" s="49"/>
      <c r="AZ4028" s="49"/>
      <c r="BA4028" s="49"/>
      <c r="BB4028" s="49"/>
      <c r="BC4028" s="49"/>
      <c r="BD4028" s="49"/>
      <c r="BE4028" s="49"/>
      <c r="BF4028" s="49"/>
      <c r="BG4028" s="49"/>
      <c r="BH4028" s="49"/>
      <c r="BI4028" s="49"/>
      <c r="BJ4028" s="49"/>
      <c r="BK4028" s="49"/>
      <c r="BL4028" s="49"/>
      <c r="BM4028" s="49"/>
      <c r="BN4028" s="49"/>
      <c r="BO4028" s="49"/>
      <c r="BP4028" s="49"/>
      <c r="BQ4028" s="49"/>
      <c r="BR4028" s="49"/>
      <c r="BS4028" s="49"/>
      <c r="BT4028" s="49"/>
      <c r="BU4028" s="49"/>
      <c r="BV4028" s="49"/>
      <c r="BW4028" s="49"/>
      <c r="BX4028" s="49"/>
      <c r="BY4028" s="49"/>
      <c r="BZ4028" s="49"/>
      <c r="CA4028" s="49"/>
      <c r="CB4028" s="49"/>
      <c r="CC4028" s="49"/>
    </row>
    <row r="4029" spans="1:81" x14ac:dyDescent="0.3">
      <c r="A4029" s="57" t="s">
        <v>563</v>
      </c>
      <c r="B4029" s="48">
        <v>42329</v>
      </c>
      <c r="C4029" s="48"/>
      <c r="D4029" s="48"/>
      <c r="E4029" s="49" t="s">
        <v>558</v>
      </c>
      <c r="F4029" s="49"/>
      <c r="G4029" s="49">
        <v>479.00625000000002</v>
      </c>
      <c r="H4029" s="49">
        <v>0.1928125</v>
      </c>
      <c r="I4029" s="49">
        <v>0.18513750000000001</v>
      </c>
      <c r="J4029" s="49">
        <v>0.23907500000000001</v>
      </c>
      <c r="K4029" s="49">
        <v>0.23940624999999999</v>
      </c>
      <c r="L4029" s="49">
        <v>0.28965625</v>
      </c>
      <c r="M4029" s="49">
        <v>0.33710000000000001</v>
      </c>
      <c r="N4029" s="49">
        <v>0.30247499999999999</v>
      </c>
      <c r="O4029" s="49"/>
      <c r="P4029" s="49"/>
      <c r="Q4029" s="49"/>
      <c r="R4029" s="49"/>
      <c r="S4029" s="49"/>
      <c r="T4029" s="49"/>
      <c r="U4029" s="49"/>
      <c r="V4029" s="49"/>
      <c r="W4029" s="49"/>
      <c r="X4029" s="49"/>
      <c r="Y4029" s="49"/>
      <c r="Z4029" s="49"/>
      <c r="AA4029" s="49"/>
      <c r="AB4029" s="49"/>
      <c r="AC4029" s="49"/>
      <c r="AD4029" s="49"/>
      <c r="AE4029" s="49"/>
      <c r="AF4029" s="49"/>
      <c r="AG4029" s="49"/>
      <c r="AH4029" s="49"/>
      <c r="AI4029" s="49"/>
      <c r="AJ4029" s="49"/>
      <c r="AK4029" s="49"/>
      <c r="AL4029" s="49"/>
      <c r="AM4029" s="49"/>
      <c r="AN4029" s="49"/>
      <c r="AO4029" s="49"/>
      <c r="AP4029" s="49"/>
      <c r="AQ4029" s="49"/>
      <c r="AR4029" s="49"/>
      <c r="AS4029" s="49"/>
      <c r="AT4029" s="49"/>
      <c r="AX4029" s="49"/>
      <c r="AY4029" s="49"/>
      <c r="AZ4029" s="49"/>
      <c r="BA4029" s="49"/>
      <c r="BB4029" s="49"/>
      <c r="BC4029" s="49"/>
      <c r="BD4029" s="49"/>
      <c r="BE4029" s="49"/>
      <c r="BF4029" s="49"/>
      <c r="BG4029" s="49"/>
      <c r="BH4029" s="49"/>
      <c r="BI4029" s="49"/>
      <c r="BJ4029" s="49"/>
      <c r="BK4029" s="49"/>
      <c r="BL4029" s="49"/>
      <c r="BM4029" s="49"/>
      <c r="BN4029" s="49"/>
      <c r="BO4029" s="49"/>
      <c r="BP4029" s="49"/>
      <c r="BQ4029" s="49"/>
      <c r="BR4029" s="49"/>
      <c r="BS4029" s="49"/>
      <c r="BT4029" s="49"/>
      <c r="BU4029" s="49"/>
      <c r="BV4029" s="49"/>
      <c r="BW4029" s="49"/>
      <c r="BX4029" s="49"/>
      <c r="BY4029" s="49"/>
      <c r="BZ4029" s="49"/>
      <c r="CA4029" s="49"/>
      <c r="CB4029" s="49"/>
      <c r="CC4029" s="49"/>
    </row>
    <row r="4030" spans="1:81" x14ac:dyDescent="0.3">
      <c r="A4030" s="57" t="s">
        <v>563</v>
      </c>
      <c r="B4030" s="48">
        <v>42330</v>
      </c>
      <c r="C4030" s="48"/>
      <c r="D4030" s="48"/>
      <c r="E4030" s="49" t="s">
        <v>558</v>
      </c>
      <c r="F4030" s="49"/>
      <c r="G4030" s="49">
        <v>476.31515624999997</v>
      </c>
      <c r="H4030" s="49">
        <v>0.17738437500000001</v>
      </c>
      <c r="I4030" s="49">
        <v>0.18531249999999999</v>
      </c>
      <c r="J4030" s="49">
        <v>0.23858750000000001</v>
      </c>
      <c r="K4030" s="49">
        <v>0.23888124999999999</v>
      </c>
      <c r="L4030" s="49">
        <v>0.28939375000000001</v>
      </c>
      <c r="M4030" s="49">
        <v>0.33703125</v>
      </c>
      <c r="N4030" s="49">
        <v>0.30247499999999999</v>
      </c>
      <c r="O4030" s="49"/>
      <c r="P4030" s="49"/>
      <c r="Q4030" s="49"/>
      <c r="R4030" s="49"/>
      <c r="S4030" s="49"/>
      <c r="T4030" s="49"/>
      <c r="U4030" s="49"/>
      <c r="V4030" s="49"/>
      <c r="W4030" s="49"/>
      <c r="X4030" s="49"/>
      <c r="Y4030" s="49"/>
      <c r="Z4030" s="49"/>
      <c r="AA4030" s="49"/>
      <c r="AB4030" s="49"/>
      <c r="AC4030" s="49"/>
      <c r="AD4030" s="49"/>
      <c r="AE4030" s="49"/>
      <c r="AF4030" s="49"/>
      <c r="AG4030" s="49"/>
      <c r="AH4030" s="49"/>
      <c r="AI4030" s="49"/>
      <c r="AJ4030" s="49"/>
      <c r="AK4030" s="49"/>
      <c r="AL4030" s="49"/>
      <c r="AM4030" s="49"/>
      <c r="AN4030" s="49"/>
      <c r="AO4030" s="49"/>
      <c r="AP4030" s="49"/>
      <c r="AQ4030" s="49"/>
      <c r="AR4030" s="49"/>
      <c r="AS4030" s="49"/>
      <c r="AT4030" s="49"/>
      <c r="AX4030" s="49"/>
      <c r="AY4030" s="49"/>
      <c r="AZ4030" s="49"/>
      <c r="BA4030" s="49"/>
      <c r="BB4030" s="49"/>
      <c r="BC4030" s="49"/>
      <c r="BD4030" s="49"/>
      <c r="BE4030" s="49"/>
      <c r="BF4030" s="49"/>
      <c r="BG4030" s="49"/>
      <c r="BH4030" s="49"/>
      <c r="BI4030" s="49"/>
      <c r="BJ4030" s="49"/>
      <c r="BK4030" s="49"/>
      <c r="BL4030" s="49"/>
      <c r="BM4030" s="49"/>
      <c r="BN4030" s="49"/>
      <c r="BO4030" s="49"/>
      <c r="BP4030" s="49"/>
      <c r="BQ4030" s="49"/>
      <c r="BR4030" s="49"/>
      <c r="BS4030" s="49"/>
      <c r="BT4030" s="49"/>
      <c r="BU4030" s="49"/>
      <c r="BV4030" s="49"/>
      <c r="BW4030" s="49"/>
      <c r="BX4030" s="49"/>
      <c r="BY4030" s="49"/>
      <c r="BZ4030" s="49"/>
      <c r="CA4030" s="49"/>
      <c r="CB4030" s="49"/>
      <c r="CC4030" s="49"/>
    </row>
    <row r="4031" spans="1:81" x14ac:dyDescent="0.3">
      <c r="A4031" s="57" t="s">
        <v>563</v>
      </c>
      <c r="B4031" s="48">
        <v>42331</v>
      </c>
      <c r="C4031" s="48"/>
      <c r="D4031" s="48"/>
      <c r="E4031" s="49" t="s">
        <v>558</v>
      </c>
      <c r="F4031" s="49"/>
      <c r="G4031" s="49">
        <v>473.16703124999998</v>
      </c>
      <c r="H4031" s="49">
        <v>0.16167187499999999</v>
      </c>
      <c r="I4031" s="49">
        <v>0.1842125</v>
      </c>
      <c r="J4031" s="49">
        <v>0.23754375</v>
      </c>
      <c r="K4031" s="49">
        <v>0.23826249999999999</v>
      </c>
      <c r="L4031" s="49">
        <v>0.28906874999999999</v>
      </c>
      <c r="M4031" s="49">
        <v>0.33701249999999999</v>
      </c>
      <c r="N4031" s="49">
        <v>0.30239375000000002</v>
      </c>
      <c r="O4031" s="49"/>
      <c r="P4031" s="49"/>
      <c r="Q4031" s="49"/>
      <c r="R4031" s="49"/>
      <c r="S4031" s="49"/>
      <c r="T4031" s="49"/>
      <c r="U4031" s="49"/>
      <c r="V4031" s="49"/>
      <c r="W4031" s="49"/>
      <c r="X4031" s="49"/>
      <c r="Y4031" s="49"/>
      <c r="Z4031" s="49"/>
      <c r="AA4031" s="49"/>
      <c r="AB4031" s="49"/>
      <c r="AC4031" s="49"/>
      <c r="AD4031" s="49"/>
      <c r="AE4031" s="49">
        <v>0.42088053938940001</v>
      </c>
      <c r="AF4031" s="49">
        <v>0.27767593049018602</v>
      </c>
      <c r="AG4031" s="49"/>
      <c r="AH4031" s="49"/>
      <c r="AI4031" s="49"/>
      <c r="AJ4031" s="49"/>
      <c r="AK4031" s="49"/>
      <c r="AL4031" s="49"/>
      <c r="AM4031" s="49"/>
      <c r="AN4031" s="49"/>
      <c r="AO4031" s="49"/>
      <c r="AP4031" s="49"/>
      <c r="AQ4031" s="49"/>
      <c r="AR4031" s="49"/>
      <c r="AS4031" s="49"/>
      <c r="AT4031" s="49"/>
      <c r="AX4031" s="49"/>
      <c r="AY4031" s="49"/>
      <c r="AZ4031" s="49"/>
      <c r="BA4031" s="49"/>
      <c r="BB4031" s="49"/>
      <c r="BC4031" s="49"/>
      <c r="BD4031" s="49"/>
      <c r="BE4031" s="49"/>
      <c r="BF4031" s="49"/>
      <c r="BG4031" s="49"/>
      <c r="BH4031" s="49"/>
      <c r="BI4031" s="49"/>
      <c r="BJ4031" s="49"/>
      <c r="BK4031" s="49"/>
      <c r="BL4031" s="49"/>
      <c r="BM4031" s="49"/>
      <c r="BN4031" s="49"/>
      <c r="BO4031" s="49"/>
      <c r="BP4031" s="49"/>
      <c r="BQ4031" s="49"/>
      <c r="BR4031" s="49"/>
      <c r="BS4031" s="49"/>
      <c r="BT4031" s="49"/>
      <c r="BU4031" s="49"/>
      <c r="BV4031" s="49"/>
      <c r="BW4031" s="49"/>
      <c r="BX4031" s="49"/>
      <c r="BY4031" s="49"/>
      <c r="BZ4031" s="49"/>
      <c r="CA4031" s="49"/>
      <c r="CB4031" s="49"/>
      <c r="CC4031" s="49"/>
    </row>
    <row r="4032" spans="1:81" x14ac:dyDescent="0.3">
      <c r="A4032" s="57" t="s">
        <v>563</v>
      </c>
      <c r="B4032" s="48">
        <v>42332</v>
      </c>
      <c r="C4032" s="48"/>
      <c r="D4032" s="48"/>
      <c r="E4032" s="49" t="s">
        <v>558</v>
      </c>
      <c r="F4032" s="49"/>
      <c r="G4032" s="49">
        <v>469.85296875</v>
      </c>
      <c r="H4032" s="49">
        <v>0.146259375</v>
      </c>
      <c r="I4032" s="49">
        <v>0.18256875</v>
      </c>
      <c r="J4032" s="49">
        <v>0.23628750000000001</v>
      </c>
      <c r="K4032" s="49">
        <v>0.23760624999999999</v>
      </c>
      <c r="L4032" s="49">
        <v>0.28868749999999999</v>
      </c>
      <c r="M4032" s="49">
        <v>0.33684999999999998</v>
      </c>
      <c r="N4032" s="49">
        <v>0.30233125</v>
      </c>
      <c r="O4032" s="49"/>
      <c r="P4032" s="49"/>
      <c r="Q4032" s="49"/>
      <c r="R4032" s="49"/>
      <c r="S4032" s="49"/>
      <c r="T4032" s="49"/>
      <c r="U4032" s="49"/>
      <c r="V4032" s="49"/>
      <c r="W4032" s="49"/>
      <c r="X4032" s="49"/>
      <c r="Y4032" s="49"/>
      <c r="Z4032" s="49"/>
      <c r="AA4032" s="49"/>
      <c r="AB4032" s="49"/>
      <c r="AC4032" s="49"/>
      <c r="AD4032" s="49"/>
      <c r="AE4032" s="49"/>
      <c r="AF4032" s="49"/>
      <c r="AG4032" s="49"/>
      <c r="AH4032" s="49"/>
      <c r="AI4032" s="49"/>
      <c r="AJ4032" s="49"/>
      <c r="AK4032" s="49"/>
      <c r="AL4032" s="49"/>
      <c r="AM4032" s="49"/>
      <c r="AN4032" s="49"/>
      <c r="AO4032" s="49"/>
      <c r="AP4032" s="49"/>
      <c r="AQ4032" s="49"/>
      <c r="AR4032" s="49"/>
      <c r="AS4032" s="49"/>
      <c r="AT4032" s="49"/>
      <c r="AX4032" s="49"/>
      <c r="AY4032" s="49"/>
      <c r="AZ4032" s="49"/>
      <c r="BA4032" s="49"/>
      <c r="BB4032" s="49"/>
      <c r="BC4032" s="49"/>
      <c r="BD4032" s="49"/>
      <c r="BE4032" s="49"/>
      <c r="BF4032" s="49"/>
      <c r="BG4032" s="49"/>
      <c r="BH4032" s="49"/>
      <c r="BI4032" s="49"/>
      <c r="BJ4032" s="49"/>
      <c r="BK4032" s="49"/>
      <c r="BL4032" s="49"/>
      <c r="BM4032" s="49"/>
      <c r="BN4032" s="49"/>
      <c r="BO4032" s="49"/>
      <c r="BP4032" s="49"/>
      <c r="BQ4032" s="49"/>
      <c r="BR4032" s="49"/>
      <c r="BS4032" s="49"/>
      <c r="BT4032" s="49"/>
      <c r="BU4032" s="49"/>
      <c r="BV4032" s="49"/>
      <c r="BW4032" s="49"/>
      <c r="BX4032" s="49"/>
      <c r="BY4032" s="49"/>
      <c r="BZ4032" s="49"/>
      <c r="CA4032" s="49"/>
      <c r="CB4032" s="49"/>
      <c r="CC4032" s="49"/>
    </row>
    <row r="4033" spans="1:81" x14ac:dyDescent="0.3">
      <c r="A4033" s="57" t="s">
        <v>563</v>
      </c>
      <c r="B4033" s="48">
        <v>42333</v>
      </c>
      <c r="C4033" s="48"/>
      <c r="D4033" s="48"/>
      <c r="E4033" s="49" t="s">
        <v>558</v>
      </c>
      <c r="F4033" s="49"/>
      <c r="G4033" s="49">
        <v>466.41750000000002</v>
      </c>
      <c r="H4033" s="49">
        <v>0.13231875000000001</v>
      </c>
      <c r="I4033" s="49">
        <v>0.17954375</v>
      </c>
      <c r="J4033" s="49">
        <v>0.23430000000000001</v>
      </c>
      <c r="K4033" s="49">
        <v>0.23696875000000001</v>
      </c>
      <c r="L4033" s="49">
        <v>0.28842499999999999</v>
      </c>
      <c r="M4033" s="49">
        <v>0.33682499999999999</v>
      </c>
      <c r="N4033" s="49">
        <v>0.30227500000000002</v>
      </c>
      <c r="O4033" s="49"/>
      <c r="P4033" s="49"/>
      <c r="Q4033" s="49"/>
      <c r="R4033" s="49"/>
      <c r="S4033" s="49"/>
      <c r="T4033" s="49"/>
      <c r="U4033" s="49"/>
      <c r="V4033" s="49"/>
      <c r="W4033" s="49"/>
      <c r="X4033" s="49"/>
      <c r="Y4033" s="49"/>
      <c r="Z4033" s="49"/>
      <c r="AA4033" s="49"/>
      <c r="AB4033" s="49"/>
      <c r="AC4033" s="49"/>
      <c r="AD4033" s="49">
        <v>8.5500000000000007</v>
      </c>
      <c r="AE4033" s="49"/>
      <c r="AF4033" s="49"/>
      <c r="AG4033" s="49"/>
      <c r="AH4033" s="49"/>
      <c r="AI4033" s="49"/>
      <c r="AJ4033" s="49">
        <v>1.4</v>
      </c>
      <c r="AK4033" s="49">
        <v>8.5500000000000007</v>
      </c>
      <c r="AL4033" s="49"/>
      <c r="AM4033" s="49"/>
      <c r="AN4033" s="49"/>
      <c r="AO4033" s="49"/>
      <c r="AP4033" s="49"/>
      <c r="AQ4033" s="49"/>
      <c r="AR4033" s="49"/>
      <c r="AS4033" s="49"/>
      <c r="AT4033" s="49"/>
      <c r="AX4033" s="49"/>
      <c r="AY4033" s="49"/>
      <c r="AZ4033" s="49"/>
      <c r="BA4033" s="49"/>
      <c r="BB4033" s="49"/>
      <c r="BC4033" s="49"/>
      <c r="BD4033" s="49"/>
      <c r="BE4033" s="49"/>
      <c r="BF4033" s="49"/>
      <c r="BG4033" s="49"/>
      <c r="BH4033" s="49"/>
      <c r="BI4033" s="49"/>
      <c r="BJ4033" s="49"/>
      <c r="BK4033" s="49"/>
      <c r="BL4033" s="49"/>
      <c r="BM4033" s="49"/>
      <c r="BN4033" s="49"/>
      <c r="BO4033" s="49"/>
      <c r="BP4033" s="49"/>
      <c r="BQ4033" s="49"/>
      <c r="BR4033" s="49"/>
      <c r="BS4033" s="49"/>
      <c r="BT4033" s="49"/>
      <c r="BU4033" s="49"/>
      <c r="BV4033" s="49"/>
      <c r="BW4033" s="49"/>
      <c r="BX4033" s="49"/>
      <c r="BY4033" s="49"/>
      <c r="BZ4033" s="49"/>
      <c r="CA4033" s="49"/>
      <c r="CB4033" s="49"/>
      <c r="CC4033" s="49"/>
    </row>
    <row r="4034" spans="1:81" x14ac:dyDescent="0.3">
      <c r="A4034" s="57" t="s">
        <v>563</v>
      </c>
      <c r="B4034" s="48">
        <v>42334</v>
      </c>
      <c r="C4034" s="48"/>
      <c r="D4034" s="48"/>
      <c r="E4034" s="49" t="s">
        <v>558</v>
      </c>
      <c r="F4034" s="49"/>
      <c r="G4034" s="49">
        <v>462.77906250000001</v>
      </c>
      <c r="H4034" s="49">
        <v>0.12089999999999999</v>
      </c>
      <c r="I4034" s="49">
        <v>0.17531875</v>
      </c>
      <c r="J4034" s="49">
        <v>0.2311375</v>
      </c>
      <c r="K4034" s="49">
        <v>0.23635624999999999</v>
      </c>
      <c r="L4034" s="49">
        <v>0.28810000000000002</v>
      </c>
      <c r="M4034" s="49">
        <v>0.33663749999999998</v>
      </c>
      <c r="N4034" s="49">
        <v>0.30225625</v>
      </c>
      <c r="O4034" s="49"/>
      <c r="P4034" s="49"/>
      <c r="Q4034" s="49"/>
      <c r="R4034" s="49"/>
      <c r="S4034" s="49"/>
      <c r="T4034" s="49"/>
      <c r="U4034" s="49"/>
      <c r="V4034" s="49"/>
      <c r="W4034" s="49"/>
      <c r="X4034" s="49"/>
      <c r="Y4034" s="49"/>
      <c r="Z4034" s="49"/>
      <c r="AA4034" s="49"/>
      <c r="AB4034" s="49"/>
      <c r="AC4034" s="49"/>
      <c r="AD4034" s="49"/>
      <c r="AE4034" s="49"/>
      <c r="AF4034" s="49"/>
      <c r="AG4034" s="49"/>
      <c r="AH4034" s="49"/>
      <c r="AI4034" s="49"/>
      <c r="AJ4034" s="49"/>
      <c r="AK4034" s="49"/>
      <c r="AL4034" s="49"/>
      <c r="AM4034" s="49"/>
      <c r="AN4034" s="49"/>
      <c r="AO4034" s="49"/>
      <c r="AP4034" s="49"/>
      <c r="AQ4034" s="49"/>
      <c r="AR4034" s="49"/>
      <c r="AS4034" s="49"/>
      <c r="AT4034" s="49"/>
      <c r="AX4034" s="49"/>
      <c r="AY4034" s="49"/>
      <c r="AZ4034" s="49"/>
      <c r="BA4034" s="49"/>
      <c r="BB4034" s="49"/>
      <c r="BC4034" s="49"/>
      <c r="BD4034" s="49"/>
      <c r="BE4034" s="49"/>
      <c r="BF4034" s="49"/>
      <c r="BG4034" s="49"/>
      <c r="BH4034" s="49"/>
      <c r="BI4034" s="49"/>
      <c r="BJ4034" s="49"/>
      <c r="BK4034" s="49"/>
      <c r="BL4034" s="49"/>
      <c r="BM4034" s="49"/>
      <c r="BN4034" s="49"/>
      <c r="BO4034" s="49"/>
      <c r="BP4034" s="49"/>
      <c r="BQ4034" s="49"/>
      <c r="BR4034" s="49"/>
      <c r="BS4034" s="49"/>
      <c r="BT4034" s="49"/>
      <c r="BU4034" s="49"/>
      <c r="BV4034" s="49"/>
      <c r="BW4034" s="49"/>
      <c r="BX4034" s="49"/>
      <c r="BY4034" s="49"/>
      <c r="BZ4034" s="49"/>
      <c r="CA4034" s="49"/>
      <c r="CB4034" s="49"/>
      <c r="CC4034" s="49"/>
    </row>
    <row r="4035" spans="1:81" x14ac:dyDescent="0.3">
      <c r="A4035" s="57" t="s">
        <v>563</v>
      </c>
      <c r="B4035" s="48">
        <v>42335</v>
      </c>
      <c r="C4035" s="48"/>
      <c r="D4035" s="48"/>
      <c r="E4035" s="49" t="s">
        <v>558</v>
      </c>
      <c r="F4035" s="49"/>
      <c r="G4035" s="49">
        <v>460.12031250000001</v>
      </c>
      <c r="H4035" s="49">
        <v>0.11375625</v>
      </c>
      <c r="I4035" s="49">
        <v>0.1721375</v>
      </c>
      <c r="J4035" s="49">
        <v>0.22854374999999999</v>
      </c>
      <c r="K4035" s="49">
        <v>0.23565</v>
      </c>
      <c r="L4035" s="49">
        <v>0.28776875000000002</v>
      </c>
      <c r="M4035" s="49">
        <v>0.33665</v>
      </c>
      <c r="N4035" s="49">
        <v>0.30217500000000003</v>
      </c>
      <c r="O4035" s="49"/>
      <c r="P4035" s="49"/>
      <c r="Q4035" s="49"/>
      <c r="R4035" s="49"/>
      <c r="S4035" s="49"/>
      <c r="T4035" s="49"/>
      <c r="U4035" s="49"/>
      <c r="V4035" s="49"/>
      <c r="W4035" s="49"/>
      <c r="X4035" s="49"/>
      <c r="Y4035" s="49"/>
      <c r="Z4035" s="49"/>
      <c r="AA4035" s="49"/>
      <c r="AB4035" s="49"/>
      <c r="AC4035" s="49"/>
      <c r="AD4035" s="49"/>
      <c r="AE4035" s="49"/>
      <c r="AF4035" s="49"/>
      <c r="AG4035" s="49"/>
      <c r="AH4035" s="49"/>
      <c r="AI4035" s="49"/>
      <c r="AJ4035" s="49"/>
      <c r="AK4035" s="49"/>
      <c r="AL4035" s="49"/>
      <c r="AM4035" s="49"/>
      <c r="AN4035" s="49"/>
      <c r="AO4035" s="49"/>
      <c r="AP4035" s="49"/>
      <c r="AQ4035" s="49"/>
      <c r="AR4035" s="49"/>
      <c r="AS4035" s="49"/>
      <c r="AT4035" s="49"/>
      <c r="AX4035" s="49"/>
      <c r="AY4035" s="49"/>
      <c r="AZ4035" s="49"/>
      <c r="BA4035" s="49"/>
      <c r="BB4035" s="49"/>
      <c r="BC4035" s="49"/>
      <c r="BD4035" s="49"/>
      <c r="BE4035" s="49"/>
      <c r="BF4035" s="49"/>
      <c r="BG4035" s="49"/>
      <c r="BH4035" s="49"/>
      <c r="BI4035" s="49"/>
      <c r="BJ4035" s="49"/>
      <c r="BK4035" s="49"/>
      <c r="BL4035" s="49"/>
      <c r="BM4035" s="49"/>
      <c r="BN4035" s="49"/>
      <c r="BO4035" s="49"/>
      <c r="BP4035" s="49"/>
      <c r="BQ4035" s="49"/>
      <c r="BR4035" s="49"/>
      <c r="BS4035" s="49"/>
      <c r="BT4035" s="49"/>
      <c r="BU4035" s="49"/>
      <c r="BV4035" s="49"/>
      <c r="BW4035" s="49"/>
      <c r="BX4035" s="49"/>
      <c r="BY4035" s="49"/>
      <c r="BZ4035" s="49"/>
      <c r="CA4035" s="49"/>
      <c r="CB4035" s="49"/>
      <c r="CC4035" s="49"/>
    </row>
    <row r="4036" spans="1:81" x14ac:dyDescent="0.3">
      <c r="A4036" s="57" t="s">
        <v>563</v>
      </c>
      <c r="B4036" s="48">
        <v>42336</v>
      </c>
      <c r="C4036" s="48"/>
      <c r="D4036" s="48"/>
      <c r="E4036" s="49" t="s">
        <v>558</v>
      </c>
      <c r="F4036" s="49"/>
      <c r="G4036" s="49">
        <v>456.51046874999997</v>
      </c>
      <c r="H4036" s="49">
        <v>0.107703125</v>
      </c>
      <c r="I4036" s="49">
        <v>0.16714999999999999</v>
      </c>
      <c r="J4036" s="49">
        <v>0.22369375</v>
      </c>
      <c r="K4036" s="49">
        <v>0.23433124999999999</v>
      </c>
      <c r="L4036" s="49">
        <v>0.287275</v>
      </c>
      <c r="M4036" s="49">
        <v>0.33668749999999997</v>
      </c>
      <c r="N4036" s="49">
        <v>0.30228749999999999</v>
      </c>
      <c r="O4036" s="49"/>
      <c r="P4036" s="49"/>
      <c r="Q4036" s="49"/>
      <c r="R4036" s="49"/>
      <c r="S4036" s="49"/>
      <c r="T4036" s="49"/>
      <c r="U4036" s="49"/>
      <c r="V4036" s="49"/>
      <c r="W4036" s="49"/>
      <c r="X4036" s="49"/>
      <c r="Y4036" s="49"/>
      <c r="Z4036" s="49"/>
      <c r="AA4036" s="49"/>
      <c r="AB4036" s="49"/>
      <c r="AC4036" s="49"/>
      <c r="AD4036" s="49"/>
      <c r="AE4036" s="49"/>
      <c r="AF4036" s="49"/>
      <c r="AG4036" s="49"/>
      <c r="AH4036" s="49"/>
      <c r="AI4036" s="49"/>
      <c r="AJ4036" s="49"/>
      <c r="AK4036" s="49"/>
      <c r="AL4036" s="49"/>
      <c r="AM4036" s="49"/>
      <c r="AN4036" s="49"/>
      <c r="AO4036" s="49"/>
      <c r="AP4036" s="49"/>
      <c r="AQ4036" s="49"/>
      <c r="AR4036" s="49"/>
      <c r="AS4036" s="49"/>
      <c r="AT4036" s="49"/>
      <c r="AX4036" s="49"/>
      <c r="AY4036" s="49"/>
      <c r="AZ4036" s="49"/>
      <c r="BA4036" s="49"/>
      <c r="BB4036" s="49"/>
      <c r="BC4036" s="49"/>
      <c r="BD4036" s="49"/>
      <c r="BE4036" s="49"/>
      <c r="BF4036" s="49"/>
      <c r="BG4036" s="49"/>
      <c r="BH4036" s="49"/>
      <c r="BI4036" s="49"/>
      <c r="BJ4036" s="49"/>
      <c r="BK4036" s="49"/>
      <c r="BL4036" s="49"/>
      <c r="BM4036" s="49"/>
      <c r="BN4036" s="49"/>
      <c r="BO4036" s="49"/>
      <c r="BP4036" s="49"/>
      <c r="BQ4036" s="49"/>
      <c r="BR4036" s="49"/>
      <c r="BS4036" s="49"/>
      <c r="BT4036" s="49"/>
      <c r="BU4036" s="49"/>
      <c r="BV4036" s="49"/>
      <c r="BW4036" s="49"/>
      <c r="BX4036" s="49"/>
      <c r="BY4036" s="49"/>
      <c r="BZ4036" s="49"/>
      <c r="CA4036" s="49"/>
      <c r="CB4036" s="49"/>
      <c r="CC4036" s="49"/>
    </row>
    <row r="4037" spans="1:81" x14ac:dyDescent="0.3">
      <c r="A4037" s="57" t="s">
        <v>563</v>
      </c>
      <c r="B4037" s="48">
        <v>42337</v>
      </c>
      <c r="C4037" s="48"/>
      <c r="D4037" s="48"/>
      <c r="E4037" s="49" t="s">
        <v>558</v>
      </c>
      <c r="F4037" s="49"/>
      <c r="G4037" s="49">
        <v>454.08046875000002</v>
      </c>
      <c r="H4037" s="49">
        <v>0.10344062499999999</v>
      </c>
      <c r="I4037" s="49">
        <v>0.1638</v>
      </c>
      <c r="J4037" s="49">
        <v>0.22070624999999999</v>
      </c>
      <c r="K4037" s="49">
        <v>0.23335</v>
      </c>
      <c r="L4037" s="49">
        <v>0.28699374999999999</v>
      </c>
      <c r="M4037" s="49">
        <v>0.33668124999999999</v>
      </c>
      <c r="N4037" s="49">
        <v>0.30225000000000002</v>
      </c>
      <c r="O4037" s="49"/>
      <c r="P4037" s="49"/>
      <c r="Q4037" s="49"/>
      <c r="R4037" s="49"/>
      <c r="S4037" s="49"/>
      <c r="T4037" s="49"/>
      <c r="U4037" s="49"/>
      <c r="V4037" s="49"/>
      <c r="W4037" s="49"/>
      <c r="X4037" s="49"/>
      <c r="Y4037" s="49"/>
      <c r="Z4037" s="49"/>
      <c r="AA4037" s="49"/>
      <c r="AB4037" s="49"/>
      <c r="AC4037" s="49"/>
      <c r="AD4037" s="49"/>
      <c r="AE4037" s="49"/>
      <c r="AF4037" s="49"/>
      <c r="AG4037" s="49"/>
      <c r="AH4037" s="49"/>
      <c r="AI4037" s="49"/>
      <c r="AJ4037" s="49"/>
      <c r="AK4037" s="49"/>
      <c r="AL4037" s="49"/>
      <c r="AM4037" s="49"/>
      <c r="AN4037" s="49"/>
      <c r="AO4037" s="49"/>
      <c r="AP4037" s="49"/>
      <c r="AQ4037" s="49"/>
      <c r="AR4037" s="49"/>
      <c r="AS4037" s="49"/>
      <c r="AT4037" s="49"/>
      <c r="AX4037" s="49"/>
      <c r="AY4037" s="49"/>
      <c r="AZ4037" s="49"/>
      <c r="BA4037" s="49"/>
      <c r="BB4037" s="49"/>
      <c r="BC4037" s="49"/>
      <c r="BD4037" s="49"/>
      <c r="BE4037" s="49"/>
      <c r="BF4037" s="49"/>
      <c r="BG4037" s="49"/>
      <c r="BH4037" s="49"/>
      <c r="BI4037" s="49"/>
      <c r="BJ4037" s="49"/>
      <c r="BK4037" s="49"/>
      <c r="BL4037" s="49"/>
      <c r="BM4037" s="49"/>
      <c r="BN4037" s="49"/>
      <c r="BO4037" s="49"/>
      <c r="BP4037" s="49"/>
      <c r="BQ4037" s="49"/>
      <c r="BR4037" s="49"/>
      <c r="BS4037" s="49"/>
      <c r="BT4037" s="49"/>
      <c r="BU4037" s="49"/>
      <c r="BV4037" s="49"/>
      <c r="BW4037" s="49"/>
      <c r="BX4037" s="49"/>
      <c r="BY4037" s="49"/>
      <c r="BZ4037" s="49"/>
      <c r="CA4037" s="49"/>
      <c r="CB4037" s="49"/>
      <c r="CC4037" s="49"/>
    </row>
    <row r="4038" spans="1:81" x14ac:dyDescent="0.3">
      <c r="A4038" s="57" t="s">
        <v>563</v>
      </c>
      <c r="B4038" s="48">
        <v>42338</v>
      </c>
      <c r="C4038" s="48"/>
      <c r="D4038" s="48"/>
      <c r="E4038" s="49" t="s">
        <v>558</v>
      </c>
      <c r="F4038" s="49"/>
      <c r="G4038" s="49">
        <v>451.92937499999999</v>
      </c>
      <c r="H4038" s="49">
        <v>0.10129375</v>
      </c>
      <c r="I4038" s="49">
        <v>0.16138125</v>
      </c>
      <c r="J4038" s="49">
        <v>0.21746874999999999</v>
      </c>
      <c r="K4038" s="49">
        <v>0.23200000000000001</v>
      </c>
      <c r="L4038" s="49">
        <v>0.28665000000000002</v>
      </c>
      <c r="M4038" s="49">
        <v>0.33673124999999998</v>
      </c>
      <c r="N4038" s="49">
        <v>0.30224374999999998</v>
      </c>
      <c r="O4038" s="49"/>
      <c r="P4038" s="49"/>
      <c r="Q4038" s="49"/>
      <c r="R4038" s="49"/>
      <c r="S4038" s="49"/>
      <c r="T4038" s="49"/>
      <c r="U4038" s="49"/>
      <c r="V4038" s="49"/>
      <c r="W4038" s="49"/>
      <c r="X4038" s="49"/>
      <c r="Y4038" s="49"/>
      <c r="Z4038" s="49"/>
      <c r="AA4038" s="49"/>
      <c r="AB4038" s="49"/>
      <c r="AC4038" s="49"/>
      <c r="AD4038" s="49"/>
      <c r="AE4038" s="49">
        <v>0.42312306686448597</v>
      </c>
      <c r="AF4038" s="49">
        <v>0.30186309810305501</v>
      </c>
      <c r="AG4038" s="49"/>
      <c r="AH4038" s="49"/>
      <c r="AI4038" s="49"/>
      <c r="AJ4038" s="49"/>
      <c r="AK4038" s="49"/>
      <c r="AL4038" s="49"/>
      <c r="AM4038" s="49"/>
      <c r="AN4038" s="49"/>
      <c r="AO4038" s="49"/>
      <c r="AP4038" s="49"/>
      <c r="AQ4038" s="49"/>
      <c r="AR4038" s="49"/>
      <c r="AS4038" s="49"/>
      <c r="AT4038" s="49"/>
      <c r="AX4038" s="49"/>
      <c r="AY4038" s="49"/>
      <c r="AZ4038" s="49"/>
      <c r="BA4038" s="49"/>
      <c r="BB4038" s="49"/>
      <c r="BC4038" s="49"/>
      <c r="BD4038" s="49"/>
      <c r="BE4038" s="49"/>
      <c r="BF4038" s="49"/>
      <c r="BG4038" s="49"/>
      <c r="BH4038" s="49"/>
      <c r="BI4038" s="49"/>
      <c r="BJ4038" s="49"/>
      <c r="BK4038" s="49"/>
      <c r="BL4038" s="49"/>
      <c r="BM4038" s="49"/>
      <c r="BN4038" s="49"/>
      <c r="BO4038" s="49"/>
      <c r="BP4038" s="49"/>
      <c r="BQ4038" s="49"/>
      <c r="BR4038" s="49"/>
      <c r="BS4038" s="49"/>
      <c r="BT4038" s="49"/>
      <c r="BU4038" s="49"/>
      <c r="BV4038" s="49"/>
      <c r="BW4038" s="49"/>
      <c r="BX4038" s="49"/>
      <c r="BY4038" s="49"/>
      <c r="BZ4038" s="49"/>
      <c r="CA4038" s="49"/>
      <c r="CB4038" s="49"/>
      <c r="CC4038" s="49"/>
    </row>
    <row r="4039" spans="1:81" x14ac:dyDescent="0.3">
      <c r="A4039" s="57" t="s">
        <v>563</v>
      </c>
      <c r="B4039" s="48">
        <v>42339</v>
      </c>
      <c r="C4039" s="48"/>
      <c r="D4039" s="48"/>
      <c r="E4039" s="49" t="s">
        <v>558</v>
      </c>
      <c r="F4039" s="49"/>
      <c r="G4039" s="49">
        <v>449.90671874999998</v>
      </c>
      <c r="H4039" s="49">
        <v>9.9246874999999998E-2</v>
      </c>
      <c r="I4039" s="49">
        <v>0.15926874999999999</v>
      </c>
      <c r="J4039" s="49">
        <v>0.21489374999999999</v>
      </c>
      <c r="K4039" s="49">
        <v>0.23066249999999999</v>
      </c>
      <c r="L4039" s="49">
        <v>0.28620000000000001</v>
      </c>
      <c r="M4039" s="49">
        <v>0.33660000000000001</v>
      </c>
      <c r="N4039" s="49">
        <v>0.30207499999999998</v>
      </c>
      <c r="O4039" s="49"/>
      <c r="P4039" s="49"/>
      <c r="Q4039" s="49"/>
      <c r="R4039" s="49"/>
      <c r="S4039" s="49"/>
      <c r="T4039" s="49"/>
      <c r="U4039" s="49"/>
      <c r="V4039" s="49"/>
      <c r="W4039" s="49"/>
      <c r="X4039" s="49"/>
      <c r="Y4039" s="49"/>
      <c r="Z4039" s="49"/>
      <c r="AA4039" s="49"/>
      <c r="AB4039" s="49"/>
      <c r="AC4039" s="49"/>
      <c r="AD4039" s="49"/>
      <c r="AE4039" s="49"/>
      <c r="AF4039" s="49"/>
      <c r="AG4039" s="49"/>
      <c r="AH4039" s="49"/>
      <c r="AI4039" s="49"/>
      <c r="AJ4039" s="49"/>
      <c r="AK4039" s="49"/>
      <c r="AL4039" s="49"/>
      <c r="AM4039" s="49"/>
      <c r="AN4039" s="49"/>
      <c r="AO4039" s="49"/>
      <c r="AP4039" s="49"/>
      <c r="AQ4039" s="49"/>
      <c r="AR4039" s="49"/>
      <c r="AS4039" s="49"/>
      <c r="AT4039" s="49"/>
      <c r="AX4039" s="49"/>
      <c r="AY4039" s="49"/>
      <c r="AZ4039" s="49"/>
      <c r="BA4039" s="49"/>
      <c r="BB4039" s="49"/>
      <c r="BC4039" s="49"/>
      <c r="BD4039" s="49"/>
      <c r="BE4039" s="49"/>
      <c r="BF4039" s="49"/>
      <c r="BG4039" s="49"/>
      <c r="BH4039" s="49"/>
      <c r="BI4039" s="49"/>
      <c r="BJ4039" s="49"/>
      <c r="BK4039" s="49"/>
      <c r="BL4039" s="49"/>
      <c r="BM4039" s="49"/>
      <c r="BN4039" s="49"/>
      <c r="BO4039" s="49"/>
      <c r="BP4039" s="49"/>
      <c r="BQ4039" s="49"/>
      <c r="BR4039" s="49"/>
      <c r="BS4039" s="49"/>
      <c r="BT4039" s="49"/>
      <c r="BU4039" s="49"/>
      <c r="BV4039" s="49"/>
      <c r="BW4039" s="49"/>
      <c r="BX4039" s="49"/>
      <c r="BY4039" s="49"/>
      <c r="BZ4039" s="49"/>
      <c r="CA4039" s="49"/>
      <c r="CB4039" s="49"/>
      <c r="CC4039" s="49"/>
    </row>
    <row r="4040" spans="1:81" x14ac:dyDescent="0.3">
      <c r="A4040" s="57" t="s">
        <v>563</v>
      </c>
      <c r="B4040" s="48">
        <v>42340</v>
      </c>
      <c r="C4040" s="48"/>
      <c r="D4040" s="48"/>
      <c r="E4040" s="49" t="s">
        <v>558</v>
      </c>
      <c r="F4040" s="49"/>
      <c r="G4040" s="49">
        <v>446.11734374999997</v>
      </c>
      <c r="H4040" s="49">
        <v>9.5109374999999996E-2</v>
      </c>
      <c r="I4040" s="49">
        <v>0.15510625</v>
      </c>
      <c r="J4040" s="49">
        <v>0.2101625</v>
      </c>
      <c r="K4040" s="49">
        <v>0.22824375</v>
      </c>
      <c r="L4040" s="49">
        <v>0.28491875</v>
      </c>
      <c r="M4040" s="49">
        <v>0.33653749999999999</v>
      </c>
      <c r="N4040" s="49">
        <v>0.30208750000000001</v>
      </c>
      <c r="O4040" s="49"/>
      <c r="P4040" s="49"/>
      <c r="Q4040" s="49"/>
      <c r="R4040" s="49"/>
      <c r="S4040" s="49"/>
      <c r="T4040" s="49"/>
      <c r="U4040" s="49"/>
      <c r="V4040" s="49"/>
      <c r="W4040" s="49"/>
      <c r="X4040" s="49"/>
      <c r="Y4040" s="49"/>
      <c r="Z4040" s="49"/>
      <c r="AA4040" s="49"/>
      <c r="AB4040" s="49"/>
      <c r="AC4040" s="49"/>
      <c r="AD4040" s="49">
        <v>8.5500000000000007</v>
      </c>
      <c r="AE4040" s="49"/>
      <c r="AF4040" s="49"/>
      <c r="AG4040" s="49"/>
      <c r="AH4040" s="49"/>
      <c r="AI4040" s="49"/>
      <c r="AJ4040" s="49">
        <v>1.7</v>
      </c>
      <c r="AK4040" s="49">
        <v>8.5500000000000007</v>
      </c>
      <c r="AL4040" s="49"/>
      <c r="AM4040" s="49"/>
      <c r="AN4040" s="49"/>
      <c r="AO4040" s="49"/>
      <c r="AP4040" s="49"/>
      <c r="AQ4040" s="49"/>
      <c r="AR4040" s="49"/>
      <c r="AS4040" s="49"/>
      <c r="AT4040" s="49"/>
      <c r="AX4040" s="49"/>
      <c r="AY4040" s="49"/>
      <c r="AZ4040" s="49"/>
      <c r="BA4040" s="49"/>
      <c r="BB4040" s="49"/>
      <c r="BC4040" s="49"/>
      <c r="BD4040" s="49"/>
      <c r="BE4040" s="49"/>
      <c r="BF4040" s="49"/>
      <c r="BG4040" s="49"/>
      <c r="BH4040" s="49"/>
      <c r="BI4040" s="49"/>
      <c r="BJ4040" s="49"/>
      <c r="BK4040" s="49"/>
      <c r="BL4040" s="49"/>
      <c r="BM4040" s="49"/>
      <c r="BN4040" s="49"/>
      <c r="BO4040" s="49"/>
      <c r="BP4040" s="49"/>
      <c r="BQ4040" s="49"/>
      <c r="BR4040" s="49"/>
      <c r="BS4040" s="49"/>
      <c r="BT4040" s="49"/>
      <c r="BU4040" s="49"/>
      <c r="BV4040" s="49"/>
      <c r="BW4040" s="49"/>
      <c r="BX4040" s="49"/>
      <c r="BY4040" s="49"/>
      <c r="BZ4040" s="49"/>
      <c r="CA4040" s="49"/>
      <c r="CB4040" s="49"/>
      <c r="CC4040" s="49"/>
    </row>
    <row r="4041" spans="1:81" x14ac:dyDescent="0.3">
      <c r="A4041" s="57" t="s">
        <v>563</v>
      </c>
      <c r="B4041" s="48">
        <v>42341</v>
      </c>
      <c r="C4041" s="48"/>
      <c r="D4041" s="48"/>
      <c r="E4041" s="49" t="s">
        <v>558</v>
      </c>
      <c r="F4041" s="49"/>
      <c r="G4041" s="49">
        <v>444.268125</v>
      </c>
      <c r="H4041" s="49">
        <v>9.1131249999999997E-2</v>
      </c>
      <c r="I4041" s="49">
        <v>0.15286875</v>
      </c>
      <c r="J4041" s="49">
        <v>0.20823125000000001</v>
      </c>
      <c r="K4041" s="49">
        <v>0.22746875</v>
      </c>
      <c r="L4041" s="49">
        <v>0.28472500000000001</v>
      </c>
      <c r="M4041" s="49">
        <v>0.3364375</v>
      </c>
      <c r="N4041" s="49">
        <v>0.30203124999999997</v>
      </c>
      <c r="O4041" s="49"/>
      <c r="P4041" s="49"/>
      <c r="Q4041" s="49"/>
      <c r="R4041" s="49"/>
      <c r="S4041" s="49">
        <v>6.2899016249999997</v>
      </c>
      <c r="T4041" s="49">
        <v>347.90100000000001</v>
      </c>
      <c r="U4041" s="49">
        <v>103.46925</v>
      </c>
      <c r="V4041" s="49"/>
      <c r="W4041" s="49"/>
      <c r="X4041" s="49"/>
      <c r="Y4041" s="49"/>
      <c r="Z4041" s="49"/>
      <c r="AA4041" s="49"/>
      <c r="AB4041" s="49"/>
      <c r="AC4041" s="49"/>
      <c r="AD4041" s="49"/>
      <c r="AE4041" s="49"/>
      <c r="AF4041" s="49"/>
      <c r="AG4041" s="49"/>
      <c r="AH4041" s="49"/>
      <c r="AI4041" s="49">
        <v>1.282</v>
      </c>
      <c r="AJ4041" s="49"/>
      <c r="AK4041" s="49"/>
      <c r="AL4041" s="49">
        <v>0.89</v>
      </c>
      <c r="AM4041" s="49">
        <v>3.8321735952213103E-2</v>
      </c>
      <c r="AN4041" s="49">
        <v>2.2149292749999998</v>
      </c>
      <c r="AO4041" s="49">
        <v>57.798250000000003</v>
      </c>
      <c r="AP4041" s="49"/>
      <c r="AQ4041" s="49"/>
      <c r="AR4041" s="49"/>
      <c r="AS4041" s="49"/>
      <c r="AT4041" s="49"/>
      <c r="AX4041" s="49"/>
      <c r="AY4041" s="49"/>
      <c r="AZ4041" s="49"/>
      <c r="BA4041" s="49">
        <v>1.90483855</v>
      </c>
      <c r="BB4041" s="49"/>
      <c r="BC4041" s="49">
        <v>103.46925</v>
      </c>
      <c r="BD4041" s="49">
        <v>1.8409706748623401E-2</v>
      </c>
      <c r="BE4041" s="49">
        <v>1.1708207378952999E-2</v>
      </c>
      <c r="BF4041" s="49">
        <v>2.1701337999999999</v>
      </c>
      <c r="BG4041" s="49"/>
      <c r="BH4041" s="49">
        <v>185.35149999999999</v>
      </c>
      <c r="BI4041" s="49"/>
      <c r="BJ4041" s="49"/>
      <c r="BK4041" s="49"/>
      <c r="BL4041" s="49"/>
      <c r="BM4041" s="49"/>
      <c r="BN4041" s="49"/>
      <c r="BO4041" s="49"/>
      <c r="BP4041" s="49"/>
      <c r="BQ4041" s="49"/>
      <c r="BR4041" s="49"/>
      <c r="BS4041" s="49"/>
      <c r="BT4041" s="49"/>
      <c r="BU4041" s="49"/>
      <c r="BV4041" s="49"/>
      <c r="BW4041" s="49"/>
      <c r="BX4041" s="49"/>
      <c r="BY4041" s="49"/>
      <c r="BZ4041" s="49"/>
      <c r="CA4041" s="49"/>
      <c r="CB4041" s="49"/>
      <c r="CC4041" s="49"/>
    </row>
    <row r="4042" spans="1:81" x14ac:dyDescent="0.3">
      <c r="A4042" s="57" t="s">
        <v>563</v>
      </c>
      <c r="B4042" s="48">
        <v>42342</v>
      </c>
      <c r="C4042" s="48"/>
      <c r="D4042" s="48"/>
      <c r="E4042" s="49" t="s">
        <v>558</v>
      </c>
      <c r="F4042" s="49"/>
      <c r="G4042" s="49">
        <v>441.40265625000001</v>
      </c>
      <c r="H4042" s="49">
        <v>8.8746875000000003E-2</v>
      </c>
      <c r="I4042" s="49">
        <v>0.149925</v>
      </c>
      <c r="J4042" s="49">
        <v>0.20416875000000001</v>
      </c>
      <c r="K4042" s="49">
        <v>0.22541875</v>
      </c>
      <c r="L4042" s="49">
        <v>0.28394999999999998</v>
      </c>
      <c r="M4042" s="49">
        <v>0.33638750000000001</v>
      </c>
      <c r="N4042" s="49">
        <v>0.30208125000000002</v>
      </c>
      <c r="O4042" s="49"/>
      <c r="P4042" s="49"/>
      <c r="Q4042" s="49"/>
      <c r="R4042" s="49"/>
      <c r="S4042" s="49"/>
      <c r="T4042" s="49"/>
      <c r="U4042" s="49"/>
      <c r="V4042" s="49"/>
      <c r="W4042" s="49"/>
      <c r="X4042" s="49"/>
      <c r="Y4042" s="49"/>
      <c r="Z4042" s="49"/>
      <c r="AA4042" s="49"/>
      <c r="AB4042" s="49"/>
      <c r="AC4042" s="49"/>
      <c r="AD4042" s="49"/>
      <c r="AE4042" s="49">
        <v>0.47283526811431797</v>
      </c>
      <c r="AF4042" s="49">
        <v>0.25306999359592203</v>
      </c>
      <c r="AG4042" s="49"/>
      <c r="AH4042" s="49"/>
      <c r="AI4042" s="49"/>
      <c r="AJ4042" s="49"/>
      <c r="AK4042" s="49"/>
      <c r="AL4042" s="49"/>
      <c r="AM4042" s="49"/>
      <c r="AN4042" s="49"/>
      <c r="AO4042" s="49"/>
      <c r="AP4042" s="49"/>
      <c r="AQ4042" s="49"/>
      <c r="AR4042" s="49"/>
      <c r="AS4042" s="49"/>
      <c r="AT4042" s="49"/>
      <c r="AX4042" s="49"/>
      <c r="AY4042" s="49"/>
      <c r="AZ4042" s="49"/>
      <c r="BA4042" s="49"/>
      <c r="BB4042" s="49"/>
      <c r="BC4042" s="49"/>
      <c r="BD4042" s="49"/>
      <c r="BE4042" s="49"/>
      <c r="BF4042" s="49"/>
      <c r="BG4042" s="49"/>
      <c r="BH4042" s="49"/>
      <c r="BI4042" s="49"/>
      <c r="BJ4042" s="49"/>
      <c r="BK4042" s="49"/>
      <c r="BL4042" s="49"/>
      <c r="BM4042" s="49"/>
      <c r="BN4042" s="49"/>
      <c r="BO4042" s="49"/>
      <c r="BP4042" s="49"/>
      <c r="BQ4042" s="49"/>
      <c r="BR4042" s="49"/>
      <c r="BS4042" s="49"/>
      <c r="BT4042" s="49"/>
      <c r="BU4042" s="49"/>
      <c r="BV4042" s="49"/>
      <c r="BW4042" s="49"/>
      <c r="BX4042" s="49"/>
      <c r="BY4042" s="49"/>
      <c r="BZ4042" s="49"/>
      <c r="CA4042" s="49"/>
      <c r="CB4042" s="49"/>
      <c r="CC4042" s="49"/>
    </row>
    <row r="4043" spans="1:81" x14ac:dyDescent="0.3">
      <c r="A4043" s="57" t="s">
        <v>563</v>
      </c>
      <c r="B4043" s="48">
        <v>42343</v>
      </c>
      <c r="C4043" s="48"/>
      <c r="D4043" s="48"/>
      <c r="E4043" s="49" t="s">
        <v>558</v>
      </c>
      <c r="F4043" s="49"/>
      <c r="G4043" s="49">
        <v>439.23515624999999</v>
      </c>
      <c r="H4043" s="49">
        <v>8.6096875000000003E-2</v>
      </c>
      <c r="I4043" s="49">
        <v>0.1476625</v>
      </c>
      <c r="J4043" s="49">
        <v>0.20169999999999999</v>
      </c>
      <c r="K4043" s="49">
        <v>0.22405625000000001</v>
      </c>
      <c r="L4043" s="49">
        <v>0.28329375000000001</v>
      </c>
      <c r="M4043" s="49">
        <v>0.33618749999999997</v>
      </c>
      <c r="N4043" s="49">
        <v>0.30199999999999999</v>
      </c>
      <c r="O4043" s="49"/>
      <c r="P4043" s="49"/>
      <c r="Q4043" s="49"/>
      <c r="R4043" s="49"/>
      <c r="S4043" s="49"/>
      <c r="T4043" s="49"/>
      <c r="U4043" s="49"/>
      <c r="V4043" s="49"/>
      <c r="W4043" s="49"/>
      <c r="X4043" s="49"/>
      <c r="Y4043" s="49"/>
      <c r="Z4043" s="49"/>
      <c r="AA4043" s="49"/>
      <c r="AB4043" s="49"/>
      <c r="AC4043" s="49"/>
      <c r="AD4043" s="49"/>
      <c r="AE4043" s="49"/>
      <c r="AF4043" s="49"/>
      <c r="AG4043" s="49"/>
      <c r="AH4043" s="49"/>
      <c r="AI4043" s="49"/>
      <c r="AJ4043" s="49"/>
      <c r="AK4043" s="49"/>
      <c r="AL4043" s="49"/>
      <c r="AM4043" s="49"/>
      <c r="AN4043" s="49"/>
      <c r="AO4043" s="49"/>
      <c r="AP4043" s="49"/>
      <c r="AQ4043" s="49"/>
      <c r="AR4043" s="49"/>
      <c r="AS4043" s="49"/>
      <c r="AT4043" s="49"/>
      <c r="AX4043" s="49"/>
      <c r="AY4043" s="49"/>
      <c r="AZ4043" s="49"/>
      <c r="BA4043" s="49"/>
      <c r="BB4043" s="49"/>
      <c r="BC4043" s="49"/>
      <c r="BD4043" s="49"/>
      <c r="BE4043" s="49"/>
      <c r="BF4043" s="49"/>
      <c r="BG4043" s="49"/>
      <c r="BH4043" s="49"/>
      <c r="BI4043" s="49"/>
      <c r="BJ4043" s="49"/>
      <c r="BK4043" s="49"/>
      <c r="BL4043" s="49"/>
      <c r="BM4043" s="49"/>
      <c r="BN4043" s="49"/>
      <c r="BO4043" s="49"/>
      <c r="BP4043" s="49"/>
      <c r="BQ4043" s="49"/>
      <c r="BR4043" s="49"/>
      <c r="BS4043" s="49"/>
      <c r="BT4043" s="49"/>
      <c r="BU4043" s="49"/>
      <c r="BV4043" s="49"/>
      <c r="BW4043" s="49"/>
      <c r="BX4043" s="49"/>
      <c r="BY4043" s="49"/>
      <c r="BZ4043" s="49"/>
      <c r="CA4043" s="49"/>
      <c r="CB4043" s="49"/>
      <c r="CC4043" s="49"/>
    </row>
    <row r="4044" spans="1:81" x14ac:dyDescent="0.3">
      <c r="A4044" s="57" t="s">
        <v>563</v>
      </c>
      <c r="B4044" s="48">
        <v>42344</v>
      </c>
      <c r="C4044" s="48"/>
      <c r="D4044" s="48"/>
      <c r="E4044" s="49" t="s">
        <v>558</v>
      </c>
      <c r="F4044" s="49"/>
      <c r="G4044" s="49">
        <v>437.28234375</v>
      </c>
      <c r="H4044" s="49">
        <v>8.3228125E-2</v>
      </c>
      <c r="I4044" s="49">
        <v>0.145425</v>
      </c>
      <c r="J4044" s="49">
        <v>0.1993875</v>
      </c>
      <c r="K4044" s="49">
        <v>0.22287499999999999</v>
      </c>
      <c r="L4044" s="49">
        <v>0.28298125000000002</v>
      </c>
      <c r="M4044" s="49">
        <v>0.33609375000000002</v>
      </c>
      <c r="N4044" s="49">
        <v>0.30194375000000001</v>
      </c>
      <c r="O4044" s="49"/>
      <c r="P4044" s="49"/>
      <c r="Q4044" s="49"/>
      <c r="R4044" s="49"/>
      <c r="S4044" s="49"/>
      <c r="T4044" s="49"/>
      <c r="U4044" s="49"/>
      <c r="V4044" s="49"/>
      <c r="W4044" s="49"/>
      <c r="X4044" s="49"/>
      <c r="Y4044" s="49"/>
      <c r="Z4044" s="49"/>
      <c r="AA4044" s="49"/>
      <c r="AB4044" s="49"/>
      <c r="AC4044" s="49"/>
      <c r="AD4044" s="49"/>
      <c r="AE4044" s="49"/>
      <c r="AF4044" s="49"/>
      <c r="AG4044" s="49"/>
      <c r="AH4044" s="49"/>
      <c r="AI4044" s="49"/>
      <c r="AJ4044" s="49"/>
      <c r="AK4044" s="49"/>
      <c r="AL4044" s="49"/>
      <c r="AM4044" s="49"/>
      <c r="AN4044" s="49"/>
      <c r="AO4044" s="49"/>
      <c r="AP4044" s="49"/>
      <c r="AQ4044" s="49"/>
      <c r="AR4044" s="49"/>
      <c r="AS4044" s="49"/>
      <c r="AT4044" s="49"/>
      <c r="AX4044" s="49"/>
      <c r="AY4044" s="49"/>
      <c r="AZ4044" s="49"/>
      <c r="BA4044" s="49"/>
      <c r="BB4044" s="49"/>
      <c r="BC4044" s="49"/>
      <c r="BD4044" s="49"/>
      <c r="BE4044" s="49"/>
      <c r="BF4044" s="49"/>
      <c r="BG4044" s="49"/>
      <c r="BH4044" s="49"/>
      <c r="BI4044" s="49"/>
      <c r="BJ4044" s="49"/>
      <c r="BK4044" s="49"/>
      <c r="BL4044" s="49"/>
      <c r="BM4044" s="49"/>
      <c r="BN4044" s="49"/>
      <c r="BO4044" s="49"/>
      <c r="BP4044" s="49"/>
      <c r="BQ4044" s="49"/>
      <c r="BR4044" s="49"/>
      <c r="BS4044" s="49"/>
      <c r="BT4044" s="49"/>
      <c r="BU4044" s="49"/>
      <c r="BV4044" s="49"/>
      <c r="BW4044" s="49"/>
      <c r="BX4044" s="49"/>
      <c r="BY4044" s="49"/>
      <c r="BZ4044" s="49"/>
      <c r="CA4044" s="49"/>
      <c r="CB4044" s="49"/>
      <c r="CC4044" s="49"/>
    </row>
    <row r="4045" spans="1:81" x14ac:dyDescent="0.3">
      <c r="A4045" s="57" t="s">
        <v>563</v>
      </c>
      <c r="B4045" s="48">
        <v>42345</v>
      </c>
      <c r="C4045" s="48"/>
      <c r="D4045" s="48"/>
      <c r="E4045" s="49" t="s">
        <v>558</v>
      </c>
      <c r="F4045" s="49"/>
      <c r="G4045" s="49">
        <v>435.35109375000002</v>
      </c>
      <c r="H4045" s="49">
        <v>8.2015624999999995E-2</v>
      </c>
      <c r="I4045" s="49">
        <v>0.1436125</v>
      </c>
      <c r="J4045" s="49">
        <v>0.19668749999999999</v>
      </c>
      <c r="K4045" s="49">
        <v>0.22133749999999999</v>
      </c>
      <c r="L4045" s="49">
        <v>0.28238750000000001</v>
      </c>
      <c r="M4045" s="49">
        <v>0.33606875000000003</v>
      </c>
      <c r="N4045" s="49">
        <v>0.301875</v>
      </c>
      <c r="O4045" s="49"/>
      <c r="P4045" s="49"/>
      <c r="Q4045" s="49"/>
      <c r="R4045" s="49"/>
      <c r="S4045" s="49"/>
      <c r="T4045" s="49"/>
      <c r="U4045" s="49"/>
      <c r="V4045" s="49"/>
      <c r="W4045" s="49"/>
      <c r="X4045" s="49"/>
      <c r="Y4045" s="49"/>
      <c r="Z4045" s="49"/>
      <c r="AA4045" s="49"/>
      <c r="AB4045" s="49"/>
      <c r="AC4045" s="49"/>
      <c r="AD4045" s="49"/>
      <c r="AE4045" s="49">
        <v>0.37218996858855702</v>
      </c>
      <c r="AF4045" s="49">
        <v>0.22718414200767201</v>
      </c>
      <c r="AG4045" s="49"/>
      <c r="AH4045" s="49"/>
      <c r="AI4045" s="49"/>
      <c r="AJ4045" s="49"/>
      <c r="AK4045" s="49"/>
      <c r="AL4045" s="49"/>
      <c r="AM4045" s="49"/>
      <c r="AN4045" s="49"/>
      <c r="AO4045" s="49"/>
      <c r="AP4045" s="49"/>
      <c r="AQ4045" s="49"/>
      <c r="AR4045" s="49"/>
      <c r="AS4045" s="49"/>
      <c r="AT4045" s="49"/>
      <c r="AX4045" s="49"/>
      <c r="AY4045" s="49"/>
      <c r="AZ4045" s="49"/>
      <c r="BA4045" s="49"/>
      <c r="BB4045" s="49"/>
      <c r="BC4045" s="49"/>
      <c r="BD4045" s="49"/>
      <c r="BE4045" s="49"/>
      <c r="BF4045" s="49"/>
      <c r="BG4045" s="49"/>
      <c r="BH4045" s="49"/>
      <c r="BI4045" s="49"/>
      <c r="BJ4045" s="49"/>
      <c r="BK4045" s="49"/>
      <c r="BL4045" s="49"/>
      <c r="BM4045" s="49"/>
      <c r="BN4045" s="49"/>
      <c r="BO4045" s="49"/>
      <c r="BP4045" s="49"/>
      <c r="BQ4045" s="49"/>
      <c r="BR4045" s="49"/>
      <c r="BS4045" s="49"/>
      <c r="BT4045" s="49"/>
      <c r="BU4045" s="49"/>
      <c r="BV4045" s="49"/>
      <c r="BW4045" s="49"/>
      <c r="BX4045" s="49"/>
      <c r="BY4045" s="49"/>
      <c r="BZ4045" s="49"/>
      <c r="CA4045" s="49"/>
      <c r="CB4045" s="49"/>
      <c r="CC4045" s="49"/>
    </row>
    <row r="4046" spans="1:81" x14ac:dyDescent="0.3">
      <c r="A4046" s="57" t="s">
        <v>563</v>
      </c>
      <c r="B4046" s="48">
        <v>42346</v>
      </c>
      <c r="C4046" s="48"/>
      <c r="D4046" s="48"/>
      <c r="E4046" s="49" t="s">
        <v>558</v>
      </c>
      <c r="F4046" s="49"/>
      <c r="G4046" s="49">
        <v>433.05703125000002</v>
      </c>
      <c r="H4046" s="49">
        <v>8.0496874999999996E-2</v>
      </c>
      <c r="I4046" s="49">
        <v>0.14178750000000001</v>
      </c>
      <c r="J4046" s="49">
        <v>0.19390625</v>
      </c>
      <c r="K4046" s="49">
        <v>0.21943124999999999</v>
      </c>
      <c r="L4046" s="49">
        <v>0.28143125000000002</v>
      </c>
      <c r="M4046" s="49">
        <v>0.33582499999999998</v>
      </c>
      <c r="N4046" s="49">
        <v>0.30178749999999999</v>
      </c>
      <c r="O4046" s="49"/>
      <c r="P4046" s="49"/>
      <c r="Q4046" s="49"/>
      <c r="R4046" s="49"/>
      <c r="S4046" s="49"/>
      <c r="T4046" s="49"/>
      <c r="U4046" s="49"/>
      <c r="V4046" s="49"/>
      <c r="W4046" s="49"/>
      <c r="X4046" s="49"/>
      <c r="Y4046" s="49"/>
      <c r="Z4046" s="49"/>
      <c r="AA4046" s="49"/>
      <c r="AB4046" s="49"/>
      <c r="AC4046" s="49"/>
      <c r="AD4046" s="49">
        <v>8.5500000000000007</v>
      </c>
      <c r="AE4046" s="49"/>
      <c r="AF4046" s="49"/>
      <c r="AG4046" s="49"/>
      <c r="AH4046" s="49"/>
      <c r="AI4046" s="49"/>
      <c r="AJ4046" s="49">
        <v>3.85</v>
      </c>
      <c r="AK4046" s="49">
        <v>8.5500000000000007</v>
      </c>
      <c r="AL4046" s="49"/>
      <c r="AM4046" s="49"/>
      <c r="AN4046" s="49"/>
      <c r="AO4046" s="49"/>
      <c r="AP4046" s="49"/>
      <c r="AQ4046" s="49"/>
      <c r="AR4046" s="49"/>
      <c r="AS4046" s="49"/>
      <c r="AT4046" s="49"/>
      <c r="AX4046" s="49"/>
      <c r="AY4046" s="49"/>
      <c r="AZ4046" s="49"/>
      <c r="BA4046" s="49"/>
      <c r="BB4046" s="49"/>
      <c r="BC4046" s="49"/>
      <c r="BD4046" s="49"/>
      <c r="BE4046" s="49"/>
      <c r="BF4046" s="49"/>
      <c r="BG4046" s="49"/>
      <c r="BH4046" s="49"/>
      <c r="BI4046" s="49"/>
      <c r="BJ4046" s="49"/>
      <c r="BK4046" s="49"/>
      <c r="BL4046" s="49"/>
      <c r="BM4046" s="49"/>
      <c r="BN4046" s="49"/>
      <c r="BO4046" s="49"/>
      <c r="BP4046" s="49"/>
      <c r="BQ4046" s="49"/>
      <c r="BR4046" s="49"/>
      <c r="BS4046" s="49"/>
      <c r="BT4046" s="49"/>
      <c r="BU4046" s="49"/>
      <c r="BV4046" s="49"/>
      <c r="BW4046" s="49"/>
      <c r="BX4046" s="49"/>
      <c r="BY4046" s="49"/>
      <c r="BZ4046" s="49"/>
      <c r="CA4046" s="49"/>
      <c r="CB4046" s="49"/>
      <c r="CC4046" s="49"/>
    </row>
    <row r="4047" spans="1:81" x14ac:dyDescent="0.3">
      <c r="A4047" s="57" t="s">
        <v>563</v>
      </c>
      <c r="B4047" s="48">
        <v>42347</v>
      </c>
      <c r="C4047" s="48"/>
      <c r="D4047" s="48"/>
      <c r="E4047" s="49" t="s">
        <v>558</v>
      </c>
      <c r="F4047" s="49"/>
      <c r="G4047" s="49">
        <v>431.16046875000001</v>
      </c>
      <c r="H4047" s="49">
        <v>7.8415625000000003E-2</v>
      </c>
      <c r="I4047" s="49">
        <v>0.140125</v>
      </c>
      <c r="J4047" s="49">
        <v>0.19198124999999999</v>
      </c>
      <c r="K4047" s="49">
        <v>0.21783125</v>
      </c>
      <c r="L4047" s="49">
        <v>0.28081875000000001</v>
      </c>
      <c r="M4047" s="49">
        <v>0.33559375000000002</v>
      </c>
      <c r="N4047" s="49">
        <v>0.30170625000000001</v>
      </c>
      <c r="O4047" s="49"/>
      <c r="P4047" s="49"/>
      <c r="Q4047" s="49"/>
      <c r="R4047" s="49"/>
      <c r="S4047" s="49"/>
      <c r="T4047" s="49"/>
      <c r="U4047" s="49"/>
      <c r="V4047" s="49"/>
      <c r="W4047" s="49"/>
      <c r="X4047" s="49"/>
      <c r="Y4047" s="49"/>
      <c r="Z4047" s="49"/>
      <c r="AA4047" s="49"/>
      <c r="AB4047" s="49"/>
      <c r="AC4047" s="49"/>
      <c r="AD4047" s="49"/>
      <c r="AE4047" s="49"/>
      <c r="AF4047" s="49"/>
      <c r="AG4047" s="49"/>
      <c r="AH4047" s="49"/>
      <c r="AI4047" s="49"/>
      <c r="AJ4047" s="49"/>
      <c r="AK4047" s="49"/>
      <c r="AL4047" s="49"/>
      <c r="AM4047" s="49"/>
      <c r="AN4047" s="49"/>
      <c r="AO4047" s="49"/>
      <c r="AP4047" s="49"/>
      <c r="AQ4047" s="49"/>
      <c r="AR4047" s="49"/>
      <c r="AS4047" s="49"/>
      <c r="AT4047" s="49"/>
      <c r="AX4047" s="49"/>
      <c r="AY4047" s="49"/>
      <c r="AZ4047" s="49"/>
      <c r="BA4047" s="49"/>
      <c r="BB4047" s="49"/>
      <c r="BC4047" s="49"/>
      <c r="BD4047" s="49"/>
      <c r="BE4047" s="49"/>
      <c r="BF4047" s="49"/>
      <c r="BG4047" s="49"/>
      <c r="BH4047" s="49"/>
      <c r="BI4047" s="49"/>
      <c r="BJ4047" s="49"/>
      <c r="BK4047" s="49"/>
      <c r="BL4047" s="49"/>
      <c r="BM4047" s="49"/>
      <c r="BN4047" s="49"/>
      <c r="BO4047" s="49"/>
      <c r="BP4047" s="49"/>
      <c r="BQ4047" s="49"/>
      <c r="BR4047" s="49"/>
      <c r="BS4047" s="49"/>
      <c r="BT4047" s="49"/>
      <c r="BU4047" s="49"/>
      <c r="BV4047" s="49"/>
      <c r="BW4047" s="49"/>
      <c r="BX4047" s="49"/>
      <c r="BY4047" s="49"/>
      <c r="BZ4047" s="49"/>
      <c r="CA4047" s="49"/>
      <c r="CB4047" s="49"/>
      <c r="CC4047" s="49"/>
    </row>
    <row r="4048" spans="1:81" x14ac:dyDescent="0.3">
      <c r="A4048" s="57" t="s">
        <v>563</v>
      </c>
      <c r="B4048" s="48">
        <v>42348</v>
      </c>
      <c r="C4048" s="48"/>
      <c r="D4048" s="48"/>
      <c r="E4048" s="49" t="s">
        <v>558</v>
      </c>
      <c r="F4048" s="49"/>
      <c r="G4048" s="49">
        <v>428.60624999999999</v>
      </c>
      <c r="H4048" s="49">
        <v>7.7081250000000004E-2</v>
      </c>
      <c r="I4048" s="49">
        <v>0.13785625000000001</v>
      </c>
      <c r="J4048" s="49">
        <v>0.18886875</v>
      </c>
      <c r="K4048" s="49">
        <v>0.21560000000000001</v>
      </c>
      <c r="L4048" s="49">
        <v>0.279725</v>
      </c>
      <c r="M4048" s="49">
        <v>0.33539374999999999</v>
      </c>
      <c r="N4048" s="49">
        <v>0.30163125000000002</v>
      </c>
      <c r="O4048" s="49"/>
      <c r="P4048" s="49"/>
      <c r="Q4048" s="49"/>
      <c r="R4048" s="49"/>
      <c r="S4048" s="49"/>
      <c r="T4048" s="49"/>
      <c r="U4048" s="49"/>
      <c r="V4048" s="49"/>
      <c r="W4048" s="49"/>
      <c r="X4048" s="49"/>
      <c r="Y4048" s="49"/>
      <c r="Z4048" s="49"/>
      <c r="AA4048" s="49"/>
      <c r="AB4048" s="49"/>
      <c r="AC4048" s="49"/>
      <c r="AD4048" s="49"/>
      <c r="AE4048" s="49"/>
      <c r="AF4048" s="49"/>
      <c r="AG4048" s="49"/>
      <c r="AH4048" s="49"/>
      <c r="AI4048" s="49"/>
      <c r="AJ4048" s="49"/>
      <c r="AK4048" s="49"/>
      <c r="AL4048" s="49"/>
      <c r="AM4048" s="49"/>
      <c r="AN4048" s="49"/>
      <c r="AO4048" s="49"/>
      <c r="AP4048" s="49"/>
      <c r="AQ4048" s="49"/>
      <c r="AR4048" s="49"/>
      <c r="AS4048" s="49"/>
      <c r="AT4048" s="49"/>
      <c r="AX4048" s="49"/>
      <c r="AY4048" s="49"/>
      <c r="AZ4048" s="49"/>
      <c r="BA4048" s="49"/>
      <c r="BB4048" s="49"/>
      <c r="BC4048" s="49"/>
      <c r="BD4048" s="49"/>
      <c r="BE4048" s="49"/>
      <c r="BF4048" s="49"/>
      <c r="BG4048" s="49"/>
      <c r="BH4048" s="49"/>
      <c r="BI4048" s="49"/>
      <c r="BJ4048" s="49"/>
      <c r="BK4048" s="49"/>
      <c r="BL4048" s="49"/>
      <c r="BM4048" s="49"/>
      <c r="BN4048" s="49"/>
      <c r="BO4048" s="49"/>
      <c r="BP4048" s="49"/>
      <c r="BQ4048" s="49"/>
      <c r="BR4048" s="49"/>
      <c r="BS4048" s="49"/>
      <c r="BT4048" s="49"/>
      <c r="BU4048" s="49"/>
      <c r="BV4048" s="49"/>
      <c r="BW4048" s="49"/>
      <c r="BX4048" s="49"/>
      <c r="BY4048" s="49"/>
      <c r="BZ4048" s="49"/>
      <c r="CA4048" s="49"/>
      <c r="CB4048" s="49"/>
      <c r="CC4048" s="49"/>
    </row>
    <row r="4049" spans="1:81" x14ac:dyDescent="0.3">
      <c r="A4049" s="57" t="s">
        <v>563</v>
      </c>
      <c r="B4049" s="48">
        <v>42349</v>
      </c>
      <c r="C4049" s="48"/>
      <c r="D4049" s="48"/>
      <c r="E4049" s="49" t="s">
        <v>558</v>
      </c>
      <c r="F4049" s="49"/>
      <c r="G4049" s="49">
        <v>427.15921874999998</v>
      </c>
      <c r="H4049" s="49">
        <v>7.4584374999999994E-2</v>
      </c>
      <c r="I4049" s="49">
        <v>0.13630624999999999</v>
      </c>
      <c r="J4049" s="49">
        <v>0.18737500000000001</v>
      </c>
      <c r="K4049" s="49">
        <v>0.21489374999999999</v>
      </c>
      <c r="L4049" s="49">
        <v>0.27936875</v>
      </c>
      <c r="M4049" s="49">
        <v>0.335175</v>
      </c>
      <c r="N4049" s="49">
        <v>0.30160625000000002</v>
      </c>
      <c r="O4049" s="49"/>
      <c r="P4049" s="49"/>
      <c r="Q4049" s="49"/>
      <c r="R4049" s="49"/>
      <c r="S4049" s="49"/>
      <c r="T4049" s="49"/>
      <c r="U4049" s="49"/>
      <c r="V4049" s="49"/>
      <c r="W4049" s="49"/>
      <c r="X4049" s="49"/>
      <c r="Y4049" s="49"/>
      <c r="Z4049" s="49"/>
      <c r="AA4049" s="49"/>
      <c r="AB4049" s="49"/>
      <c r="AC4049" s="49"/>
      <c r="AD4049" s="49"/>
      <c r="AE4049" s="49">
        <v>0.53924169928070997</v>
      </c>
      <c r="AF4049" s="49">
        <v>0.22180276874828</v>
      </c>
      <c r="AG4049" s="49"/>
      <c r="AH4049" s="49"/>
      <c r="AI4049" s="49"/>
      <c r="AJ4049" s="49"/>
      <c r="AK4049" s="49"/>
      <c r="AL4049" s="49"/>
      <c r="AM4049" s="49"/>
      <c r="AN4049" s="49"/>
      <c r="AO4049" s="49"/>
      <c r="AP4049" s="49"/>
      <c r="AQ4049" s="49"/>
      <c r="AR4049" s="49"/>
      <c r="AS4049" s="49"/>
      <c r="AT4049" s="49"/>
      <c r="AX4049" s="49"/>
      <c r="AY4049" s="49"/>
      <c r="AZ4049" s="49"/>
      <c r="BA4049" s="49"/>
      <c r="BB4049" s="49"/>
      <c r="BC4049" s="49"/>
      <c r="BD4049" s="49"/>
      <c r="BE4049" s="49"/>
      <c r="BF4049" s="49"/>
      <c r="BG4049" s="49"/>
      <c r="BH4049" s="49"/>
      <c r="BI4049" s="49"/>
      <c r="BJ4049" s="49"/>
      <c r="BK4049" s="49"/>
      <c r="BL4049" s="49"/>
      <c r="BM4049" s="49"/>
      <c r="BN4049" s="49"/>
      <c r="BO4049" s="49"/>
      <c r="BP4049" s="49"/>
      <c r="BQ4049" s="49"/>
      <c r="BR4049" s="49"/>
      <c r="BS4049" s="49"/>
      <c r="BT4049" s="49"/>
      <c r="BU4049" s="49"/>
      <c r="BV4049" s="49"/>
      <c r="BW4049" s="49"/>
      <c r="BX4049" s="49"/>
      <c r="BY4049" s="49"/>
      <c r="BZ4049" s="49"/>
      <c r="CA4049" s="49"/>
      <c r="CB4049" s="49"/>
      <c r="CC4049" s="49"/>
    </row>
    <row r="4050" spans="1:81" x14ac:dyDescent="0.3">
      <c r="A4050" s="57" t="s">
        <v>563</v>
      </c>
      <c r="B4050" s="48">
        <v>42350</v>
      </c>
      <c r="C4050" s="48"/>
      <c r="D4050" s="48"/>
      <c r="E4050" s="49" t="s">
        <v>558</v>
      </c>
      <c r="F4050" s="49"/>
      <c r="G4050" s="49">
        <v>425.44218749999999</v>
      </c>
      <c r="H4050" s="49">
        <v>7.3675000000000004E-2</v>
      </c>
      <c r="I4050" s="49">
        <v>0.13473125</v>
      </c>
      <c r="J4050" s="49">
        <v>0.18533125</v>
      </c>
      <c r="K4050" s="49">
        <v>0.213475</v>
      </c>
      <c r="L4050" s="49">
        <v>0.27858749999999999</v>
      </c>
      <c r="M4050" s="49">
        <v>0.33501874999999998</v>
      </c>
      <c r="N4050" s="49">
        <v>0.30152499999999999</v>
      </c>
      <c r="O4050" s="49"/>
      <c r="P4050" s="49"/>
      <c r="Q4050" s="49"/>
      <c r="R4050" s="49"/>
      <c r="S4050" s="49"/>
      <c r="T4050" s="49"/>
      <c r="U4050" s="49"/>
      <c r="V4050" s="49"/>
      <c r="W4050" s="49"/>
      <c r="X4050" s="49"/>
      <c r="Y4050" s="49"/>
      <c r="Z4050" s="49"/>
      <c r="AA4050" s="49"/>
      <c r="AB4050" s="49"/>
      <c r="AC4050" s="49"/>
      <c r="AD4050" s="49"/>
      <c r="AE4050" s="49"/>
      <c r="AF4050" s="49"/>
      <c r="AG4050" s="49"/>
      <c r="AH4050" s="49"/>
      <c r="AI4050" s="49"/>
      <c r="AJ4050" s="49"/>
      <c r="AK4050" s="49"/>
      <c r="AL4050" s="49"/>
      <c r="AM4050" s="49"/>
      <c r="AN4050" s="49"/>
      <c r="AO4050" s="49"/>
      <c r="AP4050" s="49"/>
      <c r="AQ4050" s="49"/>
      <c r="AR4050" s="49"/>
      <c r="AS4050" s="49"/>
      <c r="AT4050" s="49"/>
      <c r="AX4050" s="49"/>
      <c r="AY4050" s="49"/>
      <c r="AZ4050" s="49"/>
      <c r="BA4050" s="49"/>
      <c r="BB4050" s="49"/>
      <c r="BC4050" s="49"/>
      <c r="BD4050" s="49"/>
      <c r="BE4050" s="49"/>
      <c r="BF4050" s="49"/>
      <c r="BG4050" s="49"/>
      <c r="BH4050" s="49"/>
      <c r="BI4050" s="49"/>
      <c r="BJ4050" s="49"/>
      <c r="BK4050" s="49"/>
      <c r="BL4050" s="49"/>
      <c r="BM4050" s="49"/>
      <c r="BN4050" s="49"/>
      <c r="BO4050" s="49"/>
      <c r="BP4050" s="49"/>
      <c r="BQ4050" s="49"/>
      <c r="BR4050" s="49"/>
      <c r="BS4050" s="49"/>
      <c r="BT4050" s="49"/>
      <c r="BU4050" s="49"/>
      <c r="BV4050" s="49"/>
      <c r="BW4050" s="49"/>
      <c r="BX4050" s="49"/>
      <c r="BY4050" s="49"/>
      <c r="BZ4050" s="49"/>
      <c r="CA4050" s="49"/>
      <c r="CB4050" s="49"/>
      <c r="CC4050" s="49"/>
    </row>
    <row r="4051" spans="1:81" x14ac:dyDescent="0.3">
      <c r="A4051" s="57" t="s">
        <v>563</v>
      </c>
      <c r="B4051" s="48">
        <v>42351</v>
      </c>
      <c r="C4051" s="48"/>
      <c r="D4051" s="48"/>
      <c r="E4051" s="49" t="s">
        <v>558</v>
      </c>
      <c r="F4051" s="49"/>
      <c r="G4051" s="49">
        <v>424.12031250000001</v>
      </c>
      <c r="H4051" s="49">
        <v>7.1206249999999999E-2</v>
      </c>
      <c r="I4051" s="49">
        <v>0.13320000000000001</v>
      </c>
      <c r="J4051" s="49">
        <v>0.18403125000000001</v>
      </c>
      <c r="K4051" s="49">
        <v>0.2129125</v>
      </c>
      <c r="L4051" s="49">
        <v>0.27833124999999997</v>
      </c>
      <c r="M4051" s="49">
        <v>0.33486874999999999</v>
      </c>
      <c r="N4051" s="49">
        <v>0.30138749999999997</v>
      </c>
      <c r="O4051" s="49"/>
      <c r="P4051" s="49"/>
      <c r="Q4051" s="49"/>
      <c r="R4051" s="49"/>
      <c r="S4051" s="49"/>
      <c r="T4051" s="49"/>
      <c r="U4051" s="49"/>
      <c r="V4051" s="49"/>
      <c r="W4051" s="49"/>
      <c r="X4051" s="49"/>
      <c r="Y4051" s="49"/>
      <c r="Z4051" s="49"/>
      <c r="AA4051" s="49"/>
      <c r="AB4051" s="49"/>
      <c r="AC4051" s="49"/>
      <c r="AD4051" s="49"/>
      <c r="AE4051" s="49"/>
      <c r="AF4051" s="49"/>
      <c r="AG4051" s="49"/>
      <c r="AH4051" s="49"/>
      <c r="AI4051" s="49"/>
      <c r="AJ4051" s="49"/>
      <c r="AK4051" s="49"/>
      <c r="AL4051" s="49"/>
      <c r="AM4051" s="49"/>
      <c r="AN4051" s="49"/>
      <c r="AO4051" s="49"/>
      <c r="AP4051" s="49"/>
      <c r="AQ4051" s="49"/>
      <c r="AR4051" s="49"/>
      <c r="AS4051" s="49"/>
      <c r="AT4051" s="49"/>
      <c r="AX4051" s="49"/>
      <c r="AY4051" s="49"/>
      <c r="AZ4051" s="49"/>
      <c r="BA4051" s="49"/>
      <c r="BB4051" s="49"/>
      <c r="BC4051" s="49"/>
      <c r="BD4051" s="49"/>
      <c r="BE4051" s="49"/>
      <c r="BF4051" s="49"/>
      <c r="BG4051" s="49"/>
      <c r="BH4051" s="49"/>
      <c r="BI4051" s="49"/>
      <c r="BJ4051" s="49"/>
      <c r="BK4051" s="49"/>
      <c r="BL4051" s="49"/>
      <c r="BM4051" s="49"/>
      <c r="BN4051" s="49"/>
      <c r="BO4051" s="49"/>
      <c r="BP4051" s="49"/>
      <c r="BQ4051" s="49"/>
      <c r="BR4051" s="49"/>
      <c r="BS4051" s="49"/>
      <c r="BT4051" s="49"/>
      <c r="BU4051" s="49"/>
      <c r="BV4051" s="49"/>
      <c r="BW4051" s="49"/>
      <c r="BX4051" s="49"/>
      <c r="BY4051" s="49"/>
      <c r="BZ4051" s="49"/>
      <c r="CA4051" s="49"/>
      <c r="CB4051" s="49"/>
      <c r="CC4051" s="49"/>
    </row>
    <row r="4052" spans="1:81" x14ac:dyDescent="0.3">
      <c r="A4052" s="57" t="s">
        <v>563</v>
      </c>
      <c r="B4052" s="48">
        <v>42352</v>
      </c>
      <c r="C4052" s="48"/>
      <c r="D4052" s="48"/>
      <c r="E4052" s="49" t="s">
        <v>558</v>
      </c>
      <c r="F4052" s="49"/>
      <c r="G4052" s="49">
        <v>421.70765625000001</v>
      </c>
      <c r="H4052" s="49">
        <v>7.1196875000000007E-2</v>
      </c>
      <c r="I4052" s="49">
        <v>0.13166249999999999</v>
      </c>
      <c r="J4052" s="49">
        <v>0.18103125</v>
      </c>
      <c r="K4052" s="49">
        <v>0.21063124999999999</v>
      </c>
      <c r="L4052" s="49">
        <v>0.27676875000000001</v>
      </c>
      <c r="M4052" s="49">
        <v>0.33451874999999998</v>
      </c>
      <c r="N4052" s="49">
        <v>0.30131249999999998</v>
      </c>
      <c r="O4052" s="49"/>
      <c r="P4052" s="49"/>
      <c r="Q4052" s="49"/>
      <c r="R4052" s="49"/>
      <c r="S4052" s="49"/>
      <c r="T4052" s="49"/>
      <c r="U4052" s="49"/>
      <c r="V4052" s="49"/>
      <c r="W4052" s="49"/>
      <c r="X4052" s="49"/>
      <c r="Y4052" s="49"/>
      <c r="Z4052" s="49"/>
      <c r="AA4052" s="49"/>
      <c r="AB4052" s="49"/>
      <c r="AC4052" s="49"/>
      <c r="AD4052" s="49"/>
      <c r="AE4052" s="49">
        <v>0.39027484197064699</v>
      </c>
      <c r="AF4052" s="49">
        <v>0.18319979347793999</v>
      </c>
      <c r="AG4052" s="49"/>
      <c r="AH4052" s="49"/>
      <c r="AI4052" s="49"/>
      <c r="AJ4052" s="49"/>
      <c r="AK4052" s="49"/>
      <c r="AL4052" s="49"/>
      <c r="AM4052" s="49"/>
      <c r="AN4052" s="49"/>
      <c r="AO4052" s="49"/>
      <c r="AP4052" s="49"/>
      <c r="AQ4052" s="49"/>
      <c r="AR4052" s="49"/>
      <c r="AS4052" s="49"/>
      <c r="AT4052" s="49"/>
      <c r="AX4052" s="49"/>
      <c r="AY4052" s="49"/>
      <c r="AZ4052" s="49"/>
      <c r="BA4052" s="49"/>
      <c r="BB4052" s="49"/>
      <c r="BC4052" s="49"/>
      <c r="BD4052" s="49"/>
      <c r="BE4052" s="49"/>
      <c r="BF4052" s="49"/>
      <c r="BG4052" s="49"/>
      <c r="BH4052" s="49"/>
      <c r="BI4052" s="49"/>
      <c r="BJ4052" s="49"/>
      <c r="BK4052" s="49"/>
      <c r="BL4052" s="49"/>
      <c r="BM4052" s="49"/>
      <c r="BN4052" s="49"/>
      <c r="BO4052" s="49"/>
      <c r="BP4052" s="49"/>
      <c r="BQ4052" s="49"/>
      <c r="BR4052" s="49"/>
      <c r="BS4052" s="49"/>
      <c r="BT4052" s="49"/>
      <c r="BU4052" s="49"/>
      <c r="BV4052" s="49"/>
      <c r="BW4052" s="49"/>
      <c r="BX4052" s="49"/>
      <c r="BY4052" s="49"/>
      <c r="BZ4052" s="49"/>
      <c r="CA4052" s="49"/>
      <c r="CB4052" s="49"/>
      <c r="CC4052" s="49"/>
    </row>
    <row r="4053" spans="1:81" x14ac:dyDescent="0.3">
      <c r="A4053" s="57" t="s">
        <v>563</v>
      </c>
      <c r="B4053" s="48">
        <v>42353</v>
      </c>
      <c r="C4053" s="48"/>
      <c r="D4053" s="48"/>
      <c r="E4053" s="49" t="s">
        <v>558</v>
      </c>
      <c r="F4053" s="49"/>
      <c r="G4053" s="49">
        <v>420.11765624999998</v>
      </c>
      <c r="H4053" s="49">
        <v>7.0015624999999998E-2</v>
      </c>
      <c r="I4053" s="49">
        <v>0.13076874999999999</v>
      </c>
      <c r="J4053" s="49">
        <v>0.17977499999999999</v>
      </c>
      <c r="K4053" s="49">
        <v>0.2091875</v>
      </c>
      <c r="L4053" s="49">
        <v>0.27576250000000002</v>
      </c>
      <c r="M4053" s="49">
        <v>0.334175</v>
      </c>
      <c r="N4053" s="49">
        <v>0.30109999999999998</v>
      </c>
      <c r="O4053" s="49"/>
      <c r="P4053" s="49"/>
      <c r="Q4053" s="49"/>
      <c r="R4053" s="49"/>
      <c r="S4053" s="49">
        <v>6.98957885</v>
      </c>
      <c r="T4053" s="49">
        <v>463.69774999999998</v>
      </c>
      <c r="U4053" s="49">
        <v>181.36199999999999</v>
      </c>
      <c r="V4053" s="49"/>
      <c r="W4053" s="49"/>
      <c r="X4053" s="49"/>
      <c r="Y4053" s="49"/>
      <c r="Z4053" s="49"/>
      <c r="AA4053" s="49"/>
      <c r="AB4053" s="49"/>
      <c r="AC4053" s="49"/>
      <c r="AD4053" s="49"/>
      <c r="AE4053" s="49"/>
      <c r="AF4053" s="49"/>
      <c r="AG4053" s="49"/>
      <c r="AH4053" s="49"/>
      <c r="AI4053" s="49">
        <v>4.4637500000000001</v>
      </c>
      <c r="AJ4053" s="49"/>
      <c r="AK4053" s="49"/>
      <c r="AL4053" s="49">
        <v>0.67249999999999999</v>
      </c>
      <c r="AM4053" s="49">
        <v>3.2161814757345003E-2</v>
      </c>
      <c r="AN4053" s="49">
        <v>1.5752535249999999</v>
      </c>
      <c r="AO4053" s="49">
        <v>48.978999999999999</v>
      </c>
      <c r="AP4053" s="49"/>
      <c r="AQ4053" s="49"/>
      <c r="AR4053" s="49"/>
      <c r="AS4053" s="49"/>
      <c r="AT4053" s="49"/>
      <c r="AX4053" s="49"/>
      <c r="AY4053" s="49"/>
      <c r="AZ4053" s="49"/>
      <c r="BA4053" s="49">
        <v>3.3905968249999998</v>
      </c>
      <c r="BB4053" s="49"/>
      <c r="BC4053" s="49">
        <v>181.36199999999999</v>
      </c>
      <c r="BD4053" s="49">
        <v>1.8695188766114201E-2</v>
      </c>
      <c r="BE4053" s="49">
        <v>8.8413734801850597E-3</v>
      </c>
      <c r="BF4053" s="49">
        <v>2.0237284999999998</v>
      </c>
      <c r="BG4053" s="49"/>
      <c r="BH4053" s="49">
        <v>228.893</v>
      </c>
      <c r="BI4053" s="49"/>
      <c r="BJ4053" s="49"/>
      <c r="BK4053" s="49"/>
      <c r="BL4053" s="49"/>
      <c r="BM4053" s="49"/>
      <c r="BN4053" s="49"/>
      <c r="BO4053" s="49"/>
      <c r="BP4053" s="49"/>
      <c r="BQ4053" s="49"/>
      <c r="BR4053" s="49"/>
      <c r="BS4053" s="49"/>
      <c r="BT4053" s="49"/>
      <c r="BU4053" s="49"/>
      <c r="BV4053" s="49"/>
      <c r="BW4053" s="49"/>
      <c r="BX4053" s="49"/>
      <c r="BY4053" s="49"/>
      <c r="BZ4053" s="49"/>
      <c r="CA4053" s="49"/>
      <c r="CB4053" s="49"/>
      <c r="CC4053" s="49"/>
    </row>
    <row r="4054" spans="1:81" x14ac:dyDescent="0.3">
      <c r="A4054" s="57" t="s">
        <v>563</v>
      </c>
      <c r="B4054" s="48">
        <v>42354</v>
      </c>
      <c r="C4054" s="48"/>
      <c r="D4054" s="48"/>
      <c r="E4054" s="49" t="s">
        <v>558</v>
      </c>
      <c r="F4054" s="49"/>
      <c r="G4054" s="49">
        <v>418.9715625</v>
      </c>
      <c r="H4054" s="49">
        <v>6.841875E-2</v>
      </c>
      <c r="I4054" s="49">
        <v>0.12943750000000001</v>
      </c>
      <c r="J4054" s="49">
        <v>0.17860624999999999</v>
      </c>
      <c r="K4054" s="49">
        <v>0.20873125000000001</v>
      </c>
      <c r="L4054" s="49">
        <v>0.27527499999999999</v>
      </c>
      <c r="M4054" s="49">
        <v>0.33405000000000001</v>
      </c>
      <c r="N4054" s="49">
        <v>0.30098124999999998</v>
      </c>
      <c r="O4054" s="49"/>
      <c r="P4054" s="49"/>
      <c r="Q4054" s="49"/>
      <c r="R4054" s="49"/>
      <c r="S4054" s="49"/>
      <c r="T4054" s="49"/>
      <c r="U4054" s="49"/>
      <c r="V4054" s="49"/>
      <c r="W4054" s="49"/>
      <c r="X4054" s="49"/>
      <c r="Y4054" s="49"/>
      <c r="Z4054" s="49"/>
      <c r="AA4054" s="49"/>
      <c r="AB4054" s="49"/>
      <c r="AC4054" s="49"/>
      <c r="AD4054" s="49">
        <v>8.5500000000000007</v>
      </c>
      <c r="AE4054" s="49"/>
      <c r="AF4054" s="49"/>
      <c r="AG4054" s="49"/>
      <c r="AH4054" s="49"/>
      <c r="AI4054" s="49"/>
      <c r="AJ4054" s="49">
        <v>4.6500000000000004</v>
      </c>
      <c r="AK4054" s="49">
        <v>8.5500000000000007</v>
      </c>
      <c r="AL4054" s="49"/>
      <c r="AM4054" s="49"/>
      <c r="AN4054" s="49"/>
      <c r="AO4054" s="49"/>
      <c r="AP4054" s="49"/>
      <c r="AQ4054" s="49"/>
      <c r="AR4054" s="49"/>
      <c r="AS4054" s="49"/>
      <c r="AT4054" s="49"/>
      <c r="AX4054" s="49"/>
      <c r="AY4054" s="49"/>
      <c r="AZ4054" s="49"/>
      <c r="BA4054" s="49"/>
      <c r="BB4054" s="49"/>
      <c r="BC4054" s="49"/>
      <c r="BD4054" s="49"/>
      <c r="BE4054" s="49"/>
      <c r="BF4054" s="49"/>
      <c r="BG4054" s="49"/>
      <c r="BH4054" s="49"/>
      <c r="BI4054" s="49"/>
      <c r="BJ4054" s="49"/>
      <c r="BK4054" s="49"/>
      <c r="BL4054" s="49"/>
      <c r="BM4054" s="49"/>
      <c r="BN4054" s="49"/>
      <c r="BO4054" s="49"/>
      <c r="BP4054" s="49"/>
      <c r="BQ4054" s="49"/>
      <c r="BR4054" s="49"/>
      <c r="BS4054" s="49"/>
      <c r="BT4054" s="49"/>
      <c r="BU4054" s="49"/>
      <c r="BV4054" s="49"/>
      <c r="BW4054" s="49"/>
      <c r="BX4054" s="49"/>
      <c r="BY4054" s="49"/>
      <c r="BZ4054" s="49"/>
      <c r="CA4054" s="49"/>
      <c r="CB4054" s="49"/>
      <c r="CC4054" s="49"/>
    </row>
    <row r="4055" spans="1:81" x14ac:dyDescent="0.3">
      <c r="A4055" s="57" t="s">
        <v>563</v>
      </c>
      <c r="B4055" s="48">
        <v>42355</v>
      </c>
      <c r="C4055" s="48"/>
      <c r="D4055" s="48"/>
      <c r="E4055" s="49" t="s">
        <v>558</v>
      </c>
      <c r="F4055" s="49"/>
      <c r="G4055" s="49">
        <v>417.84375</v>
      </c>
      <c r="H4055" s="49">
        <v>6.7474999999999993E-2</v>
      </c>
      <c r="I4055" s="49">
        <v>0.12845000000000001</v>
      </c>
      <c r="J4055" s="49">
        <v>0.17727499999999999</v>
      </c>
      <c r="K4055" s="49">
        <v>0.2081875</v>
      </c>
      <c r="L4055" s="49">
        <v>0.27478750000000002</v>
      </c>
      <c r="M4055" s="49">
        <v>0.33377499999999999</v>
      </c>
      <c r="N4055" s="49">
        <v>0.30082500000000001</v>
      </c>
      <c r="O4055" s="49"/>
      <c r="P4055" s="49"/>
      <c r="Q4055" s="49"/>
      <c r="R4055" s="49"/>
      <c r="S4055" s="49"/>
      <c r="T4055" s="49"/>
      <c r="U4055" s="49"/>
      <c r="V4055" s="49"/>
      <c r="W4055" s="49"/>
      <c r="X4055" s="49"/>
      <c r="Y4055" s="49"/>
      <c r="Z4055" s="49"/>
      <c r="AA4055" s="49"/>
      <c r="AB4055" s="49"/>
      <c r="AC4055" s="49"/>
      <c r="AD4055" s="49"/>
      <c r="AE4055" s="49"/>
      <c r="AF4055" s="49"/>
      <c r="AG4055" s="49"/>
      <c r="AH4055" s="49"/>
      <c r="AI4055" s="49"/>
      <c r="AJ4055" s="49"/>
      <c r="AK4055" s="49"/>
      <c r="AL4055" s="49"/>
      <c r="AM4055" s="49"/>
      <c r="AN4055" s="49"/>
      <c r="AO4055" s="49"/>
      <c r="AP4055" s="49"/>
      <c r="AQ4055" s="49"/>
      <c r="AR4055" s="49"/>
      <c r="AS4055" s="49"/>
      <c r="AT4055" s="49"/>
      <c r="AX4055" s="49"/>
      <c r="AY4055" s="49"/>
      <c r="AZ4055" s="49"/>
      <c r="BA4055" s="49"/>
      <c r="BB4055" s="49"/>
      <c r="BC4055" s="49"/>
      <c r="BD4055" s="49"/>
      <c r="BE4055" s="49"/>
      <c r="BF4055" s="49"/>
      <c r="BG4055" s="49"/>
      <c r="BH4055" s="49"/>
      <c r="BI4055" s="49"/>
      <c r="BJ4055" s="49"/>
      <c r="BK4055" s="49"/>
      <c r="BL4055" s="49"/>
      <c r="BM4055" s="49"/>
      <c r="BN4055" s="49"/>
      <c r="BO4055" s="49"/>
      <c r="BP4055" s="49"/>
      <c r="BQ4055" s="49"/>
      <c r="BR4055" s="49"/>
      <c r="BS4055" s="49"/>
      <c r="BT4055" s="49"/>
      <c r="BU4055" s="49"/>
      <c r="BV4055" s="49"/>
      <c r="BW4055" s="49"/>
      <c r="BX4055" s="49"/>
      <c r="BY4055" s="49"/>
      <c r="BZ4055" s="49"/>
      <c r="CA4055" s="49"/>
      <c r="CB4055" s="49"/>
      <c r="CC4055" s="49"/>
    </row>
    <row r="4056" spans="1:81" x14ac:dyDescent="0.3">
      <c r="A4056" s="57" t="s">
        <v>563</v>
      </c>
      <c r="B4056" s="48">
        <v>42356</v>
      </c>
      <c r="C4056" s="48"/>
      <c r="D4056" s="48"/>
      <c r="E4056" s="49" t="s">
        <v>558</v>
      </c>
      <c r="F4056" s="49"/>
      <c r="G4056" s="49">
        <v>416.1121875</v>
      </c>
      <c r="H4056" s="49">
        <v>6.7218749999999994E-2</v>
      </c>
      <c r="I4056" s="49">
        <v>0.1275375</v>
      </c>
      <c r="J4056" s="49">
        <v>0.17558124999999999</v>
      </c>
      <c r="K4056" s="49">
        <v>0.20644999999999999</v>
      </c>
      <c r="L4056" s="49">
        <v>0.27353125</v>
      </c>
      <c r="M4056" s="49">
        <v>0.33339999999999997</v>
      </c>
      <c r="N4056" s="49">
        <v>0.30070000000000002</v>
      </c>
      <c r="O4056" s="49"/>
      <c r="P4056" s="49"/>
      <c r="Q4056" s="49"/>
      <c r="R4056" s="49"/>
      <c r="S4056" s="49"/>
      <c r="T4056" s="49"/>
      <c r="U4056" s="49"/>
      <c r="V4056" s="49"/>
      <c r="W4056" s="49"/>
      <c r="X4056" s="49"/>
      <c r="Y4056" s="49"/>
      <c r="Z4056" s="49"/>
      <c r="AA4056" s="49"/>
      <c r="AB4056" s="49"/>
      <c r="AC4056" s="49"/>
      <c r="AD4056" s="49"/>
      <c r="AE4056" s="49"/>
      <c r="AF4056" s="49"/>
      <c r="AG4056" s="49"/>
      <c r="AH4056" s="49"/>
      <c r="AI4056" s="49"/>
      <c r="AJ4056" s="49"/>
      <c r="AK4056" s="49"/>
      <c r="AL4056" s="49"/>
      <c r="AM4056" s="49"/>
      <c r="AN4056" s="49"/>
      <c r="AO4056" s="49"/>
      <c r="AP4056" s="49"/>
      <c r="AQ4056" s="49"/>
      <c r="AR4056" s="49"/>
      <c r="AS4056" s="49"/>
      <c r="AT4056" s="49"/>
      <c r="AX4056" s="49"/>
      <c r="AY4056" s="49"/>
      <c r="AZ4056" s="49"/>
      <c r="BA4056" s="49"/>
      <c r="BB4056" s="49"/>
      <c r="BC4056" s="49"/>
      <c r="BD4056" s="49"/>
      <c r="BE4056" s="49"/>
      <c r="BF4056" s="49"/>
      <c r="BG4056" s="49"/>
      <c r="BH4056" s="49"/>
      <c r="BI4056" s="49"/>
      <c r="BJ4056" s="49"/>
      <c r="BK4056" s="49"/>
      <c r="BL4056" s="49"/>
      <c r="BM4056" s="49"/>
      <c r="BN4056" s="49"/>
      <c r="BO4056" s="49"/>
      <c r="BP4056" s="49"/>
      <c r="BQ4056" s="49"/>
      <c r="BR4056" s="49"/>
      <c r="BS4056" s="49"/>
      <c r="BT4056" s="49"/>
      <c r="BU4056" s="49"/>
      <c r="BV4056" s="49"/>
      <c r="BW4056" s="49"/>
      <c r="BX4056" s="49"/>
      <c r="BY4056" s="49"/>
      <c r="BZ4056" s="49"/>
      <c r="CA4056" s="49"/>
      <c r="CB4056" s="49"/>
      <c r="CC4056" s="49"/>
    </row>
    <row r="4057" spans="1:81" x14ac:dyDescent="0.3">
      <c r="A4057" s="57" t="s">
        <v>563</v>
      </c>
      <c r="B4057" s="48">
        <v>42357</v>
      </c>
      <c r="C4057" s="48"/>
      <c r="D4057" s="48"/>
      <c r="E4057" s="49" t="s">
        <v>558</v>
      </c>
      <c r="F4057" s="49"/>
      <c r="G4057" s="49">
        <v>415.15593749999999</v>
      </c>
      <c r="H4057" s="49">
        <v>6.5762500000000002E-2</v>
      </c>
      <c r="I4057" s="49">
        <v>0.12661875</v>
      </c>
      <c r="J4057" s="49">
        <v>0.17490625000000001</v>
      </c>
      <c r="K4057" s="49">
        <v>0.20603125</v>
      </c>
      <c r="L4057" s="49">
        <v>0.27298749999999999</v>
      </c>
      <c r="M4057" s="49">
        <v>0.333175</v>
      </c>
      <c r="N4057" s="49">
        <v>0.30056250000000001</v>
      </c>
      <c r="O4057" s="49"/>
      <c r="P4057" s="49"/>
      <c r="Q4057" s="49"/>
      <c r="R4057" s="49"/>
      <c r="S4057" s="49"/>
      <c r="T4057" s="49"/>
      <c r="U4057" s="49"/>
      <c r="V4057" s="49"/>
      <c r="W4057" s="49"/>
      <c r="X4057" s="49"/>
      <c r="Y4057" s="49"/>
      <c r="Z4057" s="49"/>
      <c r="AA4057" s="49"/>
      <c r="AB4057" s="49"/>
      <c r="AC4057" s="49"/>
      <c r="AD4057" s="49"/>
      <c r="AE4057" s="49"/>
      <c r="AF4057" s="49"/>
      <c r="AG4057" s="49"/>
      <c r="AH4057" s="49"/>
      <c r="AI4057" s="49"/>
      <c r="AJ4057" s="49"/>
      <c r="AK4057" s="49"/>
      <c r="AL4057" s="49"/>
      <c r="AM4057" s="49"/>
      <c r="AN4057" s="49"/>
      <c r="AO4057" s="49"/>
      <c r="AP4057" s="49"/>
      <c r="AQ4057" s="49"/>
      <c r="AR4057" s="49"/>
      <c r="AS4057" s="49"/>
      <c r="AT4057" s="49"/>
      <c r="AX4057" s="49"/>
      <c r="AY4057" s="49"/>
      <c r="AZ4057" s="49"/>
      <c r="BA4057" s="49"/>
      <c r="BB4057" s="49"/>
      <c r="BC4057" s="49"/>
      <c r="BD4057" s="49"/>
      <c r="BE4057" s="49"/>
      <c r="BF4057" s="49"/>
      <c r="BG4057" s="49"/>
      <c r="BH4057" s="49"/>
      <c r="BI4057" s="49"/>
      <c r="BJ4057" s="49"/>
      <c r="BK4057" s="49"/>
      <c r="BL4057" s="49"/>
      <c r="BM4057" s="49"/>
      <c r="BN4057" s="49"/>
      <c r="BO4057" s="49"/>
      <c r="BP4057" s="49"/>
      <c r="BQ4057" s="49"/>
      <c r="BR4057" s="49"/>
      <c r="BS4057" s="49"/>
      <c r="BT4057" s="49"/>
      <c r="BU4057" s="49"/>
      <c r="BV4057" s="49"/>
      <c r="BW4057" s="49"/>
      <c r="BX4057" s="49"/>
      <c r="BY4057" s="49"/>
      <c r="BZ4057" s="49"/>
      <c r="CA4057" s="49"/>
      <c r="CB4057" s="49"/>
      <c r="CC4057" s="49"/>
    </row>
    <row r="4058" spans="1:81" x14ac:dyDescent="0.3">
      <c r="A4058" s="57" t="s">
        <v>563</v>
      </c>
      <c r="B4058" s="48">
        <v>42358</v>
      </c>
      <c r="C4058" s="48"/>
      <c r="D4058" s="48"/>
      <c r="E4058" s="49" t="s">
        <v>558</v>
      </c>
      <c r="F4058" s="49"/>
      <c r="G4058" s="49">
        <v>414.11765624999998</v>
      </c>
      <c r="H4058" s="49">
        <v>6.5284375000000006E-2</v>
      </c>
      <c r="I4058" s="49">
        <v>0.1258</v>
      </c>
      <c r="J4058" s="49">
        <v>0.17377500000000001</v>
      </c>
      <c r="K4058" s="49">
        <v>0.20543125000000001</v>
      </c>
      <c r="L4058" s="49">
        <v>0.27243125000000001</v>
      </c>
      <c r="M4058" s="49">
        <v>0.33279999999999998</v>
      </c>
      <c r="N4058" s="49">
        <v>0.30041250000000003</v>
      </c>
      <c r="O4058" s="49"/>
      <c r="P4058" s="49"/>
      <c r="Q4058" s="49"/>
      <c r="R4058" s="49"/>
      <c r="S4058" s="49"/>
      <c r="T4058" s="49"/>
      <c r="U4058" s="49"/>
      <c r="V4058" s="49"/>
      <c r="W4058" s="49"/>
      <c r="X4058" s="49"/>
      <c r="Y4058" s="49"/>
      <c r="Z4058" s="49"/>
      <c r="AA4058" s="49"/>
      <c r="AB4058" s="49"/>
      <c r="AC4058" s="49"/>
      <c r="AD4058" s="49"/>
      <c r="AE4058" s="49"/>
      <c r="AF4058" s="49"/>
      <c r="AG4058" s="49"/>
      <c r="AH4058" s="49"/>
      <c r="AI4058" s="49"/>
      <c r="AJ4058" s="49"/>
      <c r="AK4058" s="49"/>
      <c r="AL4058" s="49"/>
      <c r="AM4058" s="49"/>
      <c r="AN4058" s="49"/>
      <c r="AO4058" s="49"/>
      <c r="AP4058" s="49"/>
      <c r="AQ4058" s="49"/>
      <c r="AR4058" s="49"/>
      <c r="AS4058" s="49"/>
      <c r="AT4058" s="49"/>
      <c r="AX4058" s="49"/>
      <c r="AY4058" s="49"/>
      <c r="AZ4058" s="49"/>
      <c r="BA4058" s="49"/>
      <c r="BB4058" s="49"/>
      <c r="BC4058" s="49"/>
      <c r="BD4058" s="49"/>
      <c r="BE4058" s="49"/>
      <c r="BF4058" s="49"/>
      <c r="BG4058" s="49"/>
      <c r="BH4058" s="49"/>
      <c r="BI4058" s="49"/>
      <c r="BJ4058" s="49"/>
      <c r="BK4058" s="49"/>
      <c r="BL4058" s="49"/>
      <c r="BM4058" s="49"/>
      <c r="BN4058" s="49"/>
      <c r="BO4058" s="49"/>
      <c r="BP4058" s="49"/>
      <c r="BQ4058" s="49"/>
      <c r="BR4058" s="49"/>
      <c r="BS4058" s="49"/>
      <c r="BT4058" s="49"/>
      <c r="BU4058" s="49"/>
      <c r="BV4058" s="49"/>
      <c r="BW4058" s="49"/>
      <c r="BX4058" s="49"/>
      <c r="BY4058" s="49"/>
      <c r="BZ4058" s="49"/>
      <c r="CA4058" s="49"/>
      <c r="CB4058" s="49"/>
      <c r="CC4058" s="49"/>
    </row>
    <row r="4059" spans="1:81" x14ac:dyDescent="0.3">
      <c r="A4059" s="57" t="s">
        <v>563</v>
      </c>
      <c r="B4059" s="48">
        <v>42359</v>
      </c>
      <c r="C4059" s="48"/>
      <c r="D4059" s="48"/>
      <c r="E4059" s="49" t="s">
        <v>558</v>
      </c>
      <c r="F4059" s="49"/>
      <c r="G4059" s="49">
        <v>411.85124999999999</v>
      </c>
      <c r="H4059" s="49">
        <v>6.6018750000000001E-2</v>
      </c>
      <c r="I4059" s="49">
        <v>0.12555625000000001</v>
      </c>
      <c r="J4059" s="49">
        <v>0.17219375000000001</v>
      </c>
      <c r="K4059" s="49">
        <v>0.20238125000000001</v>
      </c>
      <c r="L4059" s="49">
        <v>0.27001249999999999</v>
      </c>
      <c r="M4059" s="49">
        <v>0.33231250000000001</v>
      </c>
      <c r="N4059" s="49">
        <v>0.30014999999999997</v>
      </c>
      <c r="O4059" s="49"/>
      <c r="P4059" s="49"/>
      <c r="Q4059" s="49"/>
      <c r="R4059" s="49"/>
      <c r="S4059" s="49"/>
      <c r="T4059" s="49"/>
      <c r="U4059" s="49"/>
      <c r="V4059" s="49"/>
      <c r="W4059" s="49"/>
      <c r="X4059" s="49"/>
      <c r="Y4059" s="49"/>
      <c r="Z4059" s="49"/>
      <c r="AA4059" s="49"/>
      <c r="AB4059" s="49"/>
      <c r="AC4059" s="49"/>
      <c r="AD4059" s="49"/>
      <c r="AE4059" s="49">
        <v>0.34352806807012898</v>
      </c>
      <c r="AF4059" s="49">
        <v>0.20092474560577001</v>
      </c>
      <c r="AG4059" s="49"/>
      <c r="AH4059" s="49"/>
      <c r="AI4059" s="49"/>
      <c r="AJ4059" s="49"/>
      <c r="AK4059" s="49"/>
      <c r="AL4059" s="49"/>
      <c r="AM4059" s="49"/>
      <c r="AN4059" s="49"/>
      <c r="AO4059" s="49"/>
      <c r="AP4059" s="49"/>
      <c r="AQ4059" s="49"/>
      <c r="AR4059" s="49"/>
      <c r="AS4059" s="49"/>
      <c r="AT4059" s="49"/>
      <c r="AX4059" s="49"/>
      <c r="AY4059" s="49"/>
      <c r="AZ4059" s="49"/>
      <c r="BA4059" s="49"/>
      <c r="BB4059" s="49"/>
      <c r="BC4059" s="49"/>
      <c r="BD4059" s="49"/>
      <c r="BE4059" s="49"/>
      <c r="BF4059" s="49"/>
      <c r="BG4059" s="49"/>
      <c r="BH4059" s="49"/>
      <c r="BI4059" s="49"/>
      <c r="BJ4059" s="49"/>
      <c r="BK4059" s="49"/>
      <c r="BL4059" s="49"/>
      <c r="BM4059" s="49"/>
      <c r="BN4059" s="49"/>
      <c r="BO4059" s="49"/>
      <c r="BP4059" s="49"/>
      <c r="BQ4059" s="49"/>
      <c r="BR4059" s="49"/>
      <c r="BS4059" s="49"/>
      <c r="BT4059" s="49"/>
      <c r="BU4059" s="49"/>
      <c r="BV4059" s="49"/>
      <c r="BW4059" s="49"/>
      <c r="BX4059" s="49"/>
      <c r="BY4059" s="49"/>
      <c r="BZ4059" s="49"/>
      <c r="CA4059" s="49"/>
      <c r="CB4059" s="49"/>
      <c r="CC4059" s="49"/>
    </row>
    <row r="4060" spans="1:81" x14ac:dyDescent="0.3">
      <c r="A4060" s="57" t="s">
        <v>563</v>
      </c>
      <c r="B4060" s="48">
        <v>42360</v>
      </c>
      <c r="C4060" s="48"/>
      <c r="D4060" s="48"/>
      <c r="E4060" s="49" t="s">
        <v>558</v>
      </c>
      <c r="F4060" s="49"/>
      <c r="G4060" s="49">
        <v>411.62109375</v>
      </c>
      <c r="H4060" s="49">
        <v>6.2640625000000005E-2</v>
      </c>
      <c r="I4060" s="49">
        <v>0.1245</v>
      </c>
      <c r="J4060" s="49">
        <v>0.17255624999999999</v>
      </c>
      <c r="K4060" s="49">
        <v>0.20353750000000001</v>
      </c>
      <c r="L4060" s="49">
        <v>0.27026250000000002</v>
      </c>
      <c r="M4060" s="49">
        <v>0.33210000000000001</v>
      </c>
      <c r="N4060" s="49">
        <v>0.30004375</v>
      </c>
      <c r="O4060" s="49"/>
      <c r="P4060" s="49"/>
      <c r="Q4060" s="49"/>
      <c r="R4060" s="49"/>
      <c r="S4060" s="49"/>
      <c r="T4060" s="49"/>
      <c r="U4060" s="49"/>
      <c r="V4060" s="49"/>
      <c r="W4060" s="49"/>
      <c r="X4060" s="49"/>
      <c r="Y4060" s="49"/>
      <c r="Z4060" s="49"/>
      <c r="AA4060" s="49"/>
      <c r="AB4060" s="49"/>
      <c r="AC4060" s="49"/>
      <c r="AD4060" s="49">
        <v>8.5500000000000007</v>
      </c>
      <c r="AE4060" s="49"/>
      <c r="AF4060" s="49"/>
      <c r="AG4060" s="49"/>
      <c r="AH4060" s="49"/>
      <c r="AI4060" s="49"/>
      <c r="AJ4060" s="49">
        <v>5.0999999999999996</v>
      </c>
      <c r="AK4060" s="49">
        <v>8.5500000000000007</v>
      </c>
      <c r="AL4060" s="49"/>
      <c r="AM4060" s="49"/>
      <c r="AN4060" s="49"/>
      <c r="AO4060" s="49"/>
      <c r="AP4060" s="49"/>
      <c r="AQ4060" s="49"/>
      <c r="AR4060" s="49"/>
      <c r="AS4060" s="49"/>
      <c r="AT4060" s="49"/>
      <c r="AX4060" s="49"/>
      <c r="AY4060" s="49"/>
      <c r="AZ4060" s="49"/>
      <c r="BA4060" s="49"/>
      <c r="BB4060" s="49"/>
      <c r="BC4060" s="49"/>
      <c r="BD4060" s="49"/>
      <c r="BE4060" s="49"/>
      <c r="BF4060" s="49"/>
      <c r="BG4060" s="49"/>
      <c r="BH4060" s="49"/>
      <c r="BI4060" s="49"/>
      <c r="BJ4060" s="49"/>
      <c r="BK4060" s="49"/>
      <c r="BL4060" s="49"/>
      <c r="BM4060" s="49"/>
      <c r="BN4060" s="49"/>
      <c r="BO4060" s="49"/>
      <c r="BP4060" s="49"/>
      <c r="BQ4060" s="49"/>
      <c r="BR4060" s="49"/>
      <c r="BS4060" s="49"/>
      <c r="BT4060" s="49"/>
      <c r="BU4060" s="49"/>
      <c r="BV4060" s="49"/>
      <c r="BW4060" s="49"/>
      <c r="BX4060" s="49"/>
      <c r="BY4060" s="49"/>
      <c r="BZ4060" s="49"/>
      <c r="CA4060" s="49"/>
      <c r="CB4060" s="49"/>
      <c r="CC4060" s="49"/>
    </row>
    <row r="4061" spans="1:81" x14ac:dyDescent="0.3">
      <c r="A4061" s="57" t="s">
        <v>563</v>
      </c>
      <c r="B4061" s="48">
        <v>42361</v>
      </c>
      <c r="C4061" s="48"/>
      <c r="D4061" s="48"/>
      <c r="E4061" s="49" t="s">
        <v>558</v>
      </c>
      <c r="F4061" s="49"/>
      <c r="G4061" s="49">
        <v>410.2996875</v>
      </c>
      <c r="H4061" s="49">
        <v>6.2643749999999998E-2</v>
      </c>
      <c r="I4061" s="49">
        <v>0.1236375</v>
      </c>
      <c r="J4061" s="49">
        <v>0.17081874999999999</v>
      </c>
      <c r="K4061" s="49">
        <v>0.20256874999999999</v>
      </c>
      <c r="L4061" s="49">
        <v>0.26948749999999999</v>
      </c>
      <c r="M4061" s="49">
        <v>0.33174375</v>
      </c>
      <c r="N4061" s="49">
        <v>0.29990624999999999</v>
      </c>
      <c r="O4061" s="49"/>
      <c r="P4061" s="49"/>
      <c r="Q4061" s="49"/>
      <c r="R4061" s="49"/>
      <c r="S4061" s="49"/>
      <c r="T4061" s="49"/>
      <c r="U4061" s="49"/>
      <c r="V4061" s="49"/>
      <c r="W4061" s="49"/>
      <c r="X4061" s="49"/>
      <c r="Y4061" s="49"/>
      <c r="Z4061" s="49"/>
      <c r="AA4061" s="49"/>
      <c r="AB4061" s="49"/>
      <c r="AC4061" s="49"/>
      <c r="AD4061" s="49"/>
      <c r="AE4061" s="49"/>
      <c r="AF4061" s="49"/>
      <c r="AG4061" s="49"/>
      <c r="AH4061" s="49"/>
      <c r="AI4061" s="49"/>
      <c r="AJ4061" s="49"/>
      <c r="AK4061" s="49"/>
      <c r="AL4061" s="49"/>
      <c r="AM4061" s="49"/>
      <c r="AN4061" s="49"/>
      <c r="AO4061" s="49"/>
      <c r="AP4061" s="49"/>
      <c r="AQ4061" s="49"/>
      <c r="AR4061" s="49"/>
      <c r="AS4061" s="49"/>
      <c r="AT4061" s="49"/>
      <c r="AX4061" s="49"/>
      <c r="AY4061" s="49"/>
      <c r="AZ4061" s="49"/>
      <c r="BA4061" s="49"/>
      <c r="BB4061" s="49"/>
      <c r="BC4061" s="49"/>
      <c r="BD4061" s="49"/>
      <c r="BE4061" s="49"/>
      <c r="BF4061" s="49"/>
      <c r="BG4061" s="49"/>
      <c r="BH4061" s="49"/>
      <c r="BI4061" s="49"/>
      <c r="BJ4061" s="49"/>
      <c r="BK4061" s="49"/>
      <c r="BL4061" s="49"/>
      <c r="BM4061" s="49"/>
      <c r="BN4061" s="49"/>
      <c r="BO4061" s="49"/>
      <c r="BP4061" s="49"/>
      <c r="BQ4061" s="49"/>
      <c r="BR4061" s="49"/>
      <c r="BS4061" s="49"/>
      <c r="BT4061" s="49"/>
      <c r="BU4061" s="49"/>
      <c r="BV4061" s="49"/>
      <c r="BW4061" s="49"/>
      <c r="BX4061" s="49"/>
      <c r="BY4061" s="49"/>
      <c r="BZ4061" s="49"/>
      <c r="CA4061" s="49"/>
      <c r="CB4061" s="49"/>
      <c r="CC4061" s="49"/>
    </row>
    <row r="4062" spans="1:81" x14ac:dyDescent="0.3">
      <c r="A4062" s="57" t="s">
        <v>563</v>
      </c>
      <c r="B4062" s="48">
        <v>42362</v>
      </c>
      <c r="C4062" s="48"/>
      <c r="D4062" s="48"/>
      <c r="E4062" s="49" t="s">
        <v>558</v>
      </c>
      <c r="F4062" s="49"/>
      <c r="G4062" s="49">
        <v>423.50812500000001</v>
      </c>
      <c r="H4062" s="49">
        <v>0.15153125000000001</v>
      </c>
      <c r="I4062" s="49">
        <v>0.12539375</v>
      </c>
      <c r="J4062" s="49">
        <v>0.17094999999999999</v>
      </c>
      <c r="K4062" s="49">
        <v>0.20223749999999999</v>
      </c>
      <c r="L4062" s="49">
        <v>0.26889374999999999</v>
      </c>
      <c r="M4062" s="49">
        <v>0.33139999999999997</v>
      </c>
      <c r="N4062" s="49">
        <v>0.29975000000000002</v>
      </c>
      <c r="O4062" s="49"/>
      <c r="P4062" s="49"/>
      <c r="Q4062" s="49"/>
      <c r="R4062" s="49"/>
      <c r="S4062" s="49"/>
      <c r="T4062" s="49"/>
      <c r="U4062" s="49"/>
      <c r="V4062" s="49"/>
      <c r="W4062" s="49"/>
      <c r="X4062" s="49"/>
      <c r="Y4062" s="49"/>
      <c r="Z4062" s="49"/>
      <c r="AA4062" s="49"/>
      <c r="AB4062" s="49"/>
      <c r="AC4062" s="49"/>
      <c r="AD4062" s="49"/>
      <c r="AE4062" s="49"/>
      <c r="AF4062" s="49"/>
      <c r="AG4062" s="49"/>
      <c r="AH4062" s="49"/>
      <c r="AI4062" s="49"/>
      <c r="AJ4062" s="49"/>
      <c r="AK4062" s="49"/>
      <c r="AL4062" s="49"/>
      <c r="AM4062" s="49"/>
      <c r="AN4062" s="49"/>
      <c r="AO4062" s="49"/>
      <c r="AP4062" s="49"/>
      <c r="AQ4062" s="49"/>
      <c r="AR4062" s="49"/>
      <c r="AS4062" s="49"/>
      <c r="AT4062" s="49"/>
      <c r="AX4062" s="49"/>
      <c r="AY4062" s="49"/>
      <c r="AZ4062" s="49"/>
      <c r="BA4062" s="49"/>
      <c r="BB4062" s="49"/>
      <c r="BC4062" s="49"/>
      <c r="BD4062" s="49"/>
      <c r="BE4062" s="49"/>
      <c r="BF4062" s="49"/>
      <c r="BG4062" s="49"/>
      <c r="BH4062" s="49"/>
      <c r="BI4062" s="49"/>
      <c r="BJ4062" s="49"/>
      <c r="BK4062" s="49"/>
      <c r="BL4062" s="49"/>
      <c r="BM4062" s="49"/>
      <c r="BN4062" s="49"/>
      <c r="BO4062" s="49"/>
      <c r="BP4062" s="49"/>
      <c r="BQ4062" s="49"/>
      <c r="BR4062" s="49"/>
      <c r="BS4062" s="49"/>
      <c r="BT4062" s="49"/>
      <c r="BU4062" s="49"/>
      <c r="BV4062" s="49"/>
      <c r="BW4062" s="49"/>
      <c r="BX4062" s="49"/>
      <c r="BY4062" s="49"/>
      <c r="BZ4062" s="49"/>
      <c r="CA4062" s="49"/>
      <c r="CB4062" s="49"/>
      <c r="CC4062" s="49"/>
    </row>
    <row r="4063" spans="1:81" x14ac:dyDescent="0.3">
      <c r="A4063" s="57" t="s">
        <v>563</v>
      </c>
      <c r="B4063" s="48">
        <v>42363</v>
      </c>
      <c r="C4063" s="48"/>
      <c r="D4063" s="48"/>
      <c r="E4063" s="49" t="s">
        <v>558</v>
      </c>
      <c r="F4063" s="49"/>
      <c r="G4063" s="49">
        <v>420.82125000000002</v>
      </c>
      <c r="H4063" s="49">
        <v>0.132025</v>
      </c>
      <c r="I4063" s="49">
        <v>0.126725</v>
      </c>
      <c r="J4063" s="49">
        <v>0.17180000000000001</v>
      </c>
      <c r="K4063" s="49">
        <v>0.2024125</v>
      </c>
      <c r="L4063" s="49">
        <v>0.26851874999999997</v>
      </c>
      <c r="M4063" s="49">
        <v>0.33119375000000001</v>
      </c>
      <c r="N4063" s="49">
        <v>0.29943750000000002</v>
      </c>
      <c r="O4063" s="49"/>
      <c r="P4063" s="49"/>
      <c r="Q4063" s="49"/>
      <c r="R4063" s="49"/>
      <c r="S4063" s="49"/>
      <c r="T4063" s="49"/>
      <c r="U4063" s="49"/>
      <c r="V4063" s="49"/>
      <c r="W4063" s="49"/>
      <c r="X4063" s="49"/>
      <c r="Y4063" s="49"/>
      <c r="Z4063" s="49"/>
      <c r="AA4063" s="49"/>
      <c r="AB4063" s="49"/>
      <c r="AC4063" s="49"/>
      <c r="AD4063" s="49"/>
      <c r="AE4063" s="49"/>
      <c r="AF4063" s="49"/>
      <c r="AG4063" s="49"/>
      <c r="AH4063" s="49"/>
      <c r="AI4063" s="49"/>
      <c r="AJ4063" s="49"/>
      <c r="AK4063" s="49"/>
      <c r="AL4063" s="49"/>
      <c r="AM4063" s="49"/>
      <c r="AN4063" s="49"/>
      <c r="AO4063" s="49"/>
      <c r="AP4063" s="49"/>
      <c r="AQ4063" s="49"/>
      <c r="AR4063" s="49"/>
      <c r="AS4063" s="49"/>
      <c r="AT4063" s="49"/>
      <c r="AX4063" s="49"/>
      <c r="AY4063" s="49"/>
      <c r="AZ4063" s="49"/>
      <c r="BA4063" s="49"/>
      <c r="BB4063" s="49"/>
      <c r="BC4063" s="49"/>
      <c r="BD4063" s="49"/>
      <c r="BE4063" s="49"/>
      <c r="BF4063" s="49"/>
      <c r="BG4063" s="49"/>
      <c r="BH4063" s="49"/>
      <c r="BI4063" s="49"/>
      <c r="BJ4063" s="49"/>
      <c r="BK4063" s="49"/>
      <c r="BL4063" s="49"/>
      <c r="BM4063" s="49"/>
      <c r="BN4063" s="49"/>
      <c r="BO4063" s="49"/>
      <c r="BP4063" s="49"/>
      <c r="BQ4063" s="49"/>
      <c r="BR4063" s="49"/>
      <c r="BS4063" s="49"/>
      <c r="BT4063" s="49"/>
      <c r="BU4063" s="49"/>
      <c r="BV4063" s="49"/>
      <c r="BW4063" s="49"/>
      <c r="BX4063" s="49"/>
      <c r="BY4063" s="49"/>
      <c r="BZ4063" s="49"/>
      <c r="CA4063" s="49"/>
      <c r="CB4063" s="49"/>
      <c r="CC4063" s="49"/>
    </row>
    <row r="4064" spans="1:81" x14ac:dyDescent="0.3">
      <c r="A4064" s="57" t="s">
        <v>563</v>
      </c>
      <c r="B4064" s="48">
        <v>42364</v>
      </c>
      <c r="C4064" s="48"/>
      <c r="D4064" s="48"/>
      <c r="E4064" s="49" t="s">
        <v>558</v>
      </c>
      <c r="F4064" s="49"/>
      <c r="G4064" s="49">
        <v>419.36812500000002</v>
      </c>
      <c r="H4064" s="49">
        <v>0.12113125</v>
      </c>
      <c r="I4064" s="49">
        <v>0.12734375000000001</v>
      </c>
      <c r="J4064" s="49">
        <v>0.1724125</v>
      </c>
      <c r="K4064" s="49">
        <v>0.20271875</v>
      </c>
      <c r="L4064" s="49">
        <v>0.26823750000000002</v>
      </c>
      <c r="M4064" s="49">
        <v>0.33097500000000002</v>
      </c>
      <c r="N4064" s="49">
        <v>0.29931249999999998</v>
      </c>
      <c r="O4064" s="49"/>
      <c r="P4064" s="49"/>
      <c r="Q4064" s="49"/>
      <c r="R4064" s="49"/>
      <c r="S4064" s="49"/>
      <c r="T4064" s="49"/>
      <c r="U4064" s="49"/>
      <c r="V4064" s="49"/>
      <c r="W4064" s="49"/>
      <c r="X4064" s="49"/>
      <c r="Y4064" s="49"/>
      <c r="Z4064" s="49"/>
      <c r="AA4064" s="49"/>
      <c r="AB4064" s="49"/>
      <c r="AC4064" s="49"/>
      <c r="AD4064" s="49"/>
      <c r="AE4064" s="49"/>
      <c r="AF4064" s="49"/>
      <c r="AG4064" s="49"/>
      <c r="AH4064" s="49"/>
      <c r="AI4064" s="49"/>
      <c r="AJ4064" s="49"/>
      <c r="AK4064" s="49"/>
      <c r="AL4064" s="49"/>
      <c r="AM4064" s="49"/>
      <c r="AN4064" s="49"/>
      <c r="AO4064" s="49"/>
      <c r="AP4064" s="49"/>
      <c r="AQ4064" s="49"/>
      <c r="AR4064" s="49"/>
      <c r="AS4064" s="49"/>
      <c r="AT4064" s="49"/>
      <c r="AX4064" s="49"/>
      <c r="AY4064" s="49"/>
      <c r="AZ4064" s="49"/>
      <c r="BA4064" s="49"/>
      <c r="BB4064" s="49"/>
      <c r="BC4064" s="49"/>
      <c r="BD4064" s="49"/>
      <c r="BE4064" s="49"/>
      <c r="BF4064" s="49"/>
      <c r="BG4064" s="49"/>
      <c r="BH4064" s="49"/>
      <c r="BI4064" s="49"/>
      <c r="BJ4064" s="49"/>
      <c r="BK4064" s="49"/>
      <c r="BL4064" s="49"/>
      <c r="BM4064" s="49"/>
      <c r="BN4064" s="49"/>
      <c r="BO4064" s="49"/>
      <c r="BP4064" s="49"/>
      <c r="BQ4064" s="49"/>
      <c r="BR4064" s="49"/>
      <c r="BS4064" s="49"/>
      <c r="BT4064" s="49"/>
      <c r="BU4064" s="49"/>
      <c r="BV4064" s="49"/>
      <c r="BW4064" s="49"/>
      <c r="BX4064" s="49"/>
      <c r="BY4064" s="49"/>
      <c r="BZ4064" s="49"/>
      <c r="CA4064" s="49"/>
      <c r="CB4064" s="49"/>
      <c r="CC4064" s="49"/>
    </row>
    <row r="4065" spans="1:81" x14ac:dyDescent="0.3">
      <c r="A4065" s="57" t="s">
        <v>563</v>
      </c>
      <c r="B4065" s="48">
        <v>42365</v>
      </c>
      <c r="C4065" s="48"/>
      <c r="D4065" s="48"/>
      <c r="E4065" s="49" t="s">
        <v>558</v>
      </c>
      <c r="F4065" s="49"/>
      <c r="G4065" s="49">
        <v>418.12171875000001</v>
      </c>
      <c r="H4065" s="49">
        <v>0.11352187499999999</v>
      </c>
      <c r="I4065" s="49">
        <v>0.12788125</v>
      </c>
      <c r="J4065" s="49">
        <v>0.17285</v>
      </c>
      <c r="K4065" s="49">
        <v>0.20265625000000001</v>
      </c>
      <c r="L4065" s="49">
        <v>0.26777499999999999</v>
      </c>
      <c r="M4065" s="49">
        <v>0.33064375000000001</v>
      </c>
      <c r="N4065" s="49">
        <v>0.2991125</v>
      </c>
      <c r="O4065" s="49"/>
      <c r="P4065" s="49"/>
      <c r="Q4065" s="49"/>
      <c r="R4065" s="49"/>
      <c r="S4065" s="49"/>
      <c r="T4065" s="49"/>
      <c r="U4065" s="49"/>
      <c r="V4065" s="49"/>
      <c r="W4065" s="49"/>
      <c r="X4065" s="49"/>
      <c r="Y4065" s="49"/>
      <c r="Z4065" s="49"/>
      <c r="AA4065" s="49"/>
      <c r="AB4065" s="49"/>
      <c r="AC4065" s="49"/>
      <c r="AD4065" s="49"/>
      <c r="AE4065" s="49"/>
      <c r="AF4065" s="49"/>
      <c r="AG4065" s="49"/>
      <c r="AH4065" s="49"/>
      <c r="AI4065" s="49"/>
      <c r="AJ4065" s="49"/>
      <c r="AK4065" s="49"/>
      <c r="AL4065" s="49"/>
      <c r="AM4065" s="49"/>
      <c r="AN4065" s="49"/>
      <c r="AO4065" s="49"/>
      <c r="AP4065" s="49"/>
      <c r="AQ4065" s="49"/>
      <c r="AR4065" s="49"/>
      <c r="AS4065" s="49"/>
      <c r="AT4065" s="49"/>
      <c r="AX4065" s="49"/>
      <c r="AY4065" s="49"/>
      <c r="AZ4065" s="49"/>
      <c r="BA4065" s="49"/>
      <c r="BB4065" s="49"/>
      <c r="BC4065" s="49"/>
      <c r="BD4065" s="49"/>
      <c r="BE4065" s="49"/>
      <c r="BF4065" s="49"/>
      <c r="BG4065" s="49"/>
      <c r="BH4065" s="49"/>
      <c r="BI4065" s="49"/>
      <c r="BJ4065" s="49"/>
      <c r="BK4065" s="49"/>
      <c r="BL4065" s="49"/>
      <c r="BM4065" s="49"/>
      <c r="BN4065" s="49"/>
      <c r="BO4065" s="49"/>
      <c r="BP4065" s="49"/>
      <c r="BQ4065" s="49"/>
      <c r="BR4065" s="49"/>
      <c r="BS4065" s="49"/>
      <c r="BT4065" s="49"/>
      <c r="BU4065" s="49"/>
      <c r="BV4065" s="49"/>
      <c r="BW4065" s="49"/>
      <c r="BX4065" s="49"/>
      <c r="BY4065" s="49"/>
      <c r="BZ4065" s="49"/>
      <c r="CA4065" s="49"/>
      <c r="CB4065" s="49"/>
      <c r="CC4065" s="49"/>
    </row>
    <row r="4066" spans="1:81" x14ac:dyDescent="0.3">
      <c r="A4066" s="57" t="s">
        <v>563</v>
      </c>
      <c r="B4066" s="48">
        <v>42366</v>
      </c>
      <c r="C4066" s="48"/>
      <c r="D4066" s="48"/>
      <c r="E4066" s="49" t="s">
        <v>558</v>
      </c>
      <c r="F4066" s="49"/>
      <c r="G4066" s="49">
        <v>417.06984375000002</v>
      </c>
      <c r="H4066" s="49">
        <v>0.10697187499999999</v>
      </c>
      <c r="I4066" s="49">
        <v>0.12866875</v>
      </c>
      <c r="J4066" s="49">
        <v>0.17343749999999999</v>
      </c>
      <c r="K4066" s="49">
        <v>0.2024125</v>
      </c>
      <c r="L4066" s="49">
        <v>0.26728125000000003</v>
      </c>
      <c r="M4066" s="49">
        <v>0.3304125</v>
      </c>
      <c r="N4066" s="49">
        <v>0.29886875000000002</v>
      </c>
      <c r="O4066" s="49"/>
      <c r="P4066" s="49"/>
      <c r="Q4066" s="49"/>
      <c r="R4066" s="49"/>
      <c r="S4066" s="49"/>
      <c r="T4066" s="49"/>
      <c r="U4066" s="49"/>
      <c r="V4066" s="49"/>
      <c r="W4066" s="49"/>
      <c r="X4066" s="49"/>
      <c r="Y4066" s="49"/>
      <c r="Z4066" s="49"/>
      <c r="AA4066" s="49"/>
      <c r="AB4066" s="49"/>
      <c r="AC4066" s="49"/>
      <c r="AD4066" s="49"/>
      <c r="AE4066" s="49"/>
      <c r="AF4066" s="49"/>
      <c r="AG4066" s="49"/>
      <c r="AH4066" s="49"/>
      <c r="AI4066" s="49"/>
      <c r="AJ4066" s="49"/>
      <c r="AK4066" s="49"/>
      <c r="AL4066" s="49"/>
      <c r="AM4066" s="49"/>
      <c r="AN4066" s="49"/>
      <c r="AO4066" s="49"/>
      <c r="AP4066" s="49"/>
      <c r="AQ4066" s="49"/>
      <c r="AR4066" s="49"/>
      <c r="AS4066" s="49"/>
      <c r="AT4066" s="49"/>
      <c r="AX4066" s="49"/>
      <c r="AY4066" s="49"/>
      <c r="AZ4066" s="49"/>
      <c r="BA4066" s="49"/>
      <c r="BB4066" s="49"/>
      <c r="BC4066" s="49"/>
      <c r="BD4066" s="49"/>
      <c r="BE4066" s="49"/>
      <c r="BF4066" s="49"/>
      <c r="BG4066" s="49"/>
      <c r="BH4066" s="49"/>
      <c r="BI4066" s="49"/>
      <c r="BJ4066" s="49"/>
      <c r="BK4066" s="49"/>
      <c r="BL4066" s="49"/>
      <c r="BM4066" s="49"/>
      <c r="BN4066" s="49"/>
      <c r="BO4066" s="49"/>
      <c r="BP4066" s="49"/>
      <c r="BQ4066" s="49"/>
      <c r="BR4066" s="49"/>
      <c r="BS4066" s="49"/>
      <c r="BT4066" s="49"/>
      <c r="BU4066" s="49"/>
      <c r="BV4066" s="49"/>
      <c r="BW4066" s="49"/>
      <c r="BX4066" s="49"/>
      <c r="BY4066" s="49"/>
      <c r="BZ4066" s="49"/>
      <c r="CA4066" s="49"/>
      <c r="CB4066" s="49"/>
      <c r="CC4066" s="49"/>
    </row>
    <row r="4067" spans="1:81" x14ac:dyDescent="0.3">
      <c r="A4067" s="57" t="s">
        <v>563</v>
      </c>
      <c r="B4067" s="48">
        <v>42367</v>
      </c>
      <c r="C4067" s="48"/>
      <c r="D4067" s="48"/>
      <c r="E4067" s="49" t="s">
        <v>558</v>
      </c>
      <c r="F4067" s="49"/>
      <c r="G4067" s="49">
        <v>415.87453125000002</v>
      </c>
      <c r="H4067" s="49">
        <v>0.100490625</v>
      </c>
      <c r="I4067" s="49">
        <v>0.12915625</v>
      </c>
      <c r="J4067" s="49">
        <v>0.173875</v>
      </c>
      <c r="K4067" s="49">
        <v>0.2021125</v>
      </c>
      <c r="L4067" s="49">
        <v>0.26676875</v>
      </c>
      <c r="M4067" s="49">
        <v>0.33005625</v>
      </c>
      <c r="N4067" s="49">
        <v>0.2986125</v>
      </c>
      <c r="O4067" s="49"/>
      <c r="P4067" s="49"/>
      <c r="Q4067" s="49"/>
      <c r="R4067" s="49"/>
      <c r="S4067" s="49"/>
      <c r="T4067" s="49"/>
      <c r="U4067" s="49"/>
      <c r="V4067" s="49"/>
      <c r="W4067" s="49"/>
      <c r="X4067" s="49"/>
      <c r="Y4067" s="49"/>
      <c r="Z4067" s="49"/>
      <c r="AA4067" s="49"/>
      <c r="AB4067" s="49"/>
      <c r="AC4067" s="49"/>
      <c r="AD4067" s="49"/>
      <c r="AE4067" s="49"/>
      <c r="AF4067" s="49"/>
      <c r="AG4067" s="49"/>
      <c r="AH4067" s="49"/>
      <c r="AI4067" s="49"/>
      <c r="AJ4067" s="49"/>
      <c r="AK4067" s="49"/>
      <c r="AL4067" s="49"/>
      <c r="AM4067" s="49"/>
      <c r="AN4067" s="49"/>
      <c r="AO4067" s="49"/>
      <c r="AP4067" s="49"/>
      <c r="AQ4067" s="49"/>
      <c r="AR4067" s="49"/>
      <c r="AS4067" s="49"/>
      <c r="AT4067" s="49"/>
      <c r="AX4067" s="49"/>
      <c r="AY4067" s="49"/>
      <c r="AZ4067" s="49"/>
      <c r="BA4067" s="49"/>
      <c r="BB4067" s="49"/>
      <c r="BC4067" s="49"/>
      <c r="BD4067" s="49"/>
      <c r="BE4067" s="49"/>
      <c r="BF4067" s="49"/>
      <c r="BG4067" s="49"/>
      <c r="BH4067" s="49"/>
      <c r="BI4067" s="49"/>
      <c r="BJ4067" s="49"/>
      <c r="BK4067" s="49"/>
      <c r="BL4067" s="49"/>
      <c r="BM4067" s="49"/>
      <c r="BN4067" s="49"/>
      <c r="BO4067" s="49"/>
      <c r="BP4067" s="49"/>
      <c r="BQ4067" s="49"/>
      <c r="BR4067" s="49"/>
      <c r="BS4067" s="49"/>
      <c r="BT4067" s="49"/>
      <c r="BU4067" s="49"/>
      <c r="BV4067" s="49"/>
      <c r="BW4067" s="49"/>
      <c r="BX4067" s="49"/>
      <c r="BY4067" s="49"/>
      <c r="BZ4067" s="49"/>
      <c r="CA4067" s="49"/>
      <c r="CB4067" s="49"/>
      <c r="CC4067" s="49"/>
    </row>
    <row r="4068" spans="1:81" x14ac:dyDescent="0.3">
      <c r="A4068" s="57" t="s">
        <v>563</v>
      </c>
      <c r="B4068" s="48">
        <v>42368</v>
      </c>
      <c r="C4068" s="48"/>
      <c r="D4068" s="48"/>
      <c r="E4068" s="49" t="s">
        <v>558</v>
      </c>
      <c r="F4068" s="49"/>
      <c r="G4068" s="49">
        <v>414.81984375000002</v>
      </c>
      <c r="H4068" s="49">
        <v>9.5546875000000003E-2</v>
      </c>
      <c r="I4068" s="49">
        <v>0.12761875</v>
      </c>
      <c r="J4068" s="49">
        <v>0.17353125</v>
      </c>
      <c r="K4068" s="49">
        <v>0.20245625</v>
      </c>
      <c r="L4068" s="49">
        <v>0.26661249999999997</v>
      </c>
      <c r="M4068" s="49">
        <v>0.33000625</v>
      </c>
      <c r="N4068" s="49">
        <v>0.29854375</v>
      </c>
      <c r="O4068" s="49"/>
      <c r="P4068" s="49"/>
      <c r="Q4068" s="49"/>
      <c r="R4068" s="49"/>
      <c r="S4068" s="49"/>
      <c r="T4068" s="49"/>
      <c r="U4068" s="49"/>
      <c r="V4068" s="49"/>
      <c r="W4068" s="49"/>
      <c r="X4068" s="49"/>
      <c r="Y4068" s="49"/>
      <c r="Z4068" s="49"/>
      <c r="AA4068" s="49"/>
      <c r="AB4068" s="49"/>
      <c r="AC4068" s="49"/>
      <c r="AD4068" s="49">
        <v>8.5500000000000007</v>
      </c>
      <c r="AE4068" s="49">
        <v>0.44747894567236302</v>
      </c>
      <c r="AF4068" s="49">
        <v>0.136546267917251</v>
      </c>
      <c r="AG4068" s="49"/>
      <c r="AH4068" s="49"/>
      <c r="AI4068" s="49"/>
      <c r="AJ4068" s="49">
        <v>6.05</v>
      </c>
      <c r="AK4068" s="49">
        <v>8.5500000000000007</v>
      </c>
      <c r="AL4068" s="49"/>
      <c r="AM4068" s="49"/>
      <c r="AN4068" s="49"/>
      <c r="AO4068" s="49"/>
      <c r="AP4068" s="49"/>
      <c r="AQ4068" s="49"/>
      <c r="AR4068" s="49"/>
      <c r="AS4068" s="49"/>
      <c r="AT4068" s="49"/>
      <c r="AX4068" s="49"/>
      <c r="AY4068" s="49"/>
      <c r="AZ4068" s="49"/>
      <c r="BA4068" s="49"/>
      <c r="BB4068" s="49"/>
      <c r="BC4068" s="49"/>
      <c r="BD4068" s="49"/>
      <c r="BE4068" s="49"/>
      <c r="BF4068" s="49"/>
      <c r="BG4068" s="49"/>
      <c r="BH4068" s="49"/>
      <c r="BI4068" s="49"/>
      <c r="BJ4068" s="49"/>
      <c r="BK4068" s="49"/>
      <c r="BL4068" s="49"/>
      <c r="BM4068" s="49"/>
      <c r="BN4068" s="49"/>
      <c r="BO4068" s="49"/>
      <c r="BP4068" s="49"/>
      <c r="BQ4068" s="49"/>
      <c r="BR4068" s="49"/>
      <c r="BS4068" s="49"/>
      <c r="BT4068" s="49"/>
      <c r="BU4068" s="49"/>
      <c r="BV4068" s="49"/>
      <c r="BW4068" s="49"/>
      <c r="BX4068" s="49"/>
      <c r="BY4068" s="49"/>
      <c r="BZ4068" s="49"/>
      <c r="CA4068" s="49"/>
      <c r="CB4068" s="49"/>
      <c r="CC4068" s="49"/>
    </row>
    <row r="4069" spans="1:81" x14ac:dyDescent="0.3">
      <c r="A4069" s="57" t="s">
        <v>563</v>
      </c>
      <c r="B4069" s="48">
        <v>42369</v>
      </c>
      <c r="C4069" s="48"/>
      <c r="D4069" s="48"/>
      <c r="E4069" s="49" t="s">
        <v>558</v>
      </c>
      <c r="F4069" s="49"/>
      <c r="G4069" s="49">
        <v>413.76421875</v>
      </c>
      <c r="H4069" s="49">
        <v>9.2571874999999998E-2</v>
      </c>
      <c r="I4069" s="49">
        <v>0.12851874999999999</v>
      </c>
      <c r="J4069" s="49">
        <v>0.17352500000000001</v>
      </c>
      <c r="K4069" s="49">
        <v>0.20144375</v>
      </c>
      <c r="L4069" s="49">
        <v>0.26573124999999997</v>
      </c>
      <c r="M4069" s="49">
        <v>0.32969999999999999</v>
      </c>
      <c r="N4069" s="49">
        <v>0.29826875000000003</v>
      </c>
      <c r="O4069" s="49"/>
      <c r="P4069" s="49"/>
      <c r="Q4069" s="49"/>
      <c r="R4069" s="49"/>
      <c r="S4069" s="49"/>
      <c r="T4069" s="49"/>
      <c r="U4069" s="49"/>
      <c r="V4069" s="49"/>
      <c r="W4069" s="49"/>
      <c r="X4069" s="49"/>
      <c r="Y4069" s="49"/>
      <c r="Z4069" s="49"/>
      <c r="AA4069" s="49"/>
      <c r="AB4069" s="49"/>
      <c r="AC4069" s="49"/>
      <c r="AD4069" s="49"/>
      <c r="AE4069" s="49"/>
      <c r="AF4069" s="49"/>
      <c r="AG4069" s="49"/>
      <c r="AH4069" s="49"/>
      <c r="AI4069" s="49"/>
      <c r="AJ4069" s="49"/>
      <c r="AK4069" s="49"/>
      <c r="AL4069" s="49"/>
      <c r="AM4069" s="49"/>
      <c r="AN4069" s="49"/>
      <c r="AO4069" s="49"/>
      <c r="AP4069" s="49"/>
      <c r="AQ4069" s="49"/>
      <c r="AR4069" s="49"/>
      <c r="AS4069" s="49"/>
      <c r="AT4069" s="49"/>
      <c r="AX4069" s="49"/>
      <c r="AY4069" s="49"/>
      <c r="AZ4069" s="49"/>
      <c r="BA4069" s="49"/>
      <c r="BB4069" s="49"/>
      <c r="BC4069" s="49"/>
      <c r="BD4069" s="49"/>
      <c r="BE4069" s="49"/>
      <c r="BF4069" s="49"/>
      <c r="BG4069" s="49"/>
      <c r="BH4069" s="49"/>
      <c r="BI4069" s="49"/>
      <c r="BJ4069" s="49"/>
      <c r="BK4069" s="49"/>
      <c r="BL4069" s="49"/>
      <c r="BM4069" s="49"/>
      <c r="BN4069" s="49"/>
      <c r="BO4069" s="49"/>
      <c r="BP4069" s="49"/>
      <c r="BQ4069" s="49"/>
      <c r="BR4069" s="49"/>
      <c r="BS4069" s="49"/>
      <c r="BT4069" s="49"/>
      <c r="BU4069" s="49"/>
      <c r="BV4069" s="49"/>
      <c r="BW4069" s="49"/>
      <c r="BX4069" s="49"/>
      <c r="BY4069" s="49"/>
      <c r="BZ4069" s="49"/>
      <c r="CA4069" s="49"/>
      <c r="CB4069" s="49"/>
      <c r="CC4069" s="49"/>
    </row>
    <row r="4070" spans="1:81" x14ac:dyDescent="0.3">
      <c r="A4070" s="57" t="s">
        <v>563</v>
      </c>
      <c r="B4070" s="48">
        <v>42370</v>
      </c>
      <c r="C4070" s="48"/>
      <c r="D4070" s="48"/>
      <c r="E4070" s="49" t="s">
        <v>558</v>
      </c>
      <c r="F4070" s="49"/>
      <c r="G4070" s="49">
        <v>412.64203125</v>
      </c>
      <c r="H4070" s="49">
        <v>8.8934374999999996E-2</v>
      </c>
      <c r="I4070" s="49">
        <v>0.12913749999999999</v>
      </c>
      <c r="J4070" s="49">
        <v>0.1738875</v>
      </c>
      <c r="K4070" s="49">
        <v>0.20040625000000001</v>
      </c>
      <c r="L4070" s="49">
        <v>0.26466875000000001</v>
      </c>
      <c r="M4070" s="49">
        <v>0.32933750000000001</v>
      </c>
      <c r="N4070" s="49">
        <v>0.2981375</v>
      </c>
      <c r="O4070" s="49"/>
      <c r="P4070" s="49"/>
      <c r="Q4070" s="49"/>
      <c r="R4070" s="49"/>
      <c r="S4070" s="49"/>
      <c r="T4070" s="49"/>
      <c r="U4070" s="49"/>
      <c r="V4070" s="49"/>
      <c r="W4070" s="49"/>
      <c r="X4070" s="49"/>
      <c r="Y4070" s="49"/>
      <c r="Z4070" s="49"/>
      <c r="AA4070" s="49"/>
      <c r="AB4070" s="49"/>
      <c r="AC4070" s="49"/>
      <c r="AD4070" s="49"/>
      <c r="AE4070" s="49"/>
      <c r="AF4070" s="49"/>
      <c r="AG4070" s="49"/>
      <c r="AH4070" s="49"/>
      <c r="AI4070" s="49"/>
      <c r="AJ4070" s="49"/>
      <c r="AK4070" s="49"/>
      <c r="AL4070" s="49"/>
      <c r="AM4070" s="49"/>
      <c r="AN4070" s="49"/>
      <c r="AO4070" s="49"/>
      <c r="AP4070" s="49"/>
      <c r="AQ4070" s="49"/>
      <c r="AR4070" s="49"/>
      <c r="AS4070" s="49"/>
      <c r="AT4070" s="49"/>
      <c r="AX4070" s="49"/>
      <c r="AY4070" s="49"/>
      <c r="AZ4070" s="49"/>
      <c r="BA4070" s="49"/>
      <c r="BB4070" s="49"/>
      <c r="BC4070" s="49"/>
      <c r="BD4070" s="49"/>
      <c r="BE4070" s="49"/>
      <c r="BF4070" s="49"/>
      <c r="BG4070" s="49"/>
      <c r="BH4070" s="49"/>
      <c r="BI4070" s="49"/>
      <c r="BJ4070" s="49"/>
      <c r="BK4070" s="49"/>
      <c r="BL4070" s="49"/>
      <c r="BM4070" s="49"/>
      <c r="BN4070" s="49"/>
      <c r="BO4070" s="49"/>
      <c r="BP4070" s="49"/>
      <c r="BQ4070" s="49"/>
      <c r="BR4070" s="49"/>
      <c r="BS4070" s="49"/>
      <c r="BT4070" s="49"/>
      <c r="BU4070" s="49"/>
      <c r="BV4070" s="49"/>
      <c r="BW4070" s="49"/>
      <c r="BX4070" s="49"/>
      <c r="BY4070" s="49"/>
      <c r="BZ4070" s="49"/>
      <c r="CA4070" s="49"/>
      <c r="CB4070" s="49"/>
      <c r="CC4070" s="49"/>
    </row>
    <row r="4071" spans="1:81" x14ac:dyDescent="0.3">
      <c r="A4071" s="57" t="s">
        <v>563</v>
      </c>
      <c r="B4071" s="48">
        <v>42371</v>
      </c>
      <c r="C4071" s="48"/>
      <c r="D4071" s="48"/>
      <c r="E4071" s="49" t="s">
        <v>558</v>
      </c>
      <c r="F4071" s="49"/>
      <c r="G4071" s="49">
        <v>412.23046875</v>
      </c>
      <c r="H4071" s="49">
        <v>8.5490625000000001E-2</v>
      </c>
      <c r="I4071" s="49">
        <v>0.12817500000000001</v>
      </c>
      <c r="J4071" s="49">
        <v>0.17426875</v>
      </c>
      <c r="K4071" s="49">
        <v>0.20124375</v>
      </c>
      <c r="L4071" s="49">
        <v>0.26471250000000002</v>
      </c>
      <c r="M4071" s="49">
        <v>0.32908124999999999</v>
      </c>
      <c r="N4071" s="49">
        <v>0.29796250000000002</v>
      </c>
      <c r="O4071" s="49"/>
      <c r="P4071" s="49"/>
      <c r="Q4071" s="49"/>
      <c r="R4071" s="49"/>
      <c r="S4071" s="49"/>
      <c r="T4071" s="49"/>
      <c r="U4071" s="49"/>
      <c r="V4071" s="49"/>
      <c r="W4071" s="49"/>
      <c r="X4071" s="49"/>
      <c r="Y4071" s="49"/>
      <c r="Z4071" s="49"/>
      <c r="AA4071" s="49"/>
      <c r="AB4071" s="49"/>
      <c r="AC4071" s="49"/>
      <c r="AD4071" s="49"/>
      <c r="AE4071" s="49"/>
      <c r="AF4071" s="49"/>
      <c r="AG4071" s="49"/>
      <c r="AH4071" s="49"/>
      <c r="AI4071" s="49"/>
      <c r="AJ4071" s="49"/>
      <c r="AK4071" s="49"/>
      <c r="AL4071" s="49"/>
      <c r="AM4071" s="49"/>
      <c r="AN4071" s="49"/>
      <c r="AO4071" s="49"/>
      <c r="AP4071" s="49"/>
      <c r="AQ4071" s="49"/>
      <c r="AR4071" s="49"/>
      <c r="AS4071" s="49"/>
      <c r="AT4071" s="49"/>
      <c r="AX4071" s="49"/>
      <c r="AY4071" s="49"/>
      <c r="AZ4071" s="49"/>
      <c r="BA4071" s="49"/>
      <c r="BB4071" s="49"/>
      <c r="BC4071" s="49"/>
      <c r="BD4071" s="49"/>
      <c r="BE4071" s="49"/>
      <c r="BF4071" s="49"/>
      <c r="BG4071" s="49"/>
      <c r="BH4071" s="49"/>
      <c r="BI4071" s="49"/>
      <c r="BJ4071" s="49"/>
      <c r="BK4071" s="49"/>
      <c r="BL4071" s="49"/>
      <c r="BM4071" s="49"/>
      <c r="BN4071" s="49"/>
      <c r="BO4071" s="49"/>
      <c r="BP4071" s="49"/>
      <c r="BQ4071" s="49"/>
      <c r="BR4071" s="49"/>
      <c r="BS4071" s="49"/>
      <c r="BT4071" s="49"/>
      <c r="BU4071" s="49"/>
      <c r="BV4071" s="49"/>
      <c r="BW4071" s="49"/>
      <c r="BX4071" s="49"/>
      <c r="BY4071" s="49"/>
      <c r="BZ4071" s="49"/>
      <c r="CA4071" s="49"/>
      <c r="CB4071" s="49"/>
      <c r="CC4071" s="49"/>
    </row>
    <row r="4072" spans="1:81" x14ac:dyDescent="0.3">
      <c r="A4072" s="57" t="s">
        <v>563</v>
      </c>
      <c r="B4072" s="48">
        <v>42372</v>
      </c>
      <c r="C4072" s="48"/>
      <c r="D4072" s="48"/>
      <c r="E4072" s="49" t="s">
        <v>558</v>
      </c>
      <c r="F4072" s="49"/>
      <c r="G4072" s="49">
        <v>411.66703124999998</v>
      </c>
      <c r="H4072" s="49">
        <v>8.3028124999999994E-2</v>
      </c>
      <c r="I4072" s="49">
        <v>0.12696874999999999</v>
      </c>
      <c r="J4072" s="49">
        <v>0.17370625000000001</v>
      </c>
      <c r="K4072" s="49">
        <v>0.20163125000000001</v>
      </c>
      <c r="L4072" s="49">
        <v>0.26493749999999999</v>
      </c>
      <c r="M4072" s="49">
        <v>0.32905000000000001</v>
      </c>
      <c r="N4072" s="49">
        <v>0.2979</v>
      </c>
      <c r="O4072" s="49"/>
      <c r="P4072" s="49"/>
      <c r="Q4072" s="49"/>
      <c r="R4072" s="49"/>
      <c r="S4072" s="49"/>
      <c r="T4072" s="49"/>
      <c r="U4072" s="49"/>
      <c r="V4072" s="49"/>
      <c r="W4072" s="49"/>
      <c r="X4072" s="49"/>
      <c r="Y4072" s="49"/>
      <c r="Z4072" s="49"/>
      <c r="AA4072" s="49"/>
      <c r="AB4072" s="49"/>
      <c r="AC4072" s="49"/>
      <c r="AD4072" s="49"/>
      <c r="AE4072" s="49"/>
      <c r="AF4072" s="49"/>
      <c r="AG4072" s="49"/>
      <c r="AH4072" s="49"/>
      <c r="AI4072" s="49"/>
      <c r="AJ4072" s="49"/>
      <c r="AK4072" s="49"/>
      <c r="AL4072" s="49"/>
      <c r="AM4072" s="49"/>
      <c r="AN4072" s="49"/>
      <c r="AO4072" s="49"/>
      <c r="AP4072" s="49"/>
      <c r="AQ4072" s="49"/>
      <c r="AR4072" s="49"/>
      <c r="AS4072" s="49"/>
      <c r="AT4072" s="49"/>
      <c r="AX4072" s="49"/>
      <c r="AY4072" s="49"/>
      <c r="AZ4072" s="49"/>
      <c r="BA4072" s="49"/>
      <c r="BB4072" s="49"/>
      <c r="BC4072" s="49"/>
      <c r="BD4072" s="49"/>
      <c r="BE4072" s="49"/>
      <c r="BF4072" s="49"/>
      <c r="BG4072" s="49"/>
      <c r="BH4072" s="49"/>
      <c r="BI4072" s="49"/>
      <c r="BJ4072" s="49"/>
      <c r="BK4072" s="49"/>
      <c r="BL4072" s="49"/>
      <c r="BM4072" s="49"/>
      <c r="BN4072" s="49"/>
      <c r="BO4072" s="49"/>
      <c r="BP4072" s="49"/>
      <c r="BQ4072" s="49"/>
      <c r="BR4072" s="49"/>
      <c r="BS4072" s="49"/>
      <c r="BT4072" s="49"/>
      <c r="BU4072" s="49"/>
      <c r="BV4072" s="49"/>
      <c r="BW4072" s="49"/>
      <c r="BX4072" s="49"/>
      <c r="BY4072" s="49"/>
      <c r="BZ4072" s="49"/>
      <c r="CA4072" s="49"/>
      <c r="CB4072" s="49"/>
      <c r="CC4072" s="49"/>
    </row>
    <row r="4073" spans="1:81" x14ac:dyDescent="0.3">
      <c r="A4073" s="57" t="s">
        <v>563</v>
      </c>
      <c r="B4073" s="48">
        <v>42373</v>
      </c>
      <c r="C4073" s="48"/>
      <c r="D4073" s="48"/>
      <c r="E4073" s="49" t="s">
        <v>558</v>
      </c>
      <c r="F4073" s="49"/>
      <c r="G4073" s="49">
        <v>410.29312499999997</v>
      </c>
      <c r="H4073" s="49">
        <v>8.1793749999999998E-2</v>
      </c>
      <c r="I4073" s="49">
        <v>0.12670624999999999</v>
      </c>
      <c r="J4073" s="49">
        <v>0.17256250000000001</v>
      </c>
      <c r="K4073" s="49">
        <v>0.2003375</v>
      </c>
      <c r="L4073" s="49">
        <v>0.26411249999999997</v>
      </c>
      <c r="M4073" s="49">
        <v>0.32869375000000001</v>
      </c>
      <c r="N4073" s="49">
        <v>0.29768749999999999</v>
      </c>
      <c r="O4073" s="49"/>
      <c r="P4073" s="49"/>
      <c r="Q4073" s="49"/>
      <c r="R4073" s="49"/>
      <c r="S4073" s="49"/>
      <c r="T4073" s="49"/>
      <c r="U4073" s="49"/>
      <c r="V4073" s="49"/>
      <c r="W4073" s="49"/>
      <c r="X4073" s="49"/>
      <c r="Y4073" s="49"/>
      <c r="Z4073" s="49"/>
      <c r="AA4073" s="49"/>
      <c r="AB4073" s="49"/>
      <c r="AC4073" s="49"/>
      <c r="AD4073" s="49"/>
      <c r="AE4073" s="49"/>
      <c r="AF4073" s="49"/>
      <c r="AG4073" s="49"/>
      <c r="AH4073" s="49"/>
      <c r="AI4073" s="49"/>
      <c r="AJ4073" s="49"/>
      <c r="AK4073" s="49"/>
      <c r="AL4073" s="49"/>
      <c r="AM4073" s="49"/>
      <c r="AN4073" s="49"/>
      <c r="AO4073" s="49"/>
      <c r="AP4073" s="49"/>
      <c r="AQ4073" s="49"/>
      <c r="AR4073" s="49"/>
      <c r="AS4073" s="49"/>
      <c r="AT4073" s="49"/>
      <c r="AX4073" s="49"/>
      <c r="AY4073" s="49"/>
      <c r="AZ4073" s="49"/>
      <c r="BA4073" s="49"/>
      <c r="BB4073" s="49"/>
      <c r="BC4073" s="49"/>
      <c r="BD4073" s="49"/>
      <c r="BE4073" s="49"/>
      <c r="BF4073" s="49"/>
      <c r="BG4073" s="49"/>
      <c r="BH4073" s="49"/>
      <c r="BI4073" s="49"/>
      <c r="BJ4073" s="49"/>
      <c r="BK4073" s="49"/>
      <c r="BL4073" s="49"/>
      <c r="BM4073" s="49"/>
      <c r="BN4073" s="49"/>
      <c r="BO4073" s="49"/>
      <c r="BP4073" s="49"/>
      <c r="BQ4073" s="49"/>
      <c r="BR4073" s="49"/>
      <c r="BS4073" s="49"/>
      <c r="BT4073" s="49"/>
      <c r="BU4073" s="49"/>
      <c r="BV4073" s="49"/>
      <c r="BW4073" s="49"/>
      <c r="BX4073" s="49"/>
      <c r="BY4073" s="49"/>
      <c r="BZ4073" s="49"/>
      <c r="CA4073" s="49"/>
      <c r="CB4073" s="49"/>
      <c r="CC4073" s="49"/>
    </row>
    <row r="4074" spans="1:81" x14ac:dyDescent="0.3">
      <c r="A4074" s="57" t="s">
        <v>563</v>
      </c>
      <c r="B4074" s="48">
        <v>42374</v>
      </c>
      <c r="C4074" s="48"/>
      <c r="D4074" s="48"/>
      <c r="E4074" s="49" t="s">
        <v>558</v>
      </c>
      <c r="F4074" s="49"/>
      <c r="G4074" s="49">
        <v>409.40953124999999</v>
      </c>
      <c r="H4074" s="49">
        <v>8.0946875000000001E-2</v>
      </c>
      <c r="I4074" s="49">
        <v>0.1272375</v>
      </c>
      <c r="J4074" s="49">
        <v>0.17232500000000001</v>
      </c>
      <c r="K4074" s="49">
        <v>0.19913125000000001</v>
      </c>
      <c r="L4074" s="49">
        <v>0.26315624999999998</v>
      </c>
      <c r="M4074" s="49">
        <v>0.32850000000000001</v>
      </c>
      <c r="N4074" s="49">
        <v>0.29749375</v>
      </c>
      <c r="O4074" s="49"/>
      <c r="P4074" s="49"/>
      <c r="Q4074" s="49"/>
      <c r="R4074" s="49"/>
      <c r="S4074" s="49"/>
      <c r="T4074" s="49"/>
      <c r="U4074" s="49"/>
      <c r="V4074" s="49"/>
      <c r="W4074" s="49"/>
      <c r="X4074" s="49"/>
      <c r="Y4074" s="49"/>
      <c r="Z4074" s="49"/>
      <c r="AA4074" s="49"/>
      <c r="AB4074" s="49"/>
      <c r="AC4074" s="49"/>
      <c r="AD4074" s="49"/>
      <c r="AE4074" s="49"/>
      <c r="AF4074" s="49">
        <v>8.2908289330874102E-2</v>
      </c>
      <c r="AG4074" s="49"/>
      <c r="AH4074" s="49"/>
      <c r="AI4074" s="49"/>
      <c r="AJ4074" s="49"/>
      <c r="AK4074" s="49"/>
      <c r="AL4074" s="49"/>
      <c r="AM4074" s="49"/>
      <c r="AN4074" s="49"/>
      <c r="AO4074" s="49"/>
      <c r="AP4074" s="49"/>
      <c r="AQ4074" s="49"/>
      <c r="AR4074" s="49"/>
      <c r="AS4074" s="49"/>
      <c r="AT4074" s="49"/>
      <c r="AX4074" s="49"/>
      <c r="AY4074" s="49"/>
      <c r="AZ4074" s="49"/>
      <c r="BA4074" s="49"/>
      <c r="BB4074" s="49"/>
      <c r="BC4074" s="49"/>
      <c r="BD4074" s="49"/>
      <c r="BE4074" s="49"/>
      <c r="BF4074" s="49"/>
      <c r="BG4074" s="49"/>
      <c r="BH4074" s="49"/>
      <c r="BI4074" s="49"/>
      <c r="BJ4074" s="49"/>
      <c r="BK4074" s="49"/>
      <c r="BL4074" s="49"/>
      <c r="BM4074" s="49"/>
      <c r="BN4074" s="49"/>
      <c r="BO4074" s="49"/>
      <c r="BP4074" s="49"/>
      <c r="BQ4074" s="49"/>
      <c r="BR4074" s="49"/>
      <c r="BS4074" s="49"/>
      <c r="BT4074" s="49"/>
      <c r="BU4074" s="49"/>
      <c r="BV4074" s="49"/>
      <c r="BW4074" s="49"/>
      <c r="BX4074" s="49"/>
      <c r="BY4074" s="49"/>
      <c r="BZ4074" s="49"/>
      <c r="CA4074" s="49"/>
      <c r="CB4074" s="49"/>
      <c r="CC4074" s="49"/>
    </row>
    <row r="4075" spans="1:81" x14ac:dyDescent="0.3">
      <c r="A4075" s="57" t="s">
        <v>563</v>
      </c>
      <c r="B4075" s="48">
        <v>42375</v>
      </c>
      <c r="C4075" s="48"/>
      <c r="D4075" s="48"/>
      <c r="E4075" s="49" t="s">
        <v>558</v>
      </c>
      <c r="F4075" s="49"/>
      <c r="G4075" s="49">
        <v>408.65718750000002</v>
      </c>
      <c r="H4075" s="49">
        <v>7.9250000000000001E-2</v>
      </c>
      <c r="I4075" s="49">
        <v>0.12746874999999999</v>
      </c>
      <c r="J4075" s="49">
        <v>0.17284374999999999</v>
      </c>
      <c r="K4075" s="49">
        <v>0.1983125</v>
      </c>
      <c r="L4075" s="49">
        <v>0.26232499999999997</v>
      </c>
      <c r="M4075" s="49">
        <v>0.32808124999999999</v>
      </c>
      <c r="N4075" s="49">
        <v>0.29726875000000003</v>
      </c>
      <c r="O4075" s="49"/>
      <c r="P4075" s="49"/>
      <c r="Q4075" s="49"/>
      <c r="R4075" s="49"/>
      <c r="S4075" s="49">
        <v>8.3231570999999995</v>
      </c>
      <c r="T4075" s="49">
        <v>624.91025000000002</v>
      </c>
      <c r="U4075" s="49">
        <v>434.72025000000002</v>
      </c>
      <c r="V4075" s="49"/>
      <c r="W4075" s="49">
        <v>6.8468567</v>
      </c>
      <c r="X4075" s="49">
        <v>1.8148457735367E-2</v>
      </c>
      <c r="Y4075" s="49"/>
      <c r="Z4075" s="49">
        <v>6.0384456000000002</v>
      </c>
      <c r="AA4075" s="49"/>
      <c r="AB4075" s="49"/>
      <c r="AC4075" s="49">
        <v>332.72500000000002</v>
      </c>
      <c r="AD4075" s="49">
        <v>8.5500000000000007</v>
      </c>
      <c r="AE4075" s="49">
        <v>0.37038561954669602</v>
      </c>
      <c r="AF4075" s="49"/>
      <c r="AG4075" s="49">
        <v>8.6635144741302895E-3</v>
      </c>
      <c r="AH4075" s="49">
        <v>0.19804577500000001</v>
      </c>
      <c r="AI4075" s="49">
        <v>22.859749999999998</v>
      </c>
      <c r="AJ4075" s="49">
        <v>7.3</v>
      </c>
      <c r="AK4075" s="49">
        <v>8.5500000000000007</v>
      </c>
      <c r="AL4075" s="49">
        <v>0.2</v>
      </c>
      <c r="AM4075" s="49">
        <v>1.9730606326497199E-2</v>
      </c>
      <c r="AN4075" s="49">
        <v>0.331676425</v>
      </c>
      <c r="AO4075" s="49">
        <v>16.81025</v>
      </c>
      <c r="AP4075" s="49"/>
      <c r="AQ4075" s="49"/>
      <c r="AR4075" s="49"/>
      <c r="AS4075" s="49"/>
      <c r="AT4075" s="49"/>
      <c r="AX4075" s="49"/>
      <c r="AY4075" s="49"/>
      <c r="AZ4075" s="49"/>
      <c r="BA4075" s="49">
        <v>0.80841110000000005</v>
      </c>
      <c r="BB4075" s="49"/>
      <c r="BC4075" s="49">
        <v>101.99525</v>
      </c>
      <c r="BD4075" s="49">
        <v>7.9259681210644608E-3</v>
      </c>
      <c r="BE4075" s="49">
        <v>6.2887204358224799E-3</v>
      </c>
      <c r="BF4075" s="49">
        <v>0.94657820000000004</v>
      </c>
      <c r="BG4075" s="49"/>
      <c r="BH4075" s="49">
        <v>150.52000000000001</v>
      </c>
      <c r="BI4075" s="49"/>
      <c r="BJ4075" s="49"/>
      <c r="BK4075" s="49"/>
      <c r="BL4075" s="49"/>
      <c r="BM4075" s="49"/>
      <c r="BN4075" s="49"/>
      <c r="BO4075" s="49"/>
      <c r="BP4075" s="49"/>
      <c r="BQ4075" s="49"/>
      <c r="BR4075" s="49"/>
      <c r="BS4075" s="49"/>
      <c r="BT4075" s="49"/>
      <c r="BU4075" s="49"/>
      <c r="BV4075" s="49"/>
      <c r="BW4075" s="49"/>
      <c r="BX4075" s="49"/>
      <c r="BY4075" s="49"/>
      <c r="BZ4075" s="49"/>
      <c r="CA4075" s="49"/>
      <c r="CB4075" s="49"/>
      <c r="CC4075" s="49"/>
    </row>
    <row r="4076" spans="1:81" x14ac:dyDescent="0.3">
      <c r="A4076" s="57" t="s">
        <v>563</v>
      </c>
      <c r="B4076" s="48">
        <v>42376</v>
      </c>
      <c r="C4076" s="48"/>
      <c r="D4076" s="48"/>
      <c r="E4076" s="49" t="s">
        <v>558</v>
      </c>
      <c r="F4076" s="49"/>
      <c r="G4076" s="49">
        <v>407.95265625000002</v>
      </c>
      <c r="H4076" s="49">
        <v>7.7859374999999995E-2</v>
      </c>
      <c r="I4076" s="49">
        <v>0.1272375</v>
      </c>
      <c r="J4076" s="49">
        <v>0.17293749999999999</v>
      </c>
      <c r="K4076" s="49">
        <v>0.19794999999999999</v>
      </c>
      <c r="L4076" s="49">
        <v>0.26161875000000001</v>
      </c>
      <c r="M4076" s="49">
        <v>0.32776875</v>
      </c>
      <c r="N4076" s="49">
        <v>0.29701875</v>
      </c>
      <c r="O4076" s="49"/>
      <c r="P4076" s="49"/>
      <c r="Q4076" s="49"/>
      <c r="R4076" s="49"/>
      <c r="S4076" s="49"/>
      <c r="T4076" s="49"/>
      <c r="U4076" s="49"/>
      <c r="V4076" s="49"/>
      <c r="W4076" s="49"/>
      <c r="X4076" s="49"/>
      <c r="Y4076" s="49"/>
      <c r="Z4076" s="49"/>
      <c r="AA4076" s="49"/>
      <c r="AB4076" s="49"/>
      <c r="AC4076" s="49"/>
      <c r="AD4076" s="49"/>
      <c r="AE4076" s="49"/>
      <c r="AF4076" s="49"/>
      <c r="AG4076" s="49"/>
      <c r="AH4076" s="49"/>
      <c r="AI4076" s="49"/>
      <c r="AJ4076" s="49"/>
      <c r="AK4076" s="49"/>
      <c r="AL4076" s="49"/>
      <c r="AM4076" s="49"/>
      <c r="AN4076" s="49"/>
      <c r="AO4076" s="49"/>
      <c r="AP4076" s="49"/>
      <c r="AQ4076" s="49"/>
      <c r="AR4076" s="49"/>
      <c r="AS4076" s="49"/>
      <c r="AT4076" s="49"/>
      <c r="AX4076" s="49"/>
      <c r="AY4076" s="49"/>
      <c r="AZ4076" s="49"/>
      <c r="BA4076" s="49"/>
      <c r="BB4076" s="49"/>
      <c r="BC4076" s="49"/>
      <c r="BD4076" s="49"/>
      <c r="BE4076" s="49"/>
      <c r="BF4076" s="49"/>
      <c r="BG4076" s="49"/>
      <c r="BH4076" s="49"/>
      <c r="BI4076" s="49"/>
      <c r="BJ4076" s="49"/>
      <c r="BK4076" s="49"/>
      <c r="BL4076" s="49"/>
      <c r="BM4076" s="49"/>
      <c r="BN4076" s="49"/>
      <c r="BO4076" s="49"/>
      <c r="BP4076" s="49"/>
      <c r="BQ4076" s="49"/>
      <c r="BR4076" s="49"/>
      <c r="BS4076" s="49"/>
      <c r="BT4076" s="49"/>
      <c r="BU4076" s="49"/>
      <c r="BV4076" s="49"/>
      <c r="BW4076" s="49"/>
      <c r="BX4076" s="49"/>
      <c r="BY4076" s="49"/>
      <c r="BZ4076" s="49"/>
      <c r="CA4076" s="49"/>
      <c r="CB4076" s="49"/>
      <c r="CC4076" s="49"/>
    </row>
    <row r="4077" spans="1:81" x14ac:dyDescent="0.3">
      <c r="A4077" s="57" t="s">
        <v>563</v>
      </c>
      <c r="B4077" s="48">
        <v>42377</v>
      </c>
      <c r="C4077" s="48"/>
      <c r="D4077" s="48"/>
      <c r="E4077" s="49" t="s">
        <v>558</v>
      </c>
      <c r="F4077" s="49"/>
      <c r="G4077" s="49">
        <v>407.20406250000002</v>
      </c>
      <c r="H4077" s="49">
        <v>7.6212500000000002E-2</v>
      </c>
      <c r="I4077" s="49">
        <v>0.12719374999999999</v>
      </c>
      <c r="J4077" s="49">
        <v>0.17314375000000001</v>
      </c>
      <c r="K4077" s="49">
        <v>0.19735625000000001</v>
      </c>
      <c r="L4077" s="49">
        <v>0.2608125</v>
      </c>
      <c r="M4077" s="49">
        <v>0.32745000000000002</v>
      </c>
      <c r="N4077" s="49">
        <v>0.29688124999999999</v>
      </c>
      <c r="O4077" s="49"/>
      <c r="P4077" s="49"/>
      <c r="Q4077" s="49"/>
      <c r="R4077" s="49"/>
      <c r="S4077" s="49"/>
      <c r="T4077" s="49"/>
      <c r="U4077" s="49"/>
      <c r="V4077" s="49"/>
      <c r="W4077" s="49"/>
      <c r="X4077" s="49"/>
      <c r="Y4077" s="49"/>
      <c r="Z4077" s="49"/>
      <c r="AA4077" s="49"/>
      <c r="AB4077" s="49"/>
      <c r="AC4077" s="49"/>
      <c r="AD4077" s="49"/>
      <c r="AE4077" s="49"/>
      <c r="AF4077" s="49"/>
      <c r="AG4077" s="49"/>
      <c r="AH4077" s="49"/>
      <c r="AI4077" s="49"/>
      <c r="AJ4077" s="49"/>
      <c r="AK4077" s="49"/>
      <c r="AL4077" s="49"/>
      <c r="AM4077" s="49"/>
      <c r="AN4077" s="49"/>
      <c r="AO4077" s="49"/>
      <c r="AP4077" s="49"/>
      <c r="AQ4077" s="49"/>
      <c r="AR4077" s="49"/>
      <c r="AS4077" s="49"/>
      <c r="AT4077" s="49"/>
      <c r="AX4077" s="49"/>
      <c r="AY4077" s="49"/>
      <c r="AZ4077" s="49"/>
      <c r="BA4077" s="49"/>
      <c r="BB4077" s="49"/>
      <c r="BC4077" s="49"/>
      <c r="BD4077" s="49"/>
      <c r="BE4077" s="49"/>
      <c r="BF4077" s="49"/>
      <c r="BG4077" s="49"/>
      <c r="BH4077" s="49"/>
      <c r="BI4077" s="49"/>
      <c r="BJ4077" s="49"/>
      <c r="BK4077" s="49"/>
      <c r="BL4077" s="49"/>
      <c r="BM4077" s="49"/>
      <c r="BN4077" s="49"/>
      <c r="BO4077" s="49"/>
      <c r="BP4077" s="49"/>
      <c r="BQ4077" s="49"/>
      <c r="BR4077" s="49"/>
      <c r="BS4077" s="49"/>
      <c r="BT4077" s="49"/>
      <c r="BU4077" s="49"/>
      <c r="BV4077" s="49"/>
      <c r="BW4077" s="49"/>
      <c r="BX4077" s="49"/>
      <c r="BY4077" s="49"/>
      <c r="BZ4077" s="49"/>
      <c r="CA4077" s="49"/>
      <c r="CB4077" s="49"/>
      <c r="CC4077" s="49"/>
    </row>
    <row r="4078" spans="1:81" x14ac:dyDescent="0.3">
      <c r="A4078" s="57" t="s">
        <v>563</v>
      </c>
      <c r="B4078" s="48">
        <v>42378</v>
      </c>
      <c r="C4078" s="48"/>
      <c r="D4078" s="48"/>
      <c r="E4078" s="49" t="s">
        <v>558</v>
      </c>
      <c r="F4078" s="49"/>
      <c r="G4078" s="49">
        <v>406.36640625000001</v>
      </c>
      <c r="H4078" s="49">
        <v>7.4609375000000006E-2</v>
      </c>
      <c r="I4078" s="49">
        <v>0.12638750000000001</v>
      </c>
      <c r="J4078" s="49">
        <v>0.17277500000000001</v>
      </c>
      <c r="K4078" s="49">
        <v>0.19705624999999999</v>
      </c>
      <c r="L4078" s="49">
        <v>0.26037500000000002</v>
      </c>
      <c r="M4078" s="49">
        <v>0.32719999999999999</v>
      </c>
      <c r="N4078" s="49">
        <v>0.29665000000000002</v>
      </c>
      <c r="O4078" s="49"/>
      <c r="P4078" s="49"/>
      <c r="Q4078" s="49"/>
      <c r="R4078" s="49"/>
      <c r="S4078" s="49"/>
      <c r="T4078" s="49"/>
      <c r="U4078" s="49"/>
      <c r="V4078" s="49"/>
      <c r="W4078" s="49"/>
      <c r="X4078" s="49"/>
      <c r="Y4078" s="49"/>
      <c r="Z4078" s="49"/>
      <c r="AA4078" s="49"/>
      <c r="AB4078" s="49"/>
      <c r="AC4078" s="49"/>
      <c r="AD4078" s="49"/>
      <c r="AE4078" s="49"/>
      <c r="AF4078" s="49"/>
      <c r="AG4078" s="49"/>
      <c r="AH4078" s="49"/>
      <c r="AI4078" s="49"/>
      <c r="AJ4078" s="49"/>
      <c r="AK4078" s="49"/>
      <c r="AL4078" s="49"/>
      <c r="AM4078" s="49"/>
      <c r="AN4078" s="49"/>
      <c r="AO4078" s="49"/>
      <c r="AP4078" s="49"/>
      <c r="AQ4078" s="49"/>
      <c r="AR4078" s="49"/>
      <c r="AS4078" s="49"/>
      <c r="AT4078" s="49"/>
      <c r="AX4078" s="49"/>
      <c r="AY4078" s="49"/>
      <c r="AZ4078" s="49"/>
      <c r="BA4078" s="49"/>
      <c r="BB4078" s="49"/>
      <c r="BC4078" s="49"/>
      <c r="BD4078" s="49"/>
      <c r="BE4078" s="49"/>
      <c r="BF4078" s="49"/>
      <c r="BG4078" s="49"/>
      <c r="BH4078" s="49"/>
      <c r="BI4078" s="49"/>
      <c r="BJ4078" s="49"/>
      <c r="BK4078" s="49"/>
      <c r="BL4078" s="49"/>
      <c r="BM4078" s="49"/>
      <c r="BN4078" s="49"/>
      <c r="BO4078" s="49"/>
      <c r="BP4078" s="49"/>
      <c r="BQ4078" s="49"/>
      <c r="BR4078" s="49"/>
      <c r="BS4078" s="49"/>
      <c r="BT4078" s="49"/>
      <c r="BU4078" s="49"/>
      <c r="BV4078" s="49"/>
      <c r="BW4078" s="49"/>
      <c r="BX4078" s="49"/>
      <c r="BY4078" s="49"/>
      <c r="BZ4078" s="49"/>
      <c r="CA4078" s="49"/>
      <c r="CB4078" s="49"/>
      <c r="CC4078" s="49"/>
    </row>
    <row r="4079" spans="1:81" x14ac:dyDescent="0.3">
      <c r="A4079" s="57" t="s">
        <v>563</v>
      </c>
      <c r="B4079" s="48">
        <v>42379</v>
      </c>
      <c r="C4079" s="48"/>
      <c r="D4079" s="48"/>
      <c r="E4079" s="49" t="s">
        <v>558</v>
      </c>
      <c r="F4079" s="49"/>
      <c r="G4079" s="49">
        <v>405.5184375</v>
      </c>
      <c r="H4079" s="49">
        <v>7.3293750000000005E-2</v>
      </c>
      <c r="I4079" s="49">
        <v>0.12563750000000001</v>
      </c>
      <c r="J4079" s="49">
        <v>0.17229375</v>
      </c>
      <c r="K4079" s="49">
        <v>0.19652500000000001</v>
      </c>
      <c r="L4079" s="49">
        <v>0.26001249999999998</v>
      </c>
      <c r="M4079" s="49">
        <v>0.32691874999999998</v>
      </c>
      <c r="N4079" s="49">
        <v>0.29651250000000001</v>
      </c>
      <c r="O4079" s="49"/>
      <c r="P4079" s="49"/>
      <c r="Q4079" s="49"/>
      <c r="R4079" s="49"/>
      <c r="S4079" s="49"/>
      <c r="T4079" s="49"/>
      <c r="U4079" s="49"/>
      <c r="V4079" s="49"/>
      <c r="W4079" s="49"/>
      <c r="X4079" s="49"/>
      <c r="Y4079" s="49"/>
      <c r="Z4079" s="49"/>
      <c r="AA4079" s="49"/>
      <c r="AB4079" s="49"/>
      <c r="AC4079" s="49"/>
      <c r="AD4079" s="49"/>
      <c r="AE4079" s="49"/>
      <c r="AF4079" s="49"/>
      <c r="AG4079" s="49"/>
      <c r="AH4079" s="49"/>
      <c r="AI4079" s="49"/>
      <c r="AJ4079" s="49"/>
      <c r="AK4079" s="49"/>
      <c r="AL4079" s="49"/>
      <c r="AM4079" s="49"/>
      <c r="AN4079" s="49"/>
      <c r="AO4079" s="49"/>
      <c r="AP4079" s="49"/>
      <c r="AQ4079" s="49"/>
      <c r="AR4079" s="49"/>
      <c r="AS4079" s="49"/>
      <c r="AT4079" s="49"/>
      <c r="AX4079" s="49"/>
      <c r="AY4079" s="49"/>
      <c r="AZ4079" s="49"/>
      <c r="BA4079" s="49"/>
      <c r="BB4079" s="49"/>
      <c r="BC4079" s="49"/>
      <c r="BD4079" s="49"/>
      <c r="BE4079" s="49"/>
      <c r="BF4079" s="49"/>
      <c r="BG4079" s="49"/>
      <c r="BH4079" s="49"/>
      <c r="BI4079" s="49"/>
      <c r="BJ4079" s="49"/>
      <c r="BK4079" s="49"/>
      <c r="BL4079" s="49"/>
      <c r="BM4079" s="49"/>
      <c r="BN4079" s="49"/>
      <c r="BO4079" s="49"/>
      <c r="BP4079" s="49"/>
      <c r="BQ4079" s="49"/>
      <c r="BR4079" s="49"/>
      <c r="BS4079" s="49"/>
      <c r="BT4079" s="49"/>
      <c r="BU4079" s="49"/>
      <c r="BV4079" s="49"/>
      <c r="BW4079" s="49"/>
      <c r="BX4079" s="49"/>
      <c r="BY4079" s="49"/>
      <c r="BZ4079" s="49"/>
      <c r="CA4079" s="49"/>
      <c r="CB4079" s="49"/>
      <c r="CC4079" s="49"/>
    </row>
    <row r="4080" spans="1:81" x14ac:dyDescent="0.3">
      <c r="A4080" s="57" t="s">
        <v>563</v>
      </c>
      <c r="B4080" s="48">
        <v>42380</v>
      </c>
      <c r="C4080" s="48"/>
      <c r="D4080" s="48"/>
      <c r="E4080" s="49" t="s">
        <v>558</v>
      </c>
      <c r="F4080" s="49"/>
      <c r="G4080" s="49">
        <v>405.14859374999997</v>
      </c>
      <c r="H4080" s="49">
        <v>7.3315624999999995E-2</v>
      </c>
      <c r="I4080" s="49">
        <v>0.1259875</v>
      </c>
      <c r="J4080" s="49">
        <v>0.1721375</v>
      </c>
      <c r="K4080" s="49">
        <v>0.196075</v>
      </c>
      <c r="L4080" s="49">
        <v>0.2596</v>
      </c>
      <c r="M4080" s="49">
        <v>0.32669999999999999</v>
      </c>
      <c r="N4080" s="49">
        <v>0.29633124999999999</v>
      </c>
      <c r="O4080" s="49"/>
      <c r="P4080" s="49"/>
      <c r="Q4080" s="49"/>
      <c r="R4080" s="49"/>
      <c r="S4080" s="49"/>
      <c r="T4080" s="49"/>
      <c r="U4080" s="49"/>
      <c r="V4080" s="49"/>
      <c r="W4080" s="49"/>
      <c r="X4080" s="49"/>
      <c r="Y4080" s="49"/>
      <c r="Z4080" s="49"/>
      <c r="AA4080" s="49"/>
      <c r="AB4080" s="49"/>
      <c r="AC4080" s="49"/>
      <c r="AD4080" s="49"/>
      <c r="AE4080" s="49">
        <v>0.33324471441667702</v>
      </c>
      <c r="AF4080" s="49">
        <v>1.30699170359048E-2</v>
      </c>
      <c r="AG4080" s="49"/>
      <c r="AH4080" s="49"/>
      <c r="AI4080" s="49"/>
      <c r="AJ4080" s="49"/>
      <c r="AK4080" s="49"/>
      <c r="AL4080" s="49"/>
      <c r="AM4080" s="49"/>
      <c r="AN4080" s="49"/>
      <c r="AO4080" s="49"/>
      <c r="AP4080" s="49"/>
      <c r="AQ4080" s="49"/>
      <c r="AR4080" s="49"/>
      <c r="AS4080" s="49"/>
      <c r="AT4080" s="49"/>
      <c r="AX4080" s="49"/>
      <c r="AY4080" s="49"/>
      <c r="AZ4080" s="49"/>
      <c r="BA4080" s="49"/>
      <c r="BB4080" s="49"/>
      <c r="BC4080" s="49"/>
      <c r="BD4080" s="49"/>
      <c r="BE4080" s="49"/>
      <c r="BF4080" s="49"/>
      <c r="BG4080" s="49"/>
      <c r="BH4080" s="49"/>
      <c r="BI4080" s="49"/>
      <c r="BJ4080" s="49"/>
      <c r="BK4080" s="49"/>
      <c r="BL4080" s="49"/>
      <c r="BM4080" s="49"/>
      <c r="BN4080" s="49"/>
      <c r="BO4080" s="49"/>
      <c r="BP4080" s="49"/>
      <c r="BQ4080" s="49"/>
      <c r="BR4080" s="49"/>
      <c r="BS4080" s="49"/>
      <c r="BT4080" s="49"/>
      <c r="BU4080" s="49"/>
      <c r="BV4080" s="49"/>
      <c r="BW4080" s="49"/>
      <c r="BX4080" s="49"/>
      <c r="BY4080" s="49"/>
      <c r="BZ4080" s="49"/>
      <c r="CA4080" s="49"/>
      <c r="CB4080" s="49"/>
      <c r="CC4080" s="49"/>
    </row>
    <row r="4081" spans="1:81" x14ac:dyDescent="0.3">
      <c r="A4081" s="57" t="s">
        <v>563</v>
      </c>
      <c r="B4081" s="48">
        <v>42381</v>
      </c>
      <c r="C4081" s="48"/>
      <c r="D4081" s="48"/>
      <c r="E4081" s="49" t="s">
        <v>558</v>
      </c>
      <c r="F4081" s="49"/>
      <c r="G4081" s="49">
        <v>404.8565625</v>
      </c>
      <c r="H4081" s="49">
        <v>7.3668750000000005E-2</v>
      </c>
      <c r="I4081" s="49">
        <v>0.12716250000000001</v>
      </c>
      <c r="J4081" s="49">
        <v>0.17276875</v>
      </c>
      <c r="K4081" s="49">
        <v>0.19513125000000001</v>
      </c>
      <c r="L4081" s="49">
        <v>0.25868124999999997</v>
      </c>
      <c r="M4081" s="49">
        <v>0.32642500000000002</v>
      </c>
      <c r="N4081" s="49">
        <v>0.29609999999999997</v>
      </c>
      <c r="O4081" s="49"/>
      <c r="P4081" s="49"/>
      <c r="Q4081" s="49"/>
      <c r="R4081" s="49"/>
      <c r="S4081" s="49"/>
      <c r="T4081" s="49"/>
      <c r="U4081" s="49"/>
      <c r="V4081" s="49"/>
      <c r="W4081" s="49"/>
      <c r="X4081" s="49"/>
      <c r="Y4081" s="49"/>
      <c r="Z4081" s="49"/>
      <c r="AA4081" s="49"/>
      <c r="AB4081" s="49"/>
      <c r="AC4081" s="49"/>
      <c r="AD4081" s="49"/>
      <c r="AE4081" s="49"/>
      <c r="AF4081" s="49"/>
      <c r="AG4081" s="49"/>
      <c r="AH4081" s="49"/>
      <c r="AI4081" s="49"/>
      <c r="AJ4081" s="49"/>
      <c r="AK4081" s="49"/>
      <c r="AL4081" s="49"/>
      <c r="AM4081" s="49"/>
      <c r="AN4081" s="49"/>
      <c r="AO4081" s="49"/>
      <c r="AP4081" s="49"/>
      <c r="AQ4081" s="49"/>
      <c r="AR4081" s="49"/>
      <c r="AS4081" s="49"/>
      <c r="AT4081" s="49"/>
      <c r="AX4081" s="49"/>
      <c r="AY4081" s="49"/>
      <c r="AZ4081" s="49"/>
      <c r="BA4081" s="49"/>
      <c r="BB4081" s="49"/>
      <c r="BC4081" s="49"/>
      <c r="BD4081" s="49"/>
      <c r="BE4081" s="49"/>
      <c r="BF4081" s="49"/>
      <c r="BG4081" s="49"/>
      <c r="BH4081" s="49"/>
      <c r="BI4081" s="49"/>
      <c r="BJ4081" s="49"/>
      <c r="BK4081" s="49"/>
      <c r="BL4081" s="49"/>
      <c r="BM4081" s="49"/>
      <c r="BN4081" s="49"/>
      <c r="BO4081" s="49"/>
      <c r="BP4081" s="49"/>
      <c r="BQ4081" s="49"/>
      <c r="BR4081" s="49"/>
      <c r="BS4081" s="49"/>
      <c r="BT4081" s="49"/>
      <c r="BU4081" s="49"/>
      <c r="BV4081" s="49"/>
      <c r="BW4081" s="49"/>
      <c r="BX4081" s="49"/>
      <c r="BY4081" s="49"/>
      <c r="BZ4081" s="49"/>
      <c r="CA4081" s="49"/>
      <c r="CB4081" s="49"/>
      <c r="CC4081" s="49"/>
    </row>
    <row r="4082" spans="1:81" x14ac:dyDescent="0.3">
      <c r="A4082" s="57" t="s">
        <v>563</v>
      </c>
      <c r="B4082" s="48">
        <v>42382</v>
      </c>
      <c r="C4082" s="48"/>
      <c r="D4082" s="48"/>
      <c r="E4082" s="49" t="s">
        <v>558</v>
      </c>
      <c r="F4082" s="49"/>
      <c r="G4082" s="49">
        <v>404.57718749999998</v>
      </c>
      <c r="H4082" s="49">
        <v>7.1468749999999998E-2</v>
      </c>
      <c r="I4082" s="49">
        <v>0.12645000000000001</v>
      </c>
      <c r="J4082" s="49">
        <v>0.17324375</v>
      </c>
      <c r="K4082" s="49">
        <v>0.19564375000000001</v>
      </c>
      <c r="L4082" s="49">
        <v>0.25866250000000002</v>
      </c>
      <c r="M4082" s="49">
        <v>0.32624375</v>
      </c>
      <c r="N4082" s="49">
        <v>0.29583749999999998</v>
      </c>
      <c r="O4082" s="49"/>
      <c r="P4082" s="49"/>
      <c r="Q4082" s="49"/>
      <c r="R4082" s="49"/>
      <c r="S4082" s="49"/>
      <c r="T4082" s="49"/>
      <c r="U4082" s="49"/>
      <c r="V4082" s="49"/>
      <c r="W4082" s="49"/>
      <c r="X4082" s="49"/>
      <c r="Y4082" s="49"/>
      <c r="Z4082" s="49"/>
      <c r="AA4082" s="49"/>
      <c r="AB4082" s="49"/>
      <c r="AC4082" s="49"/>
      <c r="AD4082" s="49">
        <v>8.5500000000000007</v>
      </c>
      <c r="AE4082" s="49"/>
      <c r="AF4082" s="49"/>
      <c r="AG4082" s="49"/>
      <c r="AH4082" s="49"/>
      <c r="AI4082" s="49"/>
      <c r="AJ4082" s="49">
        <v>8.5</v>
      </c>
      <c r="AK4082" s="49">
        <v>8.5500000000000007</v>
      </c>
      <c r="AL4082" s="49"/>
      <c r="AM4082" s="49"/>
      <c r="AN4082" s="49"/>
      <c r="AO4082" s="49"/>
      <c r="AP4082" s="49"/>
      <c r="AQ4082" s="49"/>
      <c r="AR4082" s="49"/>
      <c r="AS4082" s="49"/>
      <c r="AT4082" s="49"/>
      <c r="AX4082" s="49"/>
      <c r="AY4082" s="49"/>
      <c r="AZ4082" s="49"/>
      <c r="BA4082" s="49"/>
      <c r="BB4082" s="49"/>
      <c r="BC4082" s="49"/>
      <c r="BD4082" s="49"/>
      <c r="BE4082" s="49"/>
      <c r="BF4082" s="49"/>
      <c r="BG4082" s="49"/>
      <c r="BH4082" s="49"/>
      <c r="BI4082" s="49"/>
      <c r="BJ4082" s="49"/>
      <c r="BK4082" s="49"/>
      <c r="BL4082" s="49"/>
      <c r="BM4082" s="49"/>
      <c r="BN4082" s="49"/>
      <c r="BO4082" s="49"/>
      <c r="BP4082" s="49"/>
      <c r="BQ4082" s="49"/>
      <c r="BR4082" s="49"/>
      <c r="BS4082" s="49"/>
      <c r="BT4082" s="49"/>
      <c r="BU4082" s="49"/>
      <c r="BV4082" s="49"/>
      <c r="BW4082" s="49"/>
      <c r="BX4082" s="49"/>
      <c r="BY4082" s="49"/>
      <c r="BZ4082" s="49"/>
      <c r="CA4082" s="49"/>
      <c r="CB4082" s="49"/>
      <c r="CC4082" s="49"/>
    </row>
    <row r="4083" spans="1:81" x14ac:dyDescent="0.3">
      <c r="A4083" s="57" t="s">
        <v>563</v>
      </c>
      <c r="B4083" s="48">
        <v>42383</v>
      </c>
      <c r="C4083" s="48"/>
      <c r="D4083" s="48"/>
      <c r="E4083" s="49" t="s">
        <v>558</v>
      </c>
      <c r="F4083" s="49"/>
      <c r="G4083" s="49">
        <v>404.32078124999998</v>
      </c>
      <c r="H4083" s="49">
        <v>7.1478125000000003E-2</v>
      </c>
      <c r="I4083" s="49">
        <v>0.12649374999999999</v>
      </c>
      <c r="J4083" s="49">
        <v>0.17301875</v>
      </c>
      <c r="K4083" s="49">
        <v>0.19551250000000001</v>
      </c>
      <c r="L4083" s="49">
        <v>0.25856249999999997</v>
      </c>
      <c r="M4083" s="49">
        <v>0.32600625</v>
      </c>
      <c r="N4083" s="49">
        <v>0.29565000000000002</v>
      </c>
      <c r="O4083" s="49"/>
      <c r="P4083" s="49"/>
      <c r="Q4083" s="49"/>
      <c r="R4083" s="49"/>
      <c r="S4083" s="49"/>
      <c r="T4083" s="49"/>
      <c r="U4083" s="49"/>
      <c r="V4083" s="49"/>
      <c r="W4083" s="49"/>
      <c r="X4083" s="49"/>
      <c r="Y4083" s="49"/>
      <c r="Z4083" s="49"/>
      <c r="AA4083" s="49"/>
      <c r="AB4083" s="49"/>
      <c r="AC4083" s="49"/>
      <c r="AD4083" s="49"/>
      <c r="AE4083" s="49">
        <v>0.32374424044974398</v>
      </c>
      <c r="AF4083" s="49">
        <v>7.8978828257688304E-4</v>
      </c>
      <c r="AG4083" s="49"/>
      <c r="AH4083" s="49"/>
      <c r="AI4083" s="49"/>
      <c r="AJ4083" s="49"/>
      <c r="AK4083" s="49"/>
      <c r="AL4083" s="49"/>
      <c r="AM4083" s="49"/>
      <c r="AN4083" s="49"/>
      <c r="AO4083" s="49"/>
      <c r="AP4083" s="49"/>
      <c r="AQ4083" s="49"/>
      <c r="AR4083" s="49"/>
      <c r="AS4083" s="49"/>
      <c r="AT4083" s="49"/>
      <c r="AX4083" s="49"/>
      <c r="AY4083" s="49"/>
      <c r="AZ4083" s="49"/>
      <c r="BA4083" s="49"/>
      <c r="BB4083" s="49"/>
      <c r="BC4083" s="49"/>
      <c r="BD4083" s="49"/>
      <c r="BE4083" s="49"/>
      <c r="BF4083" s="49"/>
      <c r="BG4083" s="49"/>
      <c r="BH4083" s="49"/>
      <c r="BI4083" s="49"/>
      <c r="BJ4083" s="49"/>
      <c r="BK4083" s="49"/>
      <c r="BL4083" s="49"/>
      <c r="BM4083" s="49"/>
      <c r="BN4083" s="49"/>
      <c r="BO4083" s="49"/>
      <c r="BP4083" s="49"/>
      <c r="BQ4083" s="49"/>
      <c r="BR4083" s="49"/>
      <c r="BS4083" s="49"/>
      <c r="BT4083" s="49"/>
      <c r="BU4083" s="49"/>
      <c r="BV4083" s="49"/>
      <c r="BW4083" s="49"/>
      <c r="BX4083" s="49"/>
      <c r="BY4083" s="49"/>
      <c r="BZ4083" s="49"/>
      <c r="CA4083" s="49"/>
      <c r="CB4083" s="49"/>
      <c r="CC4083" s="49"/>
    </row>
    <row r="4084" spans="1:81" x14ac:dyDescent="0.3">
      <c r="A4084" s="57" t="s">
        <v>563</v>
      </c>
      <c r="B4084" s="48">
        <v>42384</v>
      </c>
      <c r="C4084" s="48"/>
      <c r="D4084" s="48"/>
      <c r="E4084" s="49" t="s">
        <v>558</v>
      </c>
      <c r="F4084" s="49"/>
      <c r="G4084" s="49">
        <v>403.85906249999999</v>
      </c>
      <c r="H4084" s="49">
        <v>7.0250000000000007E-2</v>
      </c>
      <c r="I4084" s="49">
        <v>0.12604375000000001</v>
      </c>
      <c r="J4084" s="49">
        <v>0.17290625000000001</v>
      </c>
      <c r="K4084" s="49">
        <v>0.19547500000000001</v>
      </c>
      <c r="L4084" s="49">
        <v>0.25838125000000001</v>
      </c>
      <c r="M4084" s="49">
        <v>0.32584999999999997</v>
      </c>
      <c r="N4084" s="49">
        <v>0.29543750000000002</v>
      </c>
      <c r="O4084" s="49"/>
      <c r="P4084" s="49"/>
      <c r="Q4084" s="49"/>
      <c r="R4084" s="49"/>
      <c r="S4084" s="49"/>
      <c r="T4084" s="49"/>
      <c r="U4084" s="49"/>
      <c r="V4084" s="49"/>
      <c r="W4084" s="49"/>
      <c r="X4084" s="49"/>
      <c r="Y4084" s="49"/>
      <c r="Z4084" s="49"/>
      <c r="AA4084" s="49"/>
      <c r="AB4084" s="49"/>
      <c r="AC4084" s="49"/>
      <c r="AD4084" s="49"/>
      <c r="AE4084" s="49"/>
      <c r="AF4084" s="49"/>
      <c r="AG4084" s="49"/>
      <c r="AH4084" s="49"/>
      <c r="AI4084" s="49"/>
      <c r="AJ4084" s="49"/>
      <c r="AK4084" s="49"/>
      <c r="AL4084" s="49"/>
      <c r="AM4084" s="49"/>
      <c r="AN4084" s="49"/>
      <c r="AO4084" s="49"/>
      <c r="AP4084" s="49"/>
      <c r="AQ4084" s="49"/>
      <c r="AR4084" s="49"/>
      <c r="AS4084" s="49"/>
      <c r="AT4084" s="49"/>
      <c r="AX4084" s="49"/>
      <c r="AY4084" s="49"/>
      <c r="AZ4084" s="49"/>
      <c r="BA4084" s="49"/>
      <c r="BB4084" s="49"/>
      <c r="BC4084" s="49"/>
      <c r="BD4084" s="49"/>
      <c r="BE4084" s="49"/>
      <c r="BF4084" s="49"/>
      <c r="BG4084" s="49"/>
      <c r="BH4084" s="49"/>
      <c r="BI4084" s="49"/>
      <c r="BJ4084" s="49"/>
      <c r="BK4084" s="49"/>
      <c r="BL4084" s="49"/>
      <c r="BM4084" s="49"/>
      <c r="BN4084" s="49"/>
      <c r="BO4084" s="49"/>
      <c r="BP4084" s="49"/>
      <c r="BQ4084" s="49"/>
      <c r="BR4084" s="49"/>
      <c r="BS4084" s="49"/>
      <c r="BT4084" s="49"/>
      <c r="BU4084" s="49"/>
      <c r="BV4084" s="49"/>
      <c r="BW4084" s="49"/>
      <c r="BX4084" s="49"/>
      <c r="BY4084" s="49"/>
      <c r="BZ4084" s="49"/>
      <c r="CA4084" s="49"/>
      <c r="CB4084" s="49"/>
      <c r="CC4084" s="49"/>
    </row>
    <row r="4085" spans="1:81" x14ac:dyDescent="0.3">
      <c r="A4085" s="57" t="s">
        <v>563</v>
      </c>
      <c r="B4085" s="48">
        <v>42385</v>
      </c>
      <c r="C4085" s="48"/>
      <c r="D4085" s="48"/>
      <c r="E4085" s="49" t="s">
        <v>558</v>
      </c>
      <c r="F4085" s="49"/>
      <c r="G4085" s="49">
        <v>403.68093750000003</v>
      </c>
      <c r="H4085" s="49">
        <v>6.9662500000000002E-2</v>
      </c>
      <c r="I4085" s="49">
        <v>0.12551875000000001</v>
      </c>
      <c r="J4085" s="49">
        <v>0.17271249999999999</v>
      </c>
      <c r="K4085" s="49">
        <v>0.1958</v>
      </c>
      <c r="L4085" s="49">
        <v>0.25847500000000001</v>
      </c>
      <c r="M4085" s="49">
        <v>0.32574375</v>
      </c>
      <c r="N4085" s="49">
        <v>0.29528125</v>
      </c>
      <c r="O4085" s="49"/>
      <c r="P4085" s="49"/>
      <c r="Q4085" s="49"/>
      <c r="R4085" s="49"/>
      <c r="S4085" s="49"/>
      <c r="T4085" s="49"/>
      <c r="U4085" s="49"/>
      <c r="V4085" s="49"/>
      <c r="W4085" s="49"/>
      <c r="X4085" s="49"/>
      <c r="Y4085" s="49"/>
      <c r="Z4085" s="49"/>
      <c r="AA4085" s="49"/>
      <c r="AB4085" s="49"/>
      <c r="AC4085" s="49"/>
      <c r="AD4085" s="49"/>
      <c r="AE4085" s="49"/>
      <c r="AF4085" s="49"/>
      <c r="AG4085" s="49"/>
      <c r="AH4085" s="49"/>
      <c r="AI4085" s="49"/>
      <c r="AJ4085" s="49"/>
      <c r="AK4085" s="49"/>
      <c r="AL4085" s="49"/>
      <c r="AM4085" s="49"/>
      <c r="AN4085" s="49"/>
      <c r="AO4085" s="49"/>
      <c r="AP4085" s="49"/>
      <c r="AQ4085" s="49"/>
      <c r="AR4085" s="49"/>
      <c r="AS4085" s="49"/>
      <c r="AT4085" s="49"/>
      <c r="AX4085" s="49"/>
      <c r="AY4085" s="49"/>
      <c r="AZ4085" s="49"/>
      <c r="BA4085" s="49"/>
      <c r="BB4085" s="49"/>
      <c r="BC4085" s="49"/>
      <c r="BD4085" s="49"/>
      <c r="BE4085" s="49"/>
      <c r="BF4085" s="49"/>
      <c r="BG4085" s="49"/>
      <c r="BH4085" s="49"/>
      <c r="BI4085" s="49"/>
      <c r="BJ4085" s="49"/>
      <c r="BK4085" s="49"/>
      <c r="BL4085" s="49"/>
      <c r="BM4085" s="49"/>
      <c r="BN4085" s="49"/>
      <c r="BO4085" s="49"/>
      <c r="BP4085" s="49"/>
      <c r="BQ4085" s="49"/>
      <c r="BR4085" s="49"/>
      <c r="BS4085" s="49"/>
      <c r="BT4085" s="49"/>
      <c r="BU4085" s="49"/>
      <c r="BV4085" s="49"/>
      <c r="BW4085" s="49"/>
      <c r="BX4085" s="49"/>
      <c r="BY4085" s="49"/>
      <c r="BZ4085" s="49"/>
      <c r="CA4085" s="49"/>
      <c r="CB4085" s="49"/>
      <c r="CC4085" s="49"/>
    </row>
    <row r="4086" spans="1:81" x14ac:dyDescent="0.3">
      <c r="A4086" s="57" t="s">
        <v>563</v>
      </c>
      <c r="B4086" s="48">
        <v>42386</v>
      </c>
      <c r="C4086" s="48"/>
      <c r="D4086" s="48"/>
      <c r="E4086" s="49" t="s">
        <v>558</v>
      </c>
      <c r="F4086" s="49"/>
      <c r="G4086" s="49">
        <v>403.54453124999998</v>
      </c>
      <c r="H4086" s="49">
        <v>6.9303124999999993E-2</v>
      </c>
      <c r="I4086" s="49">
        <v>0.12516875</v>
      </c>
      <c r="J4086" s="49">
        <v>0.17256250000000001</v>
      </c>
      <c r="K4086" s="49">
        <v>0.19604374999999999</v>
      </c>
      <c r="L4086" s="49">
        <v>0.258575</v>
      </c>
      <c r="M4086" s="49">
        <v>0.32555624999999999</v>
      </c>
      <c r="N4086" s="49">
        <v>0.29517500000000002</v>
      </c>
      <c r="O4086" s="49"/>
      <c r="P4086" s="49"/>
      <c r="Q4086" s="49"/>
      <c r="R4086" s="49"/>
      <c r="S4086" s="49"/>
      <c r="T4086" s="49"/>
      <c r="U4086" s="49"/>
      <c r="V4086" s="49"/>
      <c r="W4086" s="49"/>
      <c r="X4086" s="49"/>
      <c r="Y4086" s="49"/>
      <c r="Z4086" s="49"/>
      <c r="AA4086" s="49"/>
      <c r="AB4086" s="49"/>
      <c r="AC4086" s="49"/>
      <c r="AD4086" s="49"/>
      <c r="AE4086" s="49"/>
      <c r="AF4086" s="49"/>
      <c r="AG4086" s="49"/>
      <c r="AH4086" s="49"/>
      <c r="AI4086" s="49"/>
      <c r="AJ4086" s="49"/>
      <c r="AK4086" s="49"/>
      <c r="AL4086" s="49"/>
      <c r="AM4086" s="49"/>
      <c r="AN4086" s="49"/>
      <c r="AO4086" s="49"/>
      <c r="AP4086" s="49"/>
      <c r="AQ4086" s="49"/>
      <c r="AR4086" s="49"/>
      <c r="AS4086" s="49"/>
      <c r="AT4086" s="49"/>
      <c r="AX4086" s="49"/>
      <c r="AY4086" s="49"/>
      <c r="AZ4086" s="49"/>
      <c r="BA4086" s="49"/>
      <c r="BB4086" s="49"/>
      <c r="BC4086" s="49"/>
      <c r="BD4086" s="49"/>
      <c r="BE4086" s="49"/>
      <c r="BF4086" s="49"/>
      <c r="BG4086" s="49"/>
      <c r="BH4086" s="49"/>
      <c r="BI4086" s="49"/>
      <c r="BJ4086" s="49"/>
      <c r="BK4086" s="49"/>
      <c r="BL4086" s="49"/>
      <c r="BM4086" s="49"/>
      <c r="BN4086" s="49"/>
      <c r="BO4086" s="49"/>
      <c r="BP4086" s="49"/>
      <c r="BQ4086" s="49"/>
      <c r="BR4086" s="49"/>
      <c r="BS4086" s="49"/>
      <c r="BT4086" s="49"/>
      <c r="BU4086" s="49"/>
      <c r="BV4086" s="49"/>
      <c r="BW4086" s="49"/>
      <c r="BX4086" s="49"/>
      <c r="BY4086" s="49"/>
      <c r="BZ4086" s="49"/>
      <c r="CA4086" s="49"/>
      <c r="CB4086" s="49"/>
      <c r="CC4086" s="49"/>
    </row>
    <row r="4087" spans="1:81" x14ac:dyDescent="0.3">
      <c r="A4087" s="57" t="s">
        <v>563</v>
      </c>
      <c r="B4087" s="48">
        <v>42387</v>
      </c>
      <c r="C4087" s="48"/>
      <c r="D4087" s="48"/>
      <c r="E4087" s="49" t="s">
        <v>558</v>
      </c>
      <c r="F4087" s="49"/>
      <c r="G4087" s="49">
        <v>403.28390624999997</v>
      </c>
      <c r="H4087" s="49">
        <v>6.9028124999999996E-2</v>
      </c>
      <c r="I4087" s="49">
        <v>0.12489375</v>
      </c>
      <c r="J4087" s="49">
        <v>0.17236874999999999</v>
      </c>
      <c r="K4087" s="49">
        <v>0.19618749999999999</v>
      </c>
      <c r="L4087" s="49">
        <v>0.25856249999999997</v>
      </c>
      <c r="M4087" s="49">
        <v>0.32535625000000001</v>
      </c>
      <c r="N4087" s="49">
        <v>0.29484375000000002</v>
      </c>
      <c r="O4087" s="49"/>
      <c r="P4087" s="49"/>
      <c r="Q4087" s="49"/>
      <c r="R4087" s="49"/>
      <c r="S4087" s="49"/>
      <c r="T4087" s="49"/>
      <c r="U4087" s="49"/>
      <c r="V4087" s="49"/>
      <c r="W4087" s="49"/>
      <c r="X4087" s="49"/>
      <c r="Y4087" s="49"/>
      <c r="Z4087" s="49"/>
      <c r="AA4087" s="49"/>
      <c r="AB4087" s="49"/>
      <c r="AC4087" s="49"/>
      <c r="AD4087" s="49"/>
      <c r="AE4087" s="49"/>
      <c r="AF4087" s="49"/>
      <c r="AG4087" s="49"/>
      <c r="AH4087" s="49"/>
      <c r="AI4087" s="49"/>
      <c r="AJ4087" s="49"/>
      <c r="AK4087" s="49"/>
      <c r="AL4087" s="49"/>
      <c r="AM4087" s="49"/>
      <c r="AN4087" s="49"/>
      <c r="AO4087" s="49"/>
      <c r="AP4087" s="49"/>
      <c r="AQ4087" s="49"/>
      <c r="AR4087" s="49"/>
      <c r="AS4087" s="49"/>
      <c r="AT4087" s="49"/>
      <c r="AX4087" s="49"/>
      <c r="AY4087" s="49"/>
      <c r="AZ4087" s="49"/>
      <c r="BA4087" s="49"/>
      <c r="BB4087" s="49"/>
      <c r="BC4087" s="49"/>
      <c r="BD4087" s="49"/>
      <c r="BE4087" s="49"/>
      <c r="BF4087" s="49"/>
      <c r="BG4087" s="49"/>
      <c r="BH4087" s="49"/>
      <c r="BI4087" s="49"/>
      <c r="BJ4087" s="49"/>
      <c r="BK4087" s="49"/>
      <c r="BL4087" s="49"/>
      <c r="BM4087" s="49"/>
      <c r="BN4087" s="49"/>
      <c r="BO4087" s="49"/>
      <c r="BP4087" s="49"/>
      <c r="BQ4087" s="49"/>
      <c r="BR4087" s="49"/>
      <c r="BS4087" s="49"/>
      <c r="BT4087" s="49"/>
      <c r="BU4087" s="49"/>
      <c r="BV4087" s="49"/>
      <c r="BW4087" s="49"/>
      <c r="BX4087" s="49"/>
      <c r="BY4087" s="49"/>
      <c r="BZ4087" s="49"/>
      <c r="CA4087" s="49"/>
      <c r="CB4087" s="49"/>
      <c r="CC4087" s="49"/>
    </row>
    <row r="4088" spans="1:81" x14ac:dyDescent="0.3">
      <c r="A4088" s="57" t="s">
        <v>563</v>
      </c>
      <c r="B4088" s="48">
        <v>42388</v>
      </c>
      <c r="C4088" s="48"/>
      <c r="D4088" s="48"/>
      <c r="E4088" s="49" t="s">
        <v>558</v>
      </c>
      <c r="F4088" s="49"/>
      <c r="G4088" s="49">
        <v>403.18406249999998</v>
      </c>
      <c r="H4088" s="49">
        <v>6.9131250000000005E-2</v>
      </c>
      <c r="I4088" s="49">
        <v>0.12513750000000001</v>
      </c>
      <c r="J4088" s="49">
        <v>0.17231250000000001</v>
      </c>
      <c r="K4088" s="49">
        <v>0.19616875</v>
      </c>
      <c r="L4088" s="49">
        <v>0.25835625000000001</v>
      </c>
      <c r="M4088" s="49">
        <v>0.32524375</v>
      </c>
      <c r="N4088" s="49">
        <v>0.29473125</v>
      </c>
      <c r="O4088" s="49"/>
      <c r="P4088" s="49"/>
      <c r="Q4088" s="49"/>
      <c r="R4088" s="49"/>
      <c r="S4088" s="49"/>
      <c r="T4088" s="49"/>
      <c r="U4088" s="49"/>
      <c r="V4088" s="49"/>
      <c r="W4088" s="49"/>
      <c r="X4088" s="49"/>
      <c r="Y4088" s="49"/>
      <c r="Z4088" s="49"/>
      <c r="AA4088" s="49"/>
      <c r="AB4088" s="49"/>
      <c r="AC4088" s="49"/>
      <c r="AD4088" s="49">
        <v>8.5500000000000007</v>
      </c>
      <c r="AE4088" s="49">
        <v>0.39498160462724302</v>
      </c>
      <c r="AF4088" s="49"/>
      <c r="AG4088" s="49"/>
      <c r="AH4088" s="49"/>
      <c r="AI4088" s="49"/>
      <c r="AJ4088" s="49">
        <v>8.5500000000000007</v>
      </c>
      <c r="AK4088" s="49">
        <v>8.5500000000000007</v>
      </c>
      <c r="AL4088" s="49"/>
      <c r="AM4088" s="49"/>
      <c r="AN4088" s="49"/>
      <c r="AO4088" s="49"/>
      <c r="AP4088" s="49"/>
      <c r="AQ4088" s="49"/>
      <c r="AR4088" s="49"/>
      <c r="AS4088" s="49"/>
      <c r="AT4088" s="49"/>
      <c r="AX4088" s="49"/>
      <c r="AY4088" s="49"/>
      <c r="AZ4088" s="49"/>
      <c r="BA4088" s="49"/>
      <c r="BB4088" s="49"/>
      <c r="BC4088" s="49"/>
      <c r="BD4088" s="49"/>
      <c r="BE4088" s="49"/>
      <c r="BF4088" s="49"/>
      <c r="BG4088" s="49"/>
      <c r="BH4088" s="49"/>
      <c r="BI4088" s="49"/>
      <c r="BJ4088" s="49"/>
      <c r="BK4088" s="49"/>
      <c r="BL4088" s="49"/>
      <c r="BM4088" s="49"/>
      <c r="BN4088" s="49"/>
      <c r="BO4088" s="49"/>
      <c r="BP4088" s="49"/>
      <c r="BQ4088" s="49"/>
      <c r="BR4088" s="49"/>
      <c r="BS4088" s="49"/>
      <c r="BT4088" s="49"/>
      <c r="BU4088" s="49"/>
      <c r="BV4088" s="49"/>
      <c r="BW4088" s="49"/>
      <c r="BX4088" s="49"/>
      <c r="BY4088" s="49"/>
      <c r="BZ4088" s="49"/>
      <c r="CA4088" s="49"/>
      <c r="CB4088" s="49"/>
      <c r="CC4088" s="49"/>
    </row>
    <row r="4089" spans="1:81" x14ac:dyDescent="0.3">
      <c r="A4089" s="57" t="s">
        <v>563</v>
      </c>
      <c r="B4089" s="48">
        <v>42389</v>
      </c>
      <c r="C4089" s="48"/>
      <c r="D4089" s="48"/>
      <c r="E4089" s="49" t="s">
        <v>558</v>
      </c>
      <c r="F4089" s="49"/>
      <c r="G4089" s="49">
        <v>403.66218750000002</v>
      </c>
      <c r="H4089" s="49">
        <v>7.0400000000000004E-2</v>
      </c>
      <c r="I4089" s="49">
        <v>0.12695624999999999</v>
      </c>
      <c r="J4089" s="49">
        <v>0.17319375000000001</v>
      </c>
      <c r="K4089" s="49">
        <v>0.19599374999999999</v>
      </c>
      <c r="L4089" s="49">
        <v>0.25803749999999998</v>
      </c>
      <c r="M4089" s="49">
        <v>0.3251</v>
      </c>
      <c r="N4089" s="49">
        <v>0.29453750000000001</v>
      </c>
      <c r="O4089" s="49"/>
      <c r="P4089" s="49"/>
      <c r="Q4089" s="49"/>
      <c r="R4089" s="49"/>
      <c r="S4089" s="49"/>
      <c r="T4089" s="49"/>
      <c r="U4089" s="49"/>
      <c r="V4089" s="49"/>
      <c r="W4089" s="49"/>
      <c r="X4089" s="49"/>
      <c r="Y4089" s="49"/>
      <c r="Z4089" s="49"/>
      <c r="AA4089" s="49"/>
      <c r="AB4089" s="49"/>
      <c r="AC4089" s="49"/>
      <c r="AD4089" s="49"/>
      <c r="AE4089" s="49"/>
      <c r="AF4089" s="49"/>
      <c r="AG4089" s="49"/>
      <c r="AH4089" s="49"/>
      <c r="AI4089" s="49"/>
      <c r="AJ4089" s="49"/>
      <c r="AK4089" s="49"/>
      <c r="AL4089" s="49"/>
      <c r="AM4089" s="49"/>
      <c r="AN4089" s="49"/>
      <c r="AO4089" s="49"/>
      <c r="AP4089" s="49"/>
      <c r="AQ4089" s="49"/>
      <c r="AR4089" s="49"/>
      <c r="AS4089" s="49"/>
      <c r="AT4089" s="49"/>
      <c r="AX4089" s="49"/>
      <c r="AY4089" s="49"/>
      <c r="AZ4089" s="49"/>
      <c r="BA4089" s="49"/>
      <c r="BB4089" s="49"/>
      <c r="BC4089" s="49"/>
      <c r="BD4089" s="49"/>
      <c r="BE4089" s="49"/>
      <c r="BF4089" s="49"/>
      <c r="BG4089" s="49"/>
      <c r="BH4089" s="49"/>
      <c r="BI4089" s="49"/>
      <c r="BJ4089" s="49"/>
      <c r="BK4089" s="49"/>
      <c r="BL4089" s="49"/>
      <c r="BM4089" s="49"/>
      <c r="BN4089" s="49"/>
      <c r="BO4089" s="49"/>
      <c r="BP4089" s="49"/>
      <c r="BQ4089" s="49"/>
      <c r="BR4089" s="49"/>
      <c r="BS4089" s="49"/>
      <c r="BT4089" s="49"/>
      <c r="BU4089" s="49"/>
      <c r="BV4089" s="49"/>
      <c r="BW4089" s="49"/>
      <c r="BX4089" s="49"/>
      <c r="BY4089" s="49"/>
      <c r="BZ4089" s="49"/>
      <c r="CA4089" s="49"/>
      <c r="CB4089" s="49"/>
      <c r="CC4089" s="49"/>
    </row>
    <row r="4090" spans="1:81" x14ac:dyDescent="0.3">
      <c r="A4090" s="57" t="s">
        <v>563</v>
      </c>
      <c r="B4090" s="48">
        <v>42390</v>
      </c>
      <c r="C4090" s="48"/>
      <c r="D4090" s="48"/>
      <c r="E4090" s="49" t="s">
        <v>558</v>
      </c>
      <c r="F4090" s="49"/>
      <c r="G4090" s="49">
        <v>404.06578124999999</v>
      </c>
      <c r="H4090" s="49">
        <v>7.0615625000000001E-2</v>
      </c>
      <c r="I4090" s="49">
        <v>0.12825624999999999</v>
      </c>
      <c r="J4090" s="49">
        <v>0.17454375</v>
      </c>
      <c r="K4090" s="49">
        <v>0.19613125000000001</v>
      </c>
      <c r="L4090" s="49">
        <v>0.25774999999999998</v>
      </c>
      <c r="M4090" s="49">
        <v>0.32482499999999997</v>
      </c>
      <c r="N4090" s="49">
        <v>0.29420000000000002</v>
      </c>
      <c r="O4090" s="49"/>
      <c r="P4090" s="49"/>
      <c r="Q4090" s="49"/>
      <c r="R4090" s="49"/>
      <c r="S4090" s="49"/>
      <c r="T4090" s="49"/>
      <c r="U4090" s="49"/>
      <c r="V4090" s="49"/>
      <c r="W4090" s="49"/>
      <c r="X4090" s="49"/>
      <c r="Y4090" s="49"/>
      <c r="Z4090" s="49"/>
      <c r="AA4090" s="49"/>
      <c r="AB4090" s="49"/>
      <c r="AC4090" s="49"/>
      <c r="AD4090" s="49"/>
      <c r="AE4090" s="49"/>
      <c r="AF4090" s="49"/>
      <c r="AG4090" s="49"/>
      <c r="AH4090" s="49"/>
      <c r="AI4090" s="49"/>
      <c r="AJ4090" s="49"/>
      <c r="AK4090" s="49"/>
      <c r="AL4090" s="49"/>
      <c r="AM4090" s="49"/>
      <c r="AN4090" s="49"/>
      <c r="AO4090" s="49"/>
      <c r="AP4090" s="49"/>
      <c r="AQ4090" s="49"/>
      <c r="AR4090" s="49"/>
      <c r="AS4090" s="49"/>
      <c r="AT4090" s="49"/>
      <c r="AX4090" s="49"/>
      <c r="AY4090" s="49"/>
      <c r="AZ4090" s="49"/>
      <c r="BA4090" s="49"/>
      <c r="BB4090" s="49"/>
      <c r="BC4090" s="49"/>
      <c r="BD4090" s="49"/>
      <c r="BE4090" s="49"/>
      <c r="BF4090" s="49"/>
      <c r="BG4090" s="49"/>
      <c r="BH4090" s="49"/>
      <c r="BI4090" s="49"/>
      <c r="BJ4090" s="49"/>
      <c r="BK4090" s="49"/>
      <c r="BL4090" s="49"/>
      <c r="BM4090" s="49"/>
      <c r="BN4090" s="49"/>
      <c r="BO4090" s="49"/>
      <c r="BP4090" s="49"/>
      <c r="BQ4090" s="49"/>
      <c r="BR4090" s="49"/>
      <c r="BS4090" s="49"/>
      <c r="BT4090" s="49"/>
      <c r="BU4090" s="49"/>
      <c r="BV4090" s="49"/>
      <c r="BW4090" s="49"/>
      <c r="BX4090" s="49"/>
      <c r="BY4090" s="49"/>
      <c r="BZ4090" s="49"/>
      <c r="CA4090" s="49"/>
      <c r="CB4090" s="49"/>
      <c r="CC4090" s="49"/>
    </row>
    <row r="4091" spans="1:81" x14ac:dyDescent="0.3">
      <c r="A4091" s="57" t="s">
        <v>563</v>
      </c>
      <c r="B4091" s="48">
        <v>42391</v>
      </c>
      <c r="C4091" s="48"/>
      <c r="D4091" s="48"/>
      <c r="E4091" s="49" t="s">
        <v>558</v>
      </c>
      <c r="F4091" s="49"/>
      <c r="G4091" s="49">
        <v>404.82843750000001</v>
      </c>
      <c r="H4091" s="49">
        <v>7.0837499999999998E-2</v>
      </c>
      <c r="I4091" s="49">
        <v>0.12988125</v>
      </c>
      <c r="J4091" s="49">
        <v>0.17603125</v>
      </c>
      <c r="K4091" s="49">
        <v>0.19659375000000001</v>
      </c>
      <c r="L4091" s="49">
        <v>0.25764375</v>
      </c>
      <c r="M4091" s="49">
        <v>0.32473750000000001</v>
      </c>
      <c r="N4091" s="49">
        <v>0.2940625</v>
      </c>
      <c r="O4091" s="49"/>
      <c r="P4091" s="49"/>
      <c r="Q4091" s="49"/>
      <c r="R4091" s="49"/>
      <c r="S4091" s="49"/>
      <c r="T4091" s="49"/>
      <c r="U4091" s="49"/>
      <c r="V4091" s="49"/>
      <c r="W4091" s="49"/>
      <c r="X4091" s="49"/>
      <c r="Y4091" s="49"/>
      <c r="Z4091" s="49"/>
      <c r="AA4091" s="49"/>
      <c r="AB4091" s="49"/>
      <c r="AC4091" s="49"/>
      <c r="AD4091" s="49"/>
      <c r="AE4091" s="49">
        <v>0.33190371523383599</v>
      </c>
      <c r="AF4091" s="49"/>
      <c r="AG4091" s="49"/>
      <c r="AH4091" s="49"/>
      <c r="AI4091" s="49"/>
      <c r="AJ4091" s="49"/>
      <c r="AK4091" s="49"/>
      <c r="AL4091" s="49"/>
      <c r="AM4091" s="49"/>
      <c r="AN4091" s="49"/>
      <c r="AO4091" s="49"/>
      <c r="AP4091" s="49"/>
      <c r="AQ4091" s="49"/>
      <c r="AR4091" s="49"/>
      <c r="AS4091" s="49"/>
      <c r="AT4091" s="49"/>
      <c r="AX4091" s="49"/>
      <c r="AY4091" s="49"/>
      <c r="AZ4091" s="49"/>
      <c r="BA4091" s="49"/>
      <c r="BB4091" s="49"/>
      <c r="BC4091" s="49"/>
      <c r="BD4091" s="49"/>
      <c r="BE4091" s="49"/>
      <c r="BF4091" s="49"/>
      <c r="BG4091" s="49"/>
      <c r="BH4091" s="49"/>
      <c r="BI4091" s="49"/>
      <c r="BJ4091" s="49"/>
      <c r="BK4091" s="49"/>
      <c r="BL4091" s="49"/>
      <c r="BM4091" s="49"/>
      <c r="BN4091" s="49"/>
      <c r="BO4091" s="49"/>
      <c r="BP4091" s="49"/>
      <c r="BQ4091" s="49"/>
      <c r="BR4091" s="49"/>
      <c r="BS4091" s="49"/>
      <c r="BT4091" s="49"/>
      <c r="BU4091" s="49"/>
      <c r="BV4091" s="49"/>
      <c r="BW4091" s="49"/>
      <c r="BX4091" s="49"/>
      <c r="BY4091" s="49"/>
      <c r="BZ4091" s="49"/>
      <c r="CA4091" s="49"/>
      <c r="CB4091" s="49"/>
      <c r="CC4091" s="49"/>
    </row>
    <row r="4092" spans="1:81" x14ac:dyDescent="0.3">
      <c r="A4092" s="57" t="s">
        <v>563</v>
      </c>
      <c r="B4092" s="48">
        <v>42392</v>
      </c>
      <c r="C4092" s="48"/>
      <c r="D4092" s="48"/>
      <c r="E4092" s="49" t="s">
        <v>558</v>
      </c>
      <c r="F4092" s="49"/>
      <c r="G4092" s="49">
        <v>405.31359375</v>
      </c>
      <c r="H4092" s="49">
        <v>6.9965625000000004E-2</v>
      </c>
      <c r="I4092" s="49">
        <v>0.1303375</v>
      </c>
      <c r="J4092" s="49">
        <v>0.17733125</v>
      </c>
      <c r="K4092" s="49">
        <v>0.19740625000000001</v>
      </c>
      <c r="L4092" s="49">
        <v>0.25776874999999999</v>
      </c>
      <c r="M4092" s="49">
        <v>0.32456875000000002</v>
      </c>
      <c r="N4092" s="49">
        <v>0.29381875000000002</v>
      </c>
      <c r="O4092" s="49"/>
      <c r="P4092" s="49"/>
      <c r="Q4092" s="49"/>
      <c r="R4092" s="49"/>
      <c r="S4092" s="49"/>
      <c r="T4092" s="49"/>
      <c r="U4092" s="49"/>
      <c r="V4092" s="49"/>
      <c r="W4092" s="49"/>
      <c r="X4092" s="49"/>
      <c r="Y4092" s="49"/>
      <c r="Z4092" s="49"/>
      <c r="AA4092" s="49"/>
      <c r="AB4092" s="49"/>
      <c r="AC4092" s="49"/>
      <c r="AD4092" s="49"/>
      <c r="AE4092" s="49"/>
      <c r="AF4092" s="49"/>
      <c r="AG4092" s="49"/>
      <c r="AH4092" s="49"/>
      <c r="AI4092" s="49"/>
      <c r="AJ4092" s="49"/>
      <c r="AK4092" s="49"/>
      <c r="AL4092" s="49"/>
      <c r="AM4092" s="49"/>
      <c r="AN4092" s="49"/>
      <c r="AO4092" s="49"/>
      <c r="AP4092" s="49"/>
      <c r="AQ4092" s="49"/>
      <c r="AR4092" s="49"/>
      <c r="AS4092" s="49"/>
      <c r="AT4092" s="49"/>
      <c r="AX4092" s="49"/>
      <c r="AY4092" s="49"/>
      <c r="AZ4092" s="49"/>
      <c r="BA4092" s="49"/>
      <c r="BB4092" s="49"/>
      <c r="BC4092" s="49"/>
      <c r="BD4092" s="49"/>
      <c r="BE4092" s="49"/>
      <c r="BF4092" s="49"/>
      <c r="BG4092" s="49"/>
      <c r="BH4092" s="49"/>
      <c r="BI4092" s="49"/>
      <c r="BJ4092" s="49"/>
      <c r="BK4092" s="49"/>
      <c r="BL4092" s="49"/>
      <c r="BM4092" s="49"/>
      <c r="BN4092" s="49"/>
      <c r="BO4092" s="49"/>
      <c r="BP4092" s="49"/>
      <c r="BQ4092" s="49"/>
      <c r="BR4092" s="49"/>
      <c r="BS4092" s="49"/>
      <c r="BT4092" s="49"/>
      <c r="BU4092" s="49"/>
      <c r="BV4092" s="49"/>
      <c r="BW4092" s="49"/>
      <c r="BX4092" s="49"/>
      <c r="BY4092" s="49"/>
      <c r="BZ4092" s="49"/>
      <c r="CA4092" s="49"/>
      <c r="CB4092" s="49"/>
      <c r="CC4092" s="49"/>
    </row>
    <row r="4093" spans="1:81" x14ac:dyDescent="0.3">
      <c r="A4093" s="57" t="s">
        <v>563</v>
      </c>
      <c r="B4093" s="48">
        <v>42393</v>
      </c>
      <c r="C4093" s="48"/>
      <c r="D4093" s="48"/>
      <c r="E4093" s="49" t="s">
        <v>558</v>
      </c>
      <c r="F4093" s="49"/>
      <c r="G4093" s="49">
        <v>405.43875000000003</v>
      </c>
      <c r="H4093" s="49">
        <v>6.829375E-2</v>
      </c>
      <c r="I4093" s="49">
        <v>0.12973124999999999</v>
      </c>
      <c r="J4093" s="49">
        <v>0.17771875000000001</v>
      </c>
      <c r="K4093" s="49">
        <v>0.19846875</v>
      </c>
      <c r="L4093" s="49">
        <v>0.25811875000000001</v>
      </c>
      <c r="M4093" s="49">
        <v>0.32451875000000002</v>
      </c>
      <c r="N4093" s="49">
        <v>0.29362500000000002</v>
      </c>
      <c r="O4093" s="49"/>
      <c r="P4093" s="49"/>
      <c r="Q4093" s="49"/>
      <c r="R4093" s="49"/>
      <c r="S4093" s="49"/>
      <c r="T4093" s="49"/>
      <c r="U4093" s="49"/>
      <c r="V4093" s="49"/>
      <c r="W4093" s="49"/>
      <c r="X4093" s="49"/>
      <c r="Y4093" s="49"/>
      <c r="Z4093" s="49"/>
      <c r="AA4093" s="49"/>
      <c r="AB4093" s="49"/>
      <c r="AC4093" s="49"/>
      <c r="AD4093" s="49"/>
      <c r="AE4093" s="49"/>
      <c r="AF4093" s="49"/>
      <c r="AG4093" s="49"/>
      <c r="AH4093" s="49"/>
      <c r="AI4093" s="49"/>
      <c r="AJ4093" s="49"/>
      <c r="AK4093" s="49"/>
      <c r="AL4093" s="49"/>
      <c r="AM4093" s="49"/>
      <c r="AN4093" s="49"/>
      <c r="AO4093" s="49"/>
      <c r="AP4093" s="49"/>
      <c r="AQ4093" s="49"/>
      <c r="AR4093" s="49"/>
      <c r="AS4093" s="49"/>
      <c r="AT4093" s="49"/>
      <c r="AX4093" s="49"/>
      <c r="AY4093" s="49"/>
      <c r="AZ4093" s="49"/>
      <c r="BA4093" s="49"/>
      <c r="BB4093" s="49"/>
      <c r="BC4093" s="49"/>
      <c r="BD4093" s="49"/>
      <c r="BE4093" s="49"/>
      <c r="BF4093" s="49"/>
      <c r="BG4093" s="49"/>
      <c r="BH4093" s="49"/>
      <c r="BI4093" s="49"/>
      <c r="BJ4093" s="49"/>
      <c r="BK4093" s="49"/>
      <c r="BL4093" s="49"/>
      <c r="BM4093" s="49"/>
      <c r="BN4093" s="49"/>
      <c r="BO4093" s="49"/>
      <c r="BP4093" s="49"/>
      <c r="BQ4093" s="49"/>
      <c r="BR4093" s="49"/>
      <c r="BS4093" s="49"/>
      <c r="BT4093" s="49"/>
      <c r="BU4093" s="49"/>
      <c r="BV4093" s="49"/>
      <c r="BW4093" s="49"/>
      <c r="BX4093" s="49"/>
      <c r="BY4093" s="49"/>
      <c r="BZ4093" s="49"/>
      <c r="CA4093" s="49"/>
      <c r="CB4093" s="49"/>
      <c r="CC4093" s="49"/>
    </row>
    <row r="4094" spans="1:81" x14ac:dyDescent="0.3">
      <c r="A4094" s="57" t="s">
        <v>563</v>
      </c>
      <c r="B4094" s="48">
        <v>42394</v>
      </c>
      <c r="C4094" s="48"/>
      <c r="D4094" s="48"/>
      <c r="E4094" s="49" t="s">
        <v>558</v>
      </c>
      <c r="F4094" s="49"/>
      <c r="G4094" s="49">
        <v>405.549375</v>
      </c>
      <c r="H4094" s="49">
        <v>6.8000000000000005E-2</v>
      </c>
      <c r="I4094" s="49">
        <v>0.12947500000000001</v>
      </c>
      <c r="J4094" s="49">
        <v>0.17775625</v>
      </c>
      <c r="K4094" s="49">
        <v>0.19898125</v>
      </c>
      <c r="L4094" s="49">
        <v>0.25839374999999998</v>
      </c>
      <c r="M4094" s="49">
        <v>0.32449375000000003</v>
      </c>
      <c r="N4094" s="49">
        <v>0.29346875</v>
      </c>
      <c r="O4094" s="49"/>
      <c r="P4094" s="49"/>
      <c r="Q4094" s="49"/>
      <c r="R4094" s="49"/>
      <c r="S4094" s="49"/>
      <c r="T4094" s="49"/>
      <c r="U4094" s="49"/>
      <c r="V4094" s="49"/>
      <c r="W4094" s="49"/>
      <c r="X4094" s="49"/>
      <c r="Y4094" s="49"/>
      <c r="Z4094" s="49"/>
      <c r="AA4094" s="49"/>
      <c r="AB4094" s="49"/>
      <c r="AC4094" s="49"/>
      <c r="AD4094" s="49"/>
      <c r="AE4094" s="49">
        <v>0.39831665338661998</v>
      </c>
      <c r="AF4094" s="49"/>
      <c r="AG4094" s="49"/>
      <c r="AH4094" s="49"/>
      <c r="AI4094" s="49"/>
      <c r="AJ4094" s="49"/>
      <c r="AK4094" s="49"/>
      <c r="AL4094" s="49"/>
      <c r="AM4094" s="49"/>
      <c r="AN4094" s="49"/>
      <c r="AO4094" s="49"/>
      <c r="AP4094" s="49"/>
      <c r="AQ4094" s="49"/>
      <c r="AR4094" s="49"/>
      <c r="AS4094" s="49"/>
      <c r="AT4094" s="49"/>
      <c r="AX4094" s="49"/>
      <c r="AY4094" s="49"/>
      <c r="AZ4094" s="49"/>
      <c r="BA4094" s="49"/>
      <c r="BB4094" s="49"/>
      <c r="BC4094" s="49"/>
      <c r="BD4094" s="49"/>
      <c r="BE4094" s="49"/>
      <c r="BF4094" s="49"/>
      <c r="BG4094" s="49"/>
      <c r="BH4094" s="49"/>
      <c r="BI4094" s="49"/>
      <c r="BJ4094" s="49"/>
      <c r="BK4094" s="49"/>
      <c r="BL4094" s="49"/>
      <c r="BM4094" s="49"/>
      <c r="BN4094" s="49"/>
      <c r="BO4094" s="49"/>
      <c r="BP4094" s="49"/>
      <c r="BQ4094" s="49"/>
      <c r="BR4094" s="49"/>
      <c r="BS4094" s="49"/>
      <c r="BT4094" s="49"/>
      <c r="BU4094" s="49"/>
      <c r="BV4094" s="49"/>
      <c r="BW4094" s="49"/>
      <c r="BX4094" s="49"/>
      <c r="BY4094" s="49"/>
      <c r="BZ4094" s="49"/>
      <c r="CA4094" s="49"/>
      <c r="CB4094" s="49"/>
      <c r="CC4094" s="49"/>
    </row>
    <row r="4095" spans="1:81" x14ac:dyDescent="0.3">
      <c r="A4095" s="57" t="s">
        <v>563</v>
      </c>
      <c r="B4095" s="48">
        <v>42395</v>
      </c>
      <c r="C4095" s="48"/>
      <c r="D4095" s="48"/>
      <c r="E4095" s="49" t="s">
        <v>558</v>
      </c>
      <c r="F4095" s="49"/>
      <c r="G4095" s="49">
        <v>405.35390625000002</v>
      </c>
      <c r="H4095" s="49">
        <v>6.6509374999999996E-2</v>
      </c>
      <c r="I4095" s="49">
        <v>0.1285125</v>
      </c>
      <c r="J4095" s="49">
        <v>0.17734374999999999</v>
      </c>
      <c r="K4095" s="49">
        <v>0.19954374999999999</v>
      </c>
      <c r="L4095" s="49">
        <v>0.25885625000000001</v>
      </c>
      <c r="M4095" s="49">
        <v>0.32448749999999998</v>
      </c>
      <c r="N4095" s="49">
        <v>0.29343750000000002</v>
      </c>
      <c r="O4095" s="49"/>
      <c r="P4095" s="49"/>
      <c r="Q4095" s="49"/>
      <c r="R4095" s="49"/>
      <c r="S4095" s="49"/>
      <c r="T4095" s="49"/>
      <c r="U4095" s="49"/>
      <c r="V4095" s="49"/>
      <c r="W4095" s="49"/>
      <c r="X4095" s="49"/>
      <c r="Y4095" s="49"/>
      <c r="Z4095" s="49"/>
      <c r="AA4095" s="49"/>
      <c r="AB4095" s="49"/>
      <c r="AC4095" s="49"/>
      <c r="AD4095" s="49"/>
      <c r="AE4095" s="49"/>
      <c r="AF4095" s="49"/>
      <c r="AG4095" s="49"/>
      <c r="AH4095" s="49"/>
      <c r="AI4095" s="49"/>
      <c r="AJ4095" s="49"/>
      <c r="AK4095" s="49"/>
      <c r="AL4095" s="49"/>
      <c r="AM4095" s="49"/>
      <c r="AN4095" s="49"/>
      <c r="AO4095" s="49"/>
      <c r="AP4095" s="49"/>
      <c r="AQ4095" s="49"/>
      <c r="AR4095" s="49"/>
      <c r="AS4095" s="49"/>
      <c r="AT4095" s="49"/>
      <c r="AX4095" s="49"/>
      <c r="AY4095" s="49"/>
      <c r="AZ4095" s="49"/>
      <c r="BA4095" s="49"/>
      <c r="BB4095" s="49"/>
      <c r="BC4095" s="49"/>
      <c r="BD4095" s="49"/>
      <c r="BE4095" s="49"/>
      <c r="BF4095" s="49"/>
      <c r="BG4095" s="49"/>
      <c r="BH4095" s="49"/>
      <c r="BI4095" s="49"/>
      <c r="BJ4095" s="49"/>
      <c r="BK4095" s="49"/>
      <c r="BL4095" s="49"/>
      <c r="BM4095" s="49"/>
      <c r="BN4095" s="49"/>
      <c r="BO4095" s="49"/>
      <c r="BP4095" s="49"/>
      <c r="BQ4095" s="49"/>
      <c r="BR4095" s="49"/>
      <c r="BS4095" s="49"/>
      <c r="BT4095" s="49"/>
      <c r="BU4095" s="49"/>
      <c r="BV4095" s="49"/>
      <c r="BW4095" s="49"/>
      <c r="BX4095" s="49"/>
      <c r="BY4095" s="49"/>
      <c r="BZ4095" s="49"/>
      <c r="CA4095" s="49"/>
      <c r="CB4095" s="49"/>
      <c r="CC4095" s="49"/>
    </row>
    <row r="4096" spans="1:81" x14ac:dyDescent="0.3">
      <c r="A4096" s="57" t="s">
        <v>563</v>
      </c>
      <c r="B4096" s="48">
        <v>42396</v>
      </c>
      <c r="C4096" s="48"/>
      <c r="D4096" s="48"/>
      <c r="E4096" s="49" t="s">
        <v>558</v>
      </c>
      <c r="F4096" s="49"/>
      <c r="G4096" s="49">
        <v>404.97609375000002</v>
      </c>
      <c r="H4096" s="49">
        <v>6.5815625000000003E-2</v>
      </c>
      <c r="I4096" s="49">
        <v>0.12782499999999999</v>
      </c>
      <c r="J4096" s="49">
        <v>0.17653125</v>
      </c>
      <c r="K4096" s="49">
        <v>0.19975000000000001</v>
      </c>
      <c r="L4096" s="49">
        <v>0.25905624999999999</v>
      </c>
      <c r="M4096" s="49">
        <v>0.32448749999999998</v>
      </c>
      <c r="N4096" s="49">
        <v>0.29327500000000001</v>
      </c>
      <c r="O4096" s="49"/>
      <c r="P4096" s="49"/>
      <c r="Q4096" s="49"/>
      <c r="R4096" s="49">
        <v>1.55</v>
      </c>
      <c r="S4096" s="49"/>
      <c r="T4096" s="49"/>
      <c r="U4096" s="49"/>
      <c r="V4096" s="49"/>
      <c r="W4096" s="49"/>
      <c r="X4096" s="49"/>
      <c r="Y4096" s="49"/>
      <c r="Z4096" s="49"/>
      <c r="AA4096" s="49"/>
      <c r="AB4096" s="49"/>
      <c r="AC4096" s="49"/>
      <c r="AD4096" s="49">
        <v>8.5500000000000007</v>
      </c>
      <c r="AE4096" s="49"/>
      <c r="AF4096" s="49"/>
      <c r="AG4096" s="49"/>
      <c r="AH4096" s="49"/>
      <c r="AI4096" s="49"/>
      <c r="AJ4096" s="49">
        <v>8.5500000000000007</v>
      </c>
      <c r="AK4096" s="49">
        <v>8.5500000000000007</v>
      </c>
      <c r="AL4096" s="49"/>
      <c r="AM4096" s="49"/>
      <c r="AN4096" s="49"/>
      <c r="AO4096" s="49"/>
      <c r="AP4096" s="49"/>
      <c r="AQ4096" s="49"/>
      <c r="AR4096" s="49"/>
      <c r="AS4096" s="49"/>
      <c r="AT4096" s="49"/>
      <c r="AX4096" s="49"/>
      <c r="AY4096" s="49"/>
      <c r="AZ4096" s="49"/>
      <c r="BA4096" s="49"/>
      <c r="BB4096" s="49"/>
      <c r="BC4096" s="49"/>
      <c r="BD4096" s="49"/>
      <c r="BE4096" s="49"/>
      <c r="BF4096" s="49"/>
      <c r="BG4096" s="49"/>
      <c r="BH4096" s="49"/>
      <c r="BI4096" s="49"/>
      <c r="BJ4096" s="49"/>
      <c r="BK4096" s="49"/>
      <c r="BL4096" s="49"/>
      <c r="BM4096" s="49"/>
      <c r="BN4096" s="49"/>
      <c r="BO4096" s="49"/>
      <c r="BP4096" s="49"/>
      <c r="BQ4096" s="49"/>
      <c r="BR4096" s="49"/>
      <c r="BS4096" s="49"/>
      <c r="BT4096" s="49"/>
      <c r="BU4096" s="49"/>
      <c r="BV4096" s="49"/>
      <c r="BW4096" s="49"/>
      <c r="BX4096" s="49"/>
      <c r="BY4096" s="49"/>
      <c r="BZ4096" s="49"/>
      <c r="CA4096" s="49"/>
      <c r="CB4096" s="49"/>
      <c r="CC4096" s="49"/>
    </row>
    <row r="4097" spans="1:81" x14ac:dyDescent="0.3">
      <c r="A4097" s="57" t="s">
        <v>563</v>
      </c>
      <c r="B4097" s="48">
        <v>42397</v>
      </c>
      <c r="C4097" s="48"/>
      <c r="D4097" s="48"/>
      <c r="E4097" s="49" t="s">
        <v>558</v>
      </c>
      <c r="F4097" s="49"/>
      <c r="G4097" s="49">
        <v>404.85046875</v>
      </c>
      <c r="H4097" s="49">
        <v>6.5909375000000006E-2</v>
      </c>
      <c r="I4097" s="49">
        <v>0.12769374999999999</v>
      </c>
      <c r="J4097" s="49">
        <v>0.17615624999999999</v>
      </c>
      <c r="K4097" s="49">
        <v>0.19977500000000001</v>
      </c>
      <c r="L4097" s="49">
        <v>0.25917499999999999</v>
      </c>
      <c r="M4097" s="49">
        <v>0.32440000000000002</v>
      </c>
      <c r="N4097" s="49">
        <v>0.29319374999999998</v>
      </c>
      <c r="O4097" s="49"/>
      <c r="P4097" s="49"/>
      <c r="Q4097" s="49"/>
      <c r="R4097" s="49"/>
      <c r="S4097" s="49"/>
      <c r="T4097" s="49"/>
      <c r="U4097" s="49"/>
      <c r="V4097" s="49"/>
      <c r="W4097" s="49"/>
      <c r="X4097" s="49"/>
      <c r="Y4097" s="49"/>
      <c r="Z4097" s="49"/>
      <c r="AA4097" s="49"/>
      <c r="AB4097" s="49"/>
      <c r="AC4097" s="49"/>
      <c r="AD4097" s="49"/>
      <c r="AE4097" s="49"/>
      <c r="AF4097" s="49"/>
      <c r="AG4097" s="49"/>
      <c r="AH4097" s="49"/>
      <c r="AI4097" s="49"/>
      <c r="AJ4097" s="49"/>
      <c r="AK4097" s="49"/>
      <c r="AL4097" s="49"/>
      <c r="AM4097" s="49"/>
      <c r="AN4097" s="49"/>
      <c r="AO4097" s="49"/>
      <c r="AP4097" s="49"/>
      <c r="AQ4097" s="49"/>
      <c r="AR4097" s="49"/>
      <c r="AS4097" s="49"/>
      <c r="AT4097" s="49"/>
      <c r="AX4097" s="49"/>
      <c r="AY4097" s="49"/>
      <c r="AZ4097" s="49"/>
      <c r="BA4097" s="49"/>
      <c r="BB4097" s="49"/>
      <c r="BC4097" s="49"/>
      <c r="BD4097" s="49"/>
      <c r="BE4097" s="49"/>
      <c r="BF4097" s="49"/>
      <c r="BG4097" s="49"/>
      <c r="BH4097" s="49"/>
      <c r="BI4097" s="49"/>
      <c r="BJ4097" s="49"/>
      <c r="BK4097" s="49"/>
      <c r="BL4097" s="49"/>
      <c r="BM4097" s="49"/>
      <c r="BN4097" s="49"/>
      <c r="BO4097" s="49"/>
      <c r="BP4097" s="49"/>
      <c r="BQ4097" s="49"/>
      <c r="BR4097" s="49"/>
      <c r="BS4097" s="49"/>
      <c r="BT4097" s="49"/>
      <c r="BU4097" s="49"/>
      <c r="BV4097" s="49"/>
      <c r="BW4097" s="49"/>
      <c r="BX4097" s="49"/>
      <c r="BY4097" s="49"/>
      <c r="BZ4097" s="49"/>
      <c r="CA4097" s="49"/>
      <c r="CB4097" s="49"/>
      <c r="CC4097" s="49"/>
    </row>
    <row r="4098" spans="1:81" x14ac:dyDescent="0.3">
      <c r="A4098" s="57" t="s">
        <v>563</v>
      </c>
      <c r="B4098" s="48">
        <v>42398</v>
      </c>
      <c r="C4098" s="48"/>
      <c r="D4098" s="48"/>
      <c r="E4098" s="49" t="s">
        <v>558</v>
      </c>
      <c r="F4098" s="49"/>
      <c r="G4098" s="49">
        <v>405.07828124999997</v>
      </c>
      <c r="H4098" s="49">
        <v>6.6490624999999998E-2</v>
      </c>
      <c r="I4098" s="49">
        <v>0.12849374999999999</v>
      </c>
      <c r="J4098" s="49">
        <v>0.17631875</v>
      </c>
      <c r="K4098" s="49">
        <v>0.19990625000000001</v>
      </c>
      <c r="L4098" s="49">
        <v>0.25910624999999998</v>
      </c>
      <c r="M4098" s="49">
        <v>0.3243375</v>
      </c>
      <c r="N4098" s="49">
        <v>0.29310000000000003</v>
      </c>
      <c r="O4098" s="49"/>
      <c r="P4098" s="49"/>
      <c r="Q4098" s="49"/>
      <c r="R4098" s="49"/>
      <c r="S4098" s="49"/>
      <c r="T4098" s="49"/>
      <c r="U4098" s="49"/>
      <c r="V4098" s="49"/>
      <c r="W4098" s="49"/>
      <c r="X4098" s="49"/>
      <c r="Y4098" s="49"/>
      <c r="Z4098" s="49"/>
      <c r="AA4098" s="49"/>
      <c r="AB4098" s="49"/>
      <c r="AC4098" s="49"/>
      <c r="AD4098" s="49"/>
      <c r="AE4098" s="49"/>
      <c r="AF4098" s="49"/>
      <c r="AG4098" s="49"/>
      <c r="AH4098" s="49"/>
      <c r="AI4098" s="49"/>
      <c r="AJ4098" s="49"/>
      <c r="AK4098" s="49"/>
      <c r="AL4098" s="49"/>
      <c r="AM4098" s="49"/>
      <c r="AN4098" s="49"/>
      <c r="AO4098" s="49"/>
      <c r="AP4098" s="49"/>
      <c r="AQ4098" s="49"/>
      <c r="AR4098" s="49"/>
      <c r="AS4098" s="49"/>
      <c r="AT4098" s="49"/>
      <c r="AX4098" s="49"/>
      <c r="AY4098" s="49"/>
      <c r="AZ4098" s="49"/>
      <c r="BA4098" s="49"/>
      <c r="BB4098" s="49"/>
      <c r="BC4098" s="49"/>
      <c r="BD4098" s="49"/>
      <c r="BE4098" s="49"/>
      <c r="BF4098" s="49"/>
      <c r="BG4098" s="49"/>
      <c r="BH4098" s="49"/>
      <c r="BI4098" s="49"/>
      <c r="BJ4098" s="49"/>
      <c r="BK4098" s="49"/>
      <c r="BL4098" s="49"/>
      <c r="BM4098" s="49"/>
      <c r="BN4098" s="49"/>
      <c r="BO4098" s="49"/>
      <c r="BP4098" s="49"/>
      <c r="BQ4098" s="49"/>
      <c r="BR4098" s="49"/>
      <c r="BS4098" s="49"/>
      <c r="BT4098" s="49"/>
      <c r="BU4098" s="49"/>
      <c r="BV4098" s="49"/>
      <c r="BW4098" s="49"/>
      <c r="BX4098" s="49"/>
      <c r="BY4098" s="49"/>
      <c r="BZ4098" s="49"/>
      <c r="CA4098" s="49"/>
      <c r="CB4098" s="49"/>
      <c r="CC4098" s="49"/>
    </row>
    <row r="4099" spans="1:81" x14ac:dyDescent="0.3">
      <c r="A4099" s="57" t="s">
        <v>563</v>
      </c>
      <c r="B4099" s="48">
        <v>42399</v>
      </c>
      <c r="C4099" s="48"/>
      <c r="D4099" s="48"/>
      <c r="E4099" s="49" t="s">
        <v>558</v>
      </c>
      <c r="F4099" s="49"/>
      <c r="G4099" s="49">
        <v>405.16171874999998</v>
      </c>
      <c r="H4099" s="49">
        <v>6.5934375000000003E-2</v>
      </c>
      <c r="I4099" s="49">
        <v>0.12856875000000001</v>
      </c>
      <c r="J4099" s="49">
        <v>0.17684374999999999</v>
      </c>
      <c r="K4099" s="49">
        <v>0.20023125</v>
      </c>
      <c r="L4099" s="49">
        <v>0.2591</v>
      </c>
      <c r="M4099" s="49">
        <v>0.32408749999999997</v>
      </c>
      <c r="N4099" s="49">
        <v>0.29302499999999998</v>
      </c>
      <c r="O4099" s="49"/>
      <c r="P4099" s="49"/>
      <c r="Q4099" s="49"/>
      <c r="R4099" s="49"/>
      <c r="S4099" s="49"/>
      <c r="T4099" s="49"/>
      <c r="U4099" s="49"/>
      <c r="V4099" s="49"/>
      <c r="W4099" s="49"/>
      <c r="X4099" s="49"/>
      <c r="Y4099" s="49"/>
      <c r="Z4099" s="49"/>
      <c r="AA4099" s="49"/>
      <c r="AB4099" s="49"/>
      <c r="AC4099" s="49"/>
      <c r="AD4099" s="49"/>
      <c r="AE4099" s="49"/>
      <c r="AF4099" s="49"/>
      <c r="AG4099" s="49"/>
      <c r="AH4099" s="49"/>
      <c r="AI4099" s="49"/>
      <c r="AJ4099" s="49"/>
      <c r="AK4099" s="49"/>
      <c r="AL4099" s="49"/>
      <c r="AM4099" s="49"/>
      <c r="AN4099" s="49"/>
      <c r="AO4099" s="49"/>
      <c r="AP4099" s="49"/>
      <c r="AQ4099" s="49"/>
      <c r="AR4099" s="49"/>
      <c r="AS4099" s="49"/>
      <c r="AT4099" s="49"/>
      <c r="AX4099" s="49"/>
      <c r="AY4099" s="49"/>
      <c r="AZ4099" s="49"/>
      <c r="BA4099" s="49"/>
      <c r="BB4099" s="49"/>
      <c r="BC4099" s="49"/>
      <c r="BD4099" s="49"/>
      <c r="BE4099" s="49"/>
      <c r="BF4099" s="49"/>
      <c r="BG4099" s="49"/>
      <c r="BH4099" s="49"/>
      <c r="BI4099" s="49"/>
      <c r="BJ4099" s="49"/>
      <c r="BK4099" s="49"/>
      <c r="BL4099" s="49"/>
      <c r="BM4099" s="49"/>
      <c r="BN4099" s="49"/>
      <c r="BO4099" s="49"/>
      <c r="BP4099" s="49"/>
      <c r="BQ4099" s="49"/>
      <c r="BR4099" s="49"/>
      <c r="BS4099" s="49"/>
      <c r="BT4099" s="49"/>
      <c r="BU4099" s="49"/>
      <c r="BV4099" s="49"/>
      <c r="BW4099" s="49"/>
      <c r="BX4099" s="49"/>
      <c r="BY4099" s="49"/>
      <c r="BZ4099" s="49"/>
      <c r="CA4099" s="49"/>
      <c r="CB4099" s="49"/>
      <c r="CC4099" s="49"/>
    </row>
    <row r="4100" spans="1:81" x14ac:dyDescent="0.3">
      <c r="A4100" s="57" t="s">
        <v>563</v>
      </c>
      <c r="B4100" s="48">
        <v>42400</v>
      </c>
      <c r="C4100" s="48"/>
      <c r="D4100" s="48"/>
      <c r="E4100" s="49" t="s">
        <v>558</v>
      </c>
      <c r="F4100" s="49"/>
      <c r="G4100" s="49">
        <v>405.35250000000002</v>
      </c>
      <c r="H4100" s="49">
        <v>6.6100000000000006E-2</v>
      </c>
      <c r="I4100" s="49">
        <v>0.12917500000000001</v>
      </c>
      <c r="J4100" s="49">
        <v>0.17711250000000001</v>
      </c>
      <c r="K4100" s="49">
        <v>0.20048750000000001</v>
      </c>
      <c r="L4100" s="49">
        <v>0.25910624999999998</v>
      </c>
      <c r="M4100" s="49">
        <v>0.32403124999999999</v>
      </c>
      <c r="N4100" s="49">
        <v>0.2928</v>
      </c>
      <c r="O4100" s="49"/>
      <c r="P4100" s="49"/>
      <c r="Q4100" s="49"/>
      <c r="R4100" s="49"/>
      <c r="S4100" s="49"/>
      <c r="T4100" s="49"/>
      <c r="U4100" s="49"/>
      <c r="V4100" s="49"/>
      <c r="W4100" s="49"/>
      <c r="X4100" s="49"/>
      <c r="Y4100" s="49"/>
      <c r="Z4100" s="49"/>
      <c r="AA4100" s="49"/>
      <c r="AB4100" s="49"/>
      <c r="AC4100" s="49"/>
      <c r="AD4100" s="49"/>
      <c r="AE4100" s="49"/>
      <c r="AF4100" s="49"/>
      <c r="AG4100" s="49"/>
      <c r="AH4100" s="49"/>
      <c r="AI4100" s="49"/>
      <c r="AJ4100" s="49"/>
      <c r="AK4100" s="49"/>
      <c r="AL4100" s="49"/>
      <c r="AM4100" s="49"/>
      <c r="AN4100" s="49"/>
      <c r="AO4100" s="49"/>
      <c r="AP4100" s="49"/>
      <c r="AQ4100" s="49"/>
      <c r="AR4100" s="49"/>
      <c r="AS4100" s="49"/>
      <c r="AT4100" s="49"/>
      <c r="AX4100" s="49"/>
      <c r="AY4100" s="49"/>
      <c r="AZ4100" s="49"/>
      <c r="BA4100" s="49"/>
      <c r="BB4100" s="49"/>
      <c r="BC4100" s="49"/>
      <c r="BD4100" s="49"/>
      <c r="BE4100" s="49"/>
      <c r="BF4100" s="49"/>
      <c r="BG4100" s="49"/>
      <c r="BH4100" s="49"/>
      <c r="BI4100" s="49"/>
      <c r="BJ4100" s="49"/>
      <c r="BK4100" s="49"/>
      <c r="BL4100" s="49"/>
      <c r="BM4100" s="49"/>
      <c r="BN4100" s="49"/>
      <c r="BO4100" s="49"/>
      <c r="BP4100" s="49"/>
      <c r="BQ4100" s="49"/>
      <c r="BR4100" s="49"/>
      <c r="BS4100" s="49"/>
      <c r="BT4100" s="49"/>
      <c r="BU4100" s="49"/>
      <c r="BV4100" s="49"/>
      <c r="BW4100" s="49"/>
      <c r="BX4100" s="49"/>
      <c r="BY4100" s="49"/>
      <c r="BZ4100" s="49"/>
      <c r="CA4100" s="49"/>
      <c r="CB4100" s="49"/>
      <c r="CC4100" s="49"/>
    </row>
    <row r="4101" spans="1:81" x14ac:dyDescent="0.3">
      <c r="A4101" s="57" t="s">
        <v>563</v>
      </c>
      <c r="B4101" s="48">
        <v>42401</v>
      </c>
      <c r="C4101" s="48"/>
      <c r="D4101" s="48"/>
      <c r="E4101" s="49" t="s">
        <v>558</v>
      </c>
      <c r="F4101" s="49"/>
      <c r="G4101" s="49">
        <v>405.87890625</v>
      </c>
      <c r="H4101" s="49">
        <v>6.6559375000000004E-2</v>
      </c>
      <c r="I4101" s="49">
        <v>0.1300625</v>
      </c>
      <c r="J4101" s="49">
        <v>0.17785000000000001</v>
      </c>
      <c r="K4101" s="49">
        <v>0.200875</v>
      </c>
      <c r="L4101" s="49">
        <v>0.25924999999999998</v>
      </c>
      <c r="M4101" s="49">
        <v>0.32391249999999999</v>
      </c>
      <c r="N4101" s="49">
        <v>0.29273125</v>
      </c>
      <c r="O4101" s="49"/>
      <c r="P4101" s="49"/>
      <c r="Q4101" s="49"/>
      <c r="R4101" s="49"/>
      <c r="S4101" s="49">
        <v>7.9731637749999997</v>
      </c>
      <c r="T4101" s="49">
        <v>649.61524999999995</v>
      </c>
      <c r="U4101" s="49">
        <v>492.38350000000003</v>
      </c>
      <c r="V4101" s="49"/>
      <c r="W4101" s="49"/>
      <c r="X4101" s="49">
        <v>1.7756726296364499E-2</v>
      </c>
      <c r="Y4101" s="49">
        <v>4.4295000000000001E-2</v>
      </c>
      <c r="Z4101" s="49">
        <v>6.9472836500000001</v>
      </c>
      <c r="AA4101" s="49">
        <v>8679.2569955555791</v>
      </c>
      <c r="AB4101" s="49"/>
      <c r="AC4101" s="49">
        <v>391.24799999999999</v>
      </c>
      <c r="AD4101" s="49"/>
      <c r="AE4101" s="49">
        <v>0.39849374405702398</v>
      </c>
      <c r="AF4101" s="49"/>
      <c r="AG4101" s="49"/>
      <c r="AH4101" s="49"/>
      <c r="AI4101" s="49">
        <v>28.463249999999999</v>
      </c>
      <c r="AJ4101" s="49"/>
      <c r="AK4101" s="49"/>
      <c r="AL4101" s="49"/>
      <c r="AM4101" s="49"/>
      <c r="AN4101" s="49"/>
      <c r="AO4101" s="49"/>
      <c r="AP4101" s="49"/>
      <c r="AQ4101" s="49"/>
      <c r="AR4101" s="49"/>
      <c r="AS4101" s="49" t="s">
        <v>69</v>
      </c>
      <c r="AT4101" s="49"/>
      <c r="AX4101" s="49"/>
      <c r="AY4101" s="49"/>
      <c r="AZ4101" s="49"/>
      <c r="BA4101" s="49"/>
      <c r="BB4101" s="49"/>
      <c r="BC4101" s="49">
        <v>101.13549999999999</v>
      </c>
      <c r="BD4101" s="49"/>
      <c r="BE4101" s="49"/>
      <c r="BF4101" s="49"/>
      <c r="BG4101" s="49"/>
      <c r="BH4101" s="49">
        <v>128.76849999999999</v>
      </c>
      <c r="BI4101" s="49">
        <v>328.71821414425301</v>
      </c>
      <c r="BJ4101" s="49"/>
      <c r="BK4101" s="49"/>
      <c r="BL4101" s="49"/>
      <c r="BM4101" s="49"/>
      <c r="BN4101" s="49"/>
      <c r="BO4101" s="49"/>
      <c r="BP4101" s="49"/>
      <c r="BQ4101" s="49"/>
      <c r="BR4101" s="49"/>
      <c r="BS4101" s="49"/>
      <c r="BT4101" s="49"/>
      <c r="BU4101" s="49"/>
      <c r="BV4101" s="49"/>
      <c r="BW4101" s="49"/>
      <c r="BX4101" s="49"/>
      <c r="BY4101" s="49"/>
      <c r="BZ4101" s="49"/>
      <c r="CA4101" s="49"/>
      <c r="CB4101" s="49"/>
      <c r="CC4101" s="49"/>
    </row>
    <row r="4102" spans="1:81" x14ac:dyDescent="0.3">
      <c r="A4102" s="57" t="s">
        <v>563</v>
      </c>
      <c r="B4102" s="48">
        <v>42402</v>
      </c>
      <c r="C4102" s="48"/>
      <c r="D4102" s="48"/>
      <c r="E4102" s="49" t="s">
        <v>558</v>
      </c>
      <c r="F4102" s="49"/>
      <c r="G4102" s="49">
        <v>406.60640625000002</v>
      </c>
      <c r="H4102" s="49">
        <v>6.7040625000000006E-2</v>
      </c>
      <c r="I4102" s="49">
        <v>0.13148124999999999</v>
      </c>
      <c r="J4102" s="49">
        <v>0.17910000000000001</v>
      </c>
      <c r="K4102" s="49">
        <v>0.20143125000000001</v>
      </c>
      <c r="L4102" s="49">
        <v>0.2593125</v>
      </c>
      <c r="M4102" s="49">
        <v>0.32371875</v>
      </c>
      <c r="N4102" s="49">
        <v>0.29253125000000002</v>
      </c>
      <c r="O4102" s="49"/>
      <c r="P4102" s="49"/>
      <c r="Q4102" s="49"/>
      <c r="R4102" s="49"/>
      <c r="S4102" s="49"/>
      <c r="T4102" s="49"/>
      <c r="U4102" s="49"/>
      <c r="V4102" s="49"/>
      <c r="W4102" s="49"/>
      <c r="X4102" s="49"/>
      <c r="Y4102" s="49"/>
      <c r="Z4102" s="49"/>
      <c r="AA4102" s="49"/>
      <c r="AB4102" s="49"/>
      <c r="AC4102" s="49"/>
      <c r="AD4102" s="49"/>
      <c r="AE4102" s="49"/>
      <c r="AF4102" s="49"/>
      <c r="AG4102" s="49"/>
      <c r="AH4102" s="49"/>
      <c r="AI4102" s="49"/>
      <c r="AJ4102" s="49"/>
      <c r="AK4102" s="49"/>
      <c r="AL4102" s="49"/>
      <c r="AM4102" s="49"/>
      <c r="AN4102" s="49"/>
      <c r="AO4102" s="49"/>
      <c r="AP4102" s="49"/>
      <c r="AQ4102" s="49"/>
      <c r="AR4102" s="49"/>
      <c r="AS4102" s="49"/>
      <c r="AT4102" s="49"/>
      <c r="AX4102" s="49"/>
      <c r="AY4102" s="49"/>
      <c r="AZ4102" s="49"/>
      <c r="BA4102" s="49"/>
      <c r="BB4102" s="49"/>
      <c r="BC4102" s="49"/>
      <c r="BD4102" s="49"/>
      <c r="BE4102" s="49"/>
      <c r="BF4102" s="49"/>
      <c r="BG4102" s="49"/>
      <c r="BH4102" s="49"/>
      <c r="BI4102" s="49"/>
      <c r="BJ4102" s="49"/>
      <c r="BK4102" s="49"/>
      <c r="BL4102" s="49"/>
      <c r="BM4102" s="49"/>
      <c r="BN4102" s="49"/>
      <c r="BO4102" s="49"/>
      <c r="BP4102" s="49"/>
      <c r="BQ4102" s="49"/>
      <c r="BR4102" s="49"/>
      <c r="BS4102" s="49"/>
      <c r="BT4102" s="49"/>
      <c r="BU4102" s="49"/>
      <c r="BV4102" s="49"/>
      <c r="BW4102" s="49"/>
      <c r="BX4102" s="49"/>
      <c r="BY4102" s="49"/>
      <c r="BZ4102" s="49"/>
      <c r="CA4102" s="49"/>
      <c r="CB4102" s="49"/>
      <c r="CC4102" s="49"/>
    </row>
    <row r="4103" spans="1:81" x14ac:dyDescent="0.3">
      <c r="A4103" s="57" t="s">
        <v>563</v>
      </c>
      <c r="B4103" s="48">
        <v>42403</v>
      </c>
      <c r="C4103" s="48"/>
      <c r="D4103" s="48"/>
      <c r="E4103" s="49" t="s">
        <v>558</v>
      </c>
      <c r="F4103" s="49"/>
      <c r="G4103" s="49">
        <v>422.91046875000001</v>
      </c>
      <c r="H4103" s="49">
        <v>0.165671875</v>
      </c>
      <c r="I4103" s="49">
        <v>0.13500624999999999</v>
      </c>
      <c r="J4103" s="49">
        <v>0.18144374999999999</v>
      </c>
      <c r="K4103" s="49">
        <v>0.20230624999999999</v>
      </c>
      <c r="L4103" s="49">
        <v>0.25961250000000002</v>
      </c>
      <c r="M4103" s="49">
        <v>0.32363750000000002</v>
      </c>
      <c r="N4103" s="49">
        <v>0.29236250000000003</v>
      </c>
      <c r="O4103" s="49"/>
      <c r="P4103" s="49"/>
      <c r="Q4103" s="49"/>
      <c r="R4103" s="49"/>
      <c r="S4103" s="49"/>
      <c r="T4103" s="49"/>
      <c r="U4103" s="49"/>
      <c r="V4103" s="49"/>
      <c r="W4103" s="49"/>
      <c r="X4103" s="49"/>
      <c r="Y4103" s="49"/>
      <c r="Z4103" s="49"/>
      <c r="AA4103" s="49"/>
      <c r="AB4103" s="49"/>
      <c r="AC4103" s="49"/>
      <c r="AD4103" s="49">
        <v>8.5500000000000007</v>
      </c>
      <c r="AE4103" s="49"/>
      <c r="AF4103" s="49"/>
      <c r="AG4103" s="49"/>
      <c r="AH4103" s="49"/>
      <c r="AI4103" s="49"/>
      <c r="AJ4103" s="49">
        <v>8.5500000000000007</v>
      </c>
      <c r="AK4103" s="49">
        <v>8.5500000000000007</v>
      </c>
      <c r="AL4103" s="49"/>
      <c r="AM4103" s="49"/>
      <c r="AN4103" s="49"/>
      <c r="AO4103" s="49"/>
      <c r="AP4103" s="49"/>
      <c r="AQ4103" s="49"/>
      <c r="AR4103" s="49"/>
      <c r="AS4103" s="49"/>
      <c r="AT4103" s="49"/>
      <c r="AX4103" s="49"/>
      <c r="AY4103" s="49"/>
      <c r="AZ4103" s="49"/>
      <c r="BA4103" s="49"/>
      <c r="BB4103" s="49"/>
      <c r="BC4103" s="49"/>
      <c r="BD4103" s="49"/>
      <c r="BE4103" s="49"/>
      <c r="BF4103" s="49"/>
      <c r="BG4103" s="49"/>
      <c r="BH4103" s="49"/>
      <c r="BI4103" s="49"/>
      <c r="BJ4103" s="49"/>
      <c r="BK4103" s="49"/>
      <c r="BL4103" s="49"/>
      <c r="BM4103" s="49"/>
      <c r="BN4103" s="49"/>
      <c r="BO4103" s="49"/>
      <c r="BP4103" s="49"/>
      <c r="BQ4103" s="49"/>
      <c r="BR4103" s="49"/>
      <c r="BS4103" s="49"/>
      <c r="BT4103" s="49"/>
      <c r="BU4103" s="49"/>
      <c r="BV4103" s="49"/>
      <c r="BW4103" s="49"/>
      <c r="BX4103" s="49"/>
      <c r="BY4103" s="49"/>
      <c r="BZ4103" s="49"/>
      <c r="CA4103" s="49"/>
      <c r="CB4103" s="49"/>
      <c r="CC4103" s="49"/>
    </row>
    <row r="4104" spans="1:81" x14ac:dyDescent="0.3">
      <c r="A4104" s="57" t="s">
        <v>563</v>
      </c>
      <c r="B4104" s="48">
        <v>42404</v>
      </c>
      <c r="C4104" s="48"/>
      <c r="D4104" s="48"/>
      <c r="E4104" s="49" t="s">
        <v>558</v>
      </c>
      <c r="F4104" s="49"/>
      <c r="G4104" s="49">
        <v>474.448125</v>
      </c>
      <c r="H4104" s="49">
        <v>0.30145624999999998</v>
      </c>
      <c r="I4104" s="49">
        <v>0.25900624999999999</v>
      </c>
      <c r="J4104" s="49">
        <v>0.22295000000000001</v>
      </c>
      <c r="K4104" s="49">
        <v>0.2025875</v>
      </c>
      <c r="L4104" s="49">
        <v>0.25981874999999999</v>
      </c>
      <c r="M4104" s="49">
        <v>0.32355</v>
      </c>
      <c r="N4104" s="49">
        <v>0.29235624999999998</v>
      </c>
      <c r="O4104" s="49"/>
      <c r="P4104" s="49"/>
      <c r="Q4104" s="49"/>
      <c r="R4104" s="49"/>
      <c r="S4104" s="49"/>
      <c r="T4104" s="49"/>
      <c r="U4104" s="49"/>
      <c r="V4104" s="49"/>
      <c r="W4104" s="49"/>
      <c r="X4104" s="49"/>
      <c r="Y4104" s="49"/>
      <c r="Z4104" s="49"/>
      <c r="AA4104" s="49"/>
      <c r="AB4104" s="49"/>
      <c r="AC4104" s="49"/>
      <c r="AD4104" s="49"/>
      <c r="AE4104" s="49"/>
      <c r="AF4104" s="49"/>
      <c r="AG4104" s="49"/>
      <c r="AH4104" s="49"/>
      <c r="AI4104" s="49"/>
      <c r="AJ4104" s="49"/>
      <c r="AK4104" s="49"/>
      <c r="AL4104" s="49"/>
      <c r="AM4104" s="49"/>
      <c r="AN4104" s="49"/>
      <c r="AO4104" s="49"/>
      <c r="AP4104" s="49"/>
      <c r="AQ4104" s="49"/>
      <c r="AR4104" s="49"/>
      <c r="AS4104" s="49"/>
      <c r="AT4104" s="49"/>
      <c r="AX4104" s="49"/>
      <c r="AY4104" s="49"/>
      <c r="AZ4104" s="49"/>
      <c r="BA4104" s="49"/>
      <c r="BB4104" s="49"/>
      <c r="BC4104" s="49"/>
      <c r="BD4104" s="49"/>
      <c r="BE4104" s="49"/>
      <c r="BF4104" s="49"/>
      <c r="BG4104" s="49"/>
      <c r="BH4104" s="49"/>
      <c r="BI4104" s="49"/>
      <c r="BJ4104" s="49"/>
      <c r="BK4104" s="49"/>
      <c r="BL4104" s="49"/>
      <c r="BM4104" s="49"/>
      <c r="BN4104" s="49"/>
      <c r="BO4104" s="49"/>
      <c r="BP4104" s="49"/>
      <c r="BQ4104" s="49"/>
      <c r="BR4104" s="49"/>
      <c r="BS4104" s="49"/>
      <c r="BT4104" s="49"/>
      <c r="BU4104" s="49"/>
      <c r="BV4104" s="49"/>
      <c r="BW4104" s="49"/>
      <c r="BX4104" s="49"/>
      <c r="BY4104" s="49"/>
      <c r="BZ4104" s="49"/>
      <c r="CA4104" s="49"/>
      <c r="CB4104" s="49"/>
      <c r="CC4104" s="49"/>
    </row>
    <row r="4105" spans="1:81" x14ac:dyDescent="0.3">
      <c r="A4105" s="57" t="s">
        <v>563</v>
      </c>
      <c r="B4105" s="48">
        <v>42405</v>
      </c>
      <c r="C4105" s="48"/>
      <c r="D4105" s="48"/>
      <c r="E4105" s="49" t="s">
        <v>558</v>
      </c>
      <c r="F4105" s="49"/>
      <c r="G4105" s="49">
        <v>472.74</v>
      </c>
      <c r="H4105" s="49">
        <v>0.27689374999999999</v>
      </c>
      <c r="I4105" s="49">
        <v>0.25981874999999999</v>
      </c>
      <c r="J4105" s="49">
        <v>0.2283</v>
      </c>
      <c r="K4105" s="49">
        <v>0.20330000000000001</v>
      </c>
      <c r="L4105" s="49">
        <v>0.25999375000000002</v>
      </c>
      <c r="M4105" s="49">
        <v>0.32354375000000002</v>
      </c>
      <c r="N4105" s="49">
        <v>0.29230624999999999</v>
      </c>
      <c r="O4105" s="49"/>
      <c r="P4105" s="49"/>
      <c r="Q4105" s="49"/>
      <c r="R4105" s="49"/>
      <c r="S4105" s="49"/>
      <c r="T4105" s="49"/>
      <c r="U4105" s="49"/>
      <c r="V4105" s="49"/>
      <c r="W4105" s="49"/>
      <c r="X4105" s="49"/>
      <c r="Y4105" s="49"/>
      <c r="Z4105" s="49"/>
      <c r="AA4105" s="49"/>
      <c r="AB4105" s="49"/>
      <c r="AC4105" s="49"/>
      <c r="AD4105" s="49"/>
      <c r="AE4105" s="49"/>
      <c r="AF4105" s="49"/>
      <c r="AG4105" s="49"/>
      <c r="AH4105" s="49"/>
      <c r="AI4105" s="49"/>
      <c r="AJ4105" s="49"/>
      <c r="AK4105" s="49"/>
      <c r="AL4105" s="49"/>
      <c r="AM4105" s="49"/>
      <c r="AN4105" s="49"/>
      <c r="AO4105" s="49"/>
      <c r="AP4105" s="49"/>
      <c r="AQ4105" s="49"/>
      <c r="AR4105" s="49"/>
      <c r="AS4105" s="49"/>
      <c r="AT4105" s="49"/>
      <c r="AX4105" s="49"/>
      <c r="AY4105" s="49"/>
      <c r="AZ4105" s="49"/>
      <c r="BA4105" s="49"/>
      <c r="BB4105" s="49"/>
      <c r="BC4105" s="49"/>
      <c r="BD4105" s="49"/>
      <c r="BE4105" s="49"/>
      <c r="BF4105" s="49"/>
      <c r="BG4105" s="49"/>
      <c r="BH4105" s="49"/>
      <c r="BI4105" s="49"/>
      <c r="BJ4105" s="49"/>
      <c r="BK4105" s="49"/>
      <c r="BL4105" s="49"/>
      <c r="BM4105" s="49"/>
      <c r="BN4105" s="49"/>
      <c r="BO4105" s="49"/>
      <c r="BP4105" s="49"/>
      <c r="BQ4105" s="49"/>
      <c r="BR4105" s="49"/>
      <c r="BS4105" s="49"/>
      <c r="BT4105" s="49"/>
      <c r="BU4105" s="49"/>
      <c r="BV4105" s="49"/>
      <c r="BW4105" s="49"/>
      <c r="BX4105" s="49"/>
      <c r="BY4105" s="49"/>
      <c r="BZ4105" s="49"/>
      <c r="CA4105" s="49"/>
      <c r="CB4105" s="49"/>
      <c r="CC4105" s="49"/>
    </row>
    <row r="4106" spans="1:81" x14ac:dyDescent="0.3">
      <c r="A4106" s="57" t="s">
        <v>563</v>
      </c>
      <c r="B4106" s="48">
        <v>42406</v>
      </c>
      <c r="C4106" s="48"/>
      <c r="D4106" s="48"/>
      <c r="E4106" s="49" t="s">
        <v>558</v>
      </c>
      <c r="F4106" s="49"/>
      <c r="G4106" s="49">
        <v>471.05578125</v>
      </c>
      <c r="H4106" s="49">
        <v>0.26039062499999999</v>
      </c>
      <c r="I4106" s="49">
        <v>0.25769375</v>
      </c>
      <c r="J4106" s="49">
        <v>0.23177500000000001</v>
      </c>
      <c r="K4106" s="49">
        <v>0.20373749999999999</v>
      </c>
      <c r="L4106" s="49">
        <v>0.26016875</v>
      </c>
      <c r="M4106" s="49">
        <v>0.32338749999999999</v>
      </c>
      <c r="N4106" s="49">
        <v>0.29207499999999997</v>
      </c>
      <c r="O4106" s="49"/>
      <c r="P4106" s="49"/>
      <c r="Q4106" s="49"/>
      <c r="R4106" s="49"/>
      <c r="S4106" s="49"/>
      <c r="T4106" s="49"/>
      <c r="U4106" s="49"/>
      <c r="V4106" s="49"/>
      <c r="W4106" s="49"/>
      <c r="X4106" s="49"/>
      <c r="Y4106" s="49"/>
      <c r="Z4106" s="49"/>
      <c r="AA4106" s="49"/>
      <c r="AB4106" s="49"/>
      <c r="AC4106" s="49"/>
      <c r="AD4106" s="49"/>
      <c r="AE4106" s="49"/>
      <c r="AF4106" s="49"/>
      <c r="AG4106" s="49"/>
      <c r="AH4106" s="49"/>
      <c r="AI4106" s="49"/>
      <c r="AJ4106" s="49"/>
      <c r="AK4106" s="49"/>
      <c r="AL4106" s="49"/>
      <c r="AM4106" s="49"/>
      <c r="AN4106" s="49"/>
      <c r="AO4106" s="49"/>
      <c r="AP4106" s="49"/>
      <c r="AQ4106" s="49"/>
      <c r="AR4106" s="49"/>
      <c r="AS4106" s="49"/>
      <c r="AT4106" s="49"/>
      <c r="AX4106" s="49"/>
      <c r="AY4106" s="49"/>
      <c r="AZ4106" s="49"/>
      <c r="BA4106" s="49"/>
      <c r="BB4106" s="49"/>
      <c r="BC4106" s="49"/>
      <c r="BD4106" s="49"/>
      <c r="BE4106" s="49"/>
      <c r="BF4106" s="49"/>
      <c r="BG4106" s="49"/>
      <c r="BH4106" s="49"/>
      <c r="BI4106" s="49"/>
      <c r="BJ4106" s="49"/>
      <c r="BK4106" s="49"/>
      <c r="BL4106" s="49"/>
      <c r="BM4106" s="49"/>
      <c r="BN4106" s="49"/>
      <c r="BO4106" s="49"/>
      <c r="BP4106" s="49"/>
      <c r="BQ4106" s="49"/>
      <c r="BR4106" s="49"/>
      <c r="BS4106" s="49"/>
      <c r="BT4106" s="49"/>
      <c r="BU4106" s="49"/>
      <c r="BV4106" s="49"/>
      <c r="BW4106" s="49"/>
      <c r="BX4106" s="49"/>
      <c r="BY4106" s="49"/>
      <c r="BZ4106" s="49"/>
      <c r="CA4106" s="49"/>
      <c r="CB4106" s="49"/>
      <c r="CC4106" s="49"/>
    </row>
    <row r="4107" spans="1:81" x14ac:dyDescent="0.3">
      <c r="A4107" s="57" t="s">
        <v>563</v>
      </c>
      <c r="B4107" s="48">
        <v>42407</v>
      </c>
      <c r="C4107" s="48"/>
      <c r="D4107" s="48"/>
      <c r="E4107" s="49" t="s">
        <v>558</v>
      </c>
      <c r="F4107" s="49"/>
      <c r="G4107" s="49">
        <v>469.75875000000002</v>
      </c>
      <c r="H4107" s="49">
        <v>0.24756875</v>
      </c>
      <c r="I4107" s="49">
        <v>0.25536874999999998</v>
      </c>
      <c r="J4107" s="49">
        <v>0.2344</v>
      </c>
      <c r="K4107" s="49">
        <v>0.20408124999999999</v>
      </c>
      <c r="L4107" s="49">
        <v>0.26033125000000001</v>
      </c>
      <c r="M4107" s="49">
        <v>0.32347500000000001</v>
      </c>
      <c r="N4107" s="49">
        <v>0.29210625000000001</v>
      </c>
      <c r="O4107" s="49"/>
      <c r="P4107" s="49"/>
      <c r="Q4107" s="49"/>
      <c r="R4107" s="49"/>
      <c r="S4107" s="49"/>
      <c r="T4107" s="49"/>
      <c r="U4107" s="49"/>
      <c r="V4107" s="49"/>
      <c r="W4107" s="49"/>
      <c r="X4107" s="49"/>
      <c r="Y4107" s="49"/>
      <c r="Z4107" s="49"/>
      <c r="AA4107" s="49"/>
      <c r="AB4107" s="49"/>
      <c r="AC4107" s="49"/>
      <c r="AD4107" s="49"/>
      <c r="AE4107" s="49"/>
      <c r="AF4107" s="49"/>
      <c r="AG4107" s="49"/>
      <c r="AH4107" s="49"/>
      <c r="AI4107" s="49"/>
      <c r="AJ4107" s="49"/>
      <c r="AK4107" s="49"/>
      <c r="AL4107" s="49"/>
      <c r="AM4107" s="49"/>
      <c r="AN4107" s="49"/>
      <c r="AO4107" s="49"/>
      <c r="AP4107" s="49"/>
      <c r="AQ4107" s="49"/>
      <c r="AR4107" s="49"/>
      <c r="AS4107" s="49"/>
      <c r="AT4107" s="49"/>
      <c r="AX4107" s="49"/>
      <c r="AY4107" s="49"/>
      <c r="AZ4107" s="49"/>
      <c r="BA4107" s="49"/>
      <c r="BB4107" s="49"/>
      <c r="BC4107" s="49"/>
      <c r="BD4107" s="49"/>
      <c r="BE4107" s="49"/>
      <c r="BF4107" s="49"/>
      <c r="BG4107" s="49"/>
      <c r="BH4107" s="49"/>
      <c r="BI4107" s="49"/>
      <c r="BJ4107" s="49"/>
      <c r="BK4107" s="49"/>
      <c r="BL4107" s="49"/>
      <c r="BM4107" s="49"/>
      <c r="BN4107" s="49"/>
      <c r="BO4107" s="49"/>
      <c r="BP4107" s="49"/>
      <c r="BQ4107" s="49"/>
      <c r="BR4107" s="49"/>
      <c r="BS4107" s="49"/>
      <c r="BT4107" s="49"/>
      <c r="BU4107" s="49"/>
      <c r="BV4107" s="49"/>
      <c r="BW4107" s="49"/>
      <c r="BX4107" s="49"/>
      <c r="BY4107" s="49"/>
      <c r="BZ4107" s="49"/>
      <c r="CA4107" s="49"/>
      <c r="CB4107" s="49"/>
      <c r="CC4107" s="49"/>
    </row>
    <row r="4108" spans="1:81" x14ac:dyDescent="0.3">
      <c r="A4108" s="57" t="s">
        <v>563</v>
      </c>
      <c r="B4108" s="48">
        <v>42408</v>
      </c>
      <c r="C4108" s="48"/>
      <c r="D4108" s="48"/>
      <c r="E4108" s="49" t="s">
        <v>558</v>
      </c>
      <c r="F4108" s="49"/>
      <c r="G4108" s="49">
        <v>468.489375</v>
      </c>
      <c r="H4108" s="49">
        <v>0.23586874999999999</v>
      </c>
      <c r="I4108" s="49">
        <v>0.25356875000000001</v>
      </c>
      <c r="J4108" s="49">
        <v>0.23669375000000001</v>
      </c>
      <c r="K4108" s="49">
        <v>0.20446249999999999</v>
      </c>
      <c r="L4108" s="49">
        <v>0.26038125000000001</v>
      </c>
      <c r="M4108" s="49">
        <v>0.32342500000000002</v>
      </c>
      <c r="N4108" s="49">
        <v>0.29194999999999999</v>
      </c>
      <c r="O4108" s="49"/>
      <c r="P4108" s="49"/>
      <c r="Q4108" s="49"/>
      <c r="R4108" s="49"/>
      <c r="S4108" s="49"/>
      <c r="T4108" s="49"/>
      <c r="U4108" s="49"/>
      <c r="V4108" s="49"/>
      <c r="W4108" s="49"/>
      <c r="X4108" s="49"/>
      <c r="Y4108" s="49"/>
      <c r="Z4108" s="49"/>
      <c r="AA4108" s="49"/>
      <c r="AB4108" s="49"/>
      <c r="AC4108" s="49"/>
      <c r="AD4108" s="49"/>
      <c r="AE4108" s="49"/>
      <c r="AF4108" s="49"/>
      <c r="AG4108" s="49"/>
      <c r="AH4108" s="49"/>
      <c r="AI4108" s="49"/>
      <c r="AJ4108" s="49"/>
      <c r="AK4108" s="49"/>
      <c r="AL4108" s="49"/>
      <c r="AM4108" s="49"/>
      <c r="AN4108" s="49"/>
      <c r="AO4108" s="49"/>
      <c r="AP4108" s="49"/>
      <c r="AQ4108" s="49"/>
      <c r="AR4108" s="49"/>
      <c r="AS4108" s="49"/>
      <c r="AT4108" s="49"/>
      <c r="AX4108" s="49"/>
      <c r="AY4108" s="49"/>
      <c r="AZ4108" s="49"/>
      <c r="BA4108" s="49"/>
      <c r="BB4108" s="49"/>
      <c r="BC4108" s="49"/>
      <c r="BD4108" s="49"/>
      <c r="BE4108" s="49"/>
      <c r="BF4108" s="49"/>
      <c r="BG4108" s="49"/>
      <c r="BH4108" s="49"/>
      <c r="BI4108" s="49"/>
      <c r="BJ4108" s="49"/>
      <c r="BK4108" s="49"/>
      <c r="BL4108" s="49"/>
      <c r="BM4108" s="49"/>
      <c r="BN4108" s="49"/>
      <c r="BO4108" s="49"/>
      <c r="BP4108" s="49"/>
      <c r="BQ4108" s="49"/>
      <c r="BR4108" s="49"/>
      <c r="BS4108" s="49"/>
      <c r="BT4108" s="49"/>
      <c r="BU4108" s="49"/>
      <c r="BV4108" s="49"/>
      <c r="BW4108" s="49"/>
      <c r="BX4108" s="49"/>
      <c r="BY4108" s="49"/>
      <c r="BZ4108" s="49"/>
      <c r="CA4108" s="49"/>
      <c r="CB4108" s="49"/>
      <c r="CC4108" s="49"/>
    </row>
    <row r="4109" spans="1:81" x14ac:dyDescent="0.3">
      <c r="A4109" s="57" t="s">
        <v>563</v>
      </c>
      <c r="B4109" s="48">
        <v>42409</v>
      </c>
      <c r="C4109" s="48"/>
      <c r="D4109" s="48"/>
      <c r="E4109" s="49" t="s">
        <v>558</v>
      </c>
      <c r="F4109" s="49"/>
      <c r="G4109" s="49">
        <v>467.35312499999998</v>
      </c>
      <c r="H4109" s="49">
        <v>0.22511875000000001</v>
      </c>
      <c r="I4109" s="49">
        <v>0.25150624999999999</v>
      </c>
      <c r="J4109" s="49">
        <v>0.23861874999999999</v>
      </c>
      <c r="K4109" s="49">
        <v>0.20499999999999999</v>
      </c>
      <c r="L4109" s="49">
        <v>0.26051875000000002</v>
      </c>
      <c r="M4109" s="49">
        <v>0.32343125</v>
      </c>
      <c r="N4109" s="49">
        <v>0.29196250000000001</v>
      </c>
      <c r="O4109" s="49"/>
      <c r="P4109" s="49"/>
      <c r="Q4109" s="49"/>
      <c r="R4109" s="49"/>
      <c r="S4109" s="49"/>
      <c r="T4109" s="49"/>
      <c r="U4109" s="49"/>
      <c r="V4109" s="49"/>
      <c r="W4109" s="49"/>
      <c r="X4109" s="49"/>
      <c r="Y4109" s="49"/>
      <c r="Z4109" s="49"/>
      <c r="AA4109" s="49"/>
      <c r="AB4109" s="49"/>
      <c r="AC4109" s="49"/>
      <c r="AD4109" s="49"/>
      <c r="AE4109" s="49"/>
      <c r="AF4109" s="49"/>
      <c r="AG4109" s="49"/>
      <c r="AH4109" s="49"/>
      <c r="AI4109" s="49"/>
      <c r="AJ4109" s="49"/>
      <c r="AK4109" s="49"/>
      <c r="AL4109" s="49"/>
      <c r="AM4109" s="49"/>
      <c r="AN4109" s="49"/>
      <c r="AO4109" s="49"/>
      <c r="AP4109" s="49"/>
      <c r="AQ4109" s="49"/>
      <c r="AR4109" s="49"/>
      <c r="AS4109" s="49"/>
      <c r="AT4109" s="49"/>
      <c r="AX4109" s="49"/>
      <c r="AY4109" s="49"/>
      <c r="AZ4109" s="49"/>
      <c r="BA4109" s="49"/>
      <c r="BB4109" s="49"/>
      <c r="BC4109" s="49"/>
      <c r="BD4109" s="49"/>
      <c r="BE4109" s="49"/>
      <c r="BF4109" s="49"/>
      <c r="BG4109" s="49"/>
      <c r="BH4109" s="49"/>
      <c r="BI4109" s="49"/>
      <c r="BJ4109" s="49"/>
      <c r="BK4109" s="49"/>
      <c r="BL4109" s="49"/>
      <c r="BM4109" s="49"/>
      <c r="BN4109" s="49"/>
      <c r="BO4109" s="49"/>
      <c r="BP4109" s="49"/>
      <c r="BQ4109" s="49"/>
      <c r="BR4109" s="49"/>
      <c r="BS4109" s="49"/>
      <c r="BT4109" s="49"/>
      <c r="BU4109" s="49"/>
      <c r="BV4109" s="49"/>
      <c r="BW4109" s="49"/>
      <c r="BX4109" s="49"/>
      <c r="BY4109" s="49"/>
      <c r="BZ4109" s="49"/>
      <c r="CA4109" s="49"/>
      <c r="CB4109" s="49"/>
      <c r="CC4109" s="49"/>
    </row>
    <row r="4110" spans="1:81" x14ac:dyDescent="0.3">
      <c r="A4110" s="57" t="s">
        <v>563</v>
      </c>
      <c r="B4110" s="48">
        <v>42410</v>
      </c>
      <c r="C4110" s="48"/>
      <c r="D4110" s="48"/>
      <c r="E4110" s="49" t="s">
        <v>558</v>
      </c>
      <c r="F4110" s="49"/>
      <c r="G4110" s="49">
        <v>466.11609375</v>
      </c>
      <c r="H4110" s="49">
        <v>0.21522187500000001</v>
      </c>
      <c r="I4110" s="49">
        <v>0.24929375000000001</v>
      </c>
      <c r="J4110" s="49">
        <v>0.24</v>
      </c>
      <c r="K4110" s="49">
        <v>0.20561874999999999</v>
      </c>
      <c r="L4110" s="49">
        <v>0.26058750000000003</v>
      </c>
      <c r="M4110" s="49">
        <v>0.32332499999999997</v>
      </c>
      <c r="N4110" s="49">
        <v>0.29193124999999998</v>
      </c>
      <c r="O4110" s="49"/>
      <c r="P4110" s="49"/>
      <c r="Q4110" s="49"/>
      <c r="R4110" s="49"/>
      <c r="S4110" s="49"/>
      <c r="T4110" s="49"/>
      <c r="U4110" s="49"/>
      <c r="V4110" s="49"/>
      <c r="W4110" s="49"/>
      <c r="X4110" s="49"/>
      <c r="Y4110" s="49"/>
      <c r="Z4110" s="49"/>
      <c r="AA4110" s="49"/>
      <c r="AB4110" s="49"/>
      <c r="AC4110" s="49"/>
      <c r="AD4110" s="49"/>
      <c r="AE4110" s="49"/>
      <c r="AF4110" s="49"/>
      <c r="AG4110" s="49"/>
      <c r="AH4110" s="49"/>
      <c r="AI4110" s="49"/>
      <c r="AJ4110" s="49"/>
      <c r="AK4110" s="49"/>
      <c r="AL4110" s="49"/>
      <c r="AM4110" s="49"/>
      <c r="AN4110" s="49"/>
      <c r="AO4110" s="49"/>
      <c r="AP4110" s="49"/>
      <c r="AQ4110" s="49"/>
      <c r="AR4110" s="49"/>
      <c r="AS4110" s="49"/>
      <c r="AT4110" s="49"/>
      <c r="AX4110" s="49"/>
      <c r="AY4110" s="49"/>
      <c r="AZ4110" s="49"/>
      <c r="BA4110" s="49"/>
      <c r="BB4110" s="49"/>
      <c r="BC4110" s="49"/>
      <c r="BD4110" s="49"/>
      <c r="BE4110" s="49"/>
      <c r="BF4110" s="49"/>
      <c r="BG4110" s="49"/>
      <c r="BH4110" s="49"/>
      <c r="BI4110" s="49"/>
      <c r="BJ4110" s="49"/>
      <c r="BK4110" s="49"/>
      <c r="BL4110" s="49"/>
      <c r="BM4110" s="49"/>
      <c r="BN4110" s="49"/>
      <c r="BO4110" s="49"/>
      <c r="BP4110" s="49"/>
      <c r="BQ4110" s="49"/>
      <c r="BR4110" s="49"/>
      <c r="BS4110" s="49"/>
      <c r="BT4110" s="49"/>
      <c r="BU4110" s="49"/>
      <c r="BV4110" s="49"/>
      <c r="BW4110" s="49"/>
      <c r="BX4110" s="49"/>
      <c r="BY4110" s="49"/>
      <c r="BZ4110" s="49"/>
      <c r="CA4110" s="49"/>
      <c r="CB4110" s="49"/>
      <c r="CC4110" s="49"/>
    </row>
    <row r="4111" spans="1:81" x14ac:dyDescent="0.3">
      <c r="A4111" s="57" t="s">
        <v>563</v>
      </c>
      <c r="B4111" s="48">
        <v>42411</v>
      </c>
      <c r="C4111" s="48"/>
      <c r="D4111" s="48"/>
      <c r="E4111" s="49" t="s">
        <v>558</v>
      </c>
      <c r="F4111" s="49"/>
      <c r="G4111" s="49">
        <v>465.38015625000003</v>
      </c>
      <c r="H4111" s="49">
        <v>0.20778437499999999</v>
      </c>
      <c r="I4111" s="49">
        <v>0.24763750000000001</v>
      </c>
      <c r="J4111" s="49">
        <v>0.24145625000000001</v>
      </c>
      <c r="K4111" s="49">
        <v>0.2061875</v>
      </c>
      <c r="L4111" s="49">
        <v>0.26074375</v>
      </c>
      <c r="M4111" s="49">
        <v>0.32324375</v>
      </c>
      <c r="N4111" s="49">
        <v>0.29192499999999999</v>
      </c>
      <c r="O4111" s="49"/>
      <c r="P4111" s="49"/>
      <c r="Q4111" s="49"/>
      <c r="R4111" s="49"/>
      <c r="S4111" s="49"/>
      <c r="T4111" s="49"/>
      <c r="U4111" s="49"/>
      <c r="V4111" s="49"/>
      <c r="W4111" s="49"/>
      <c r="X4111" s="49"/>
      <c r="Y4111" s="49"/>
      <c r="Z4111" s="49"/>
      <c r="AA4111" s="49"/>
      <c r="AB4111" s="49"/>
      <c r="AC4111" s="49"/>
      <c r="AD4111" s="49"/>
      <c r="AE4111" s="49"/>
      <c r="AF4111" s="49"/>
      <c r="AG4111" s="49"/>
      <c r="AH4111" s="49"/>
      <c r="AI4111" s="49"/>
      <c r="AJ4111" s="49"/>
      <c r="AK4111" s="49"/>
      <c r="AL4111" s="49"/>
      <c r="AM4111" s="49"/>
      <c r="AN4111" s="49"/>
      <c r="AO4111" s="49"/>
      <c r="AP4111" s="49"/>
      <c r="AQ4111" s="49"/>
      <c r="AR4111" s="49"/>
      <c r="AS4111" s="49"/>
      <c r="AT4111" s="49"/>
      <c r="AX4111" s="49"/>
      <c r="AY4111" s="49"/>
      <c r="AZ4111" s="49"/>
      <c r="BA4111" s="49"/>
      <c r="BB4111" s="49"/>
      <c r="BC4111" s="49"/>
      <c r="BD4111" s="49"/>
      <c r="BE4111" s="49"/>
      <c r="BF4111" s="49"/>
      <c r="BG4111" s="49"/>
      <c r="BH4111" s="49"/>
      <c r="BI4111" s="49"/>
      <c r="BJ4111" s="49"/>
      <c r="BK4111" s="49"/>
      <c r="BL4111" s="49"/>
      <c r="BM4111" s="49"/>
      <c r="BN4111" s="49"/>
      <c r="BO4111" s="49"/>
      <c r="BP4111" s="49"/>
      <c r="BQ4111" s="49"/>
      <c r="BR4111" s="49"/>
      <c r="BS4111" s="49"/>
      <c r="BT4111" s="49"/>
      <c r="BU4111" s="49"/>
      <c r="BV4111" s="49"/>
      <c r="BW4111" s="49"/>
      <c r="BX4111" s="49"/>
      <c r="BY4111" s="49"/>
      <c r="BZ4111" s="49"/>
      <c r="CA4111" s="49"/>
      <c r="CB4111" s="49"/>
      <c r="CC4111" s="49"/>
    </row>
    <row r="4112" spans="1:81" x14ac:dyDescent="0.3">
      <c r="A4112" s="57" t="s">
        <v>563</v>
      </c>
      <c r="B4112" s="48">
        <v>42412</v>
      </c>
      <c r="C4112" s="48"/>
      <c r="D4112" s="48"/>
      <c r="E4112" s="49" t="s">
        <v>558</v>
      </c>
      <c r="F4112" s="49"/>
      <c r="G4112" s="49">
        <v>465.05531250000001</v>
      </c>
      <c r="H4112" s="49">
        <v>0.20123750000000001</v>
      </c>
      <c r="I4112" s="49">
        <v>0.24655625</v>
      </c>
      <c r="J4112" s="49">
        <v>0.24328125</v>
      </c>
      <c r="K4112" s="49">
        <v>0.20703125</v>
      </c>
      <c r="L4112" s="49">
        <v>0.26088125000000001</v>
      </c>
      <c r="M4112" s="49">
        <v>0.32318124999999998</v>
      </c>
      <c r="N4112" s="49">
        <v>0.29191250000000002</v>
      </c>
      <c r="O4112" s="49"/>
      <c r="P4112" s="49"/>
      <c r="Q4112" s="49"/>
      <c r="R4112" s="49"/>
      <c r="S4112" s="49"/>
      <c r="T4112" s="49"/>
      <c r="U4112" s="49"/>
      <c r="V4112" s="49"/>
      <c r="W4112" s="49"/>
      <c r="X4112" s="49"/>
      <c r="Y4112" s="49"/>
      <c r="Z4112" s="49"/>
      <c r="AA4112" s="49"/>
      <c r="AB4112" s="49"/>
      <c r="AC4112" s="49"/>
      <c r="AD4112" s="49">
        <v>8.5500000000000007</v>
      </c>
      <c r="AE4112" s="49"/>
      <c r="AF4112" s="49"/>
      <c r="AG4112" s="49"/>
      <c r="AH4112" s="49"/>
      <c r="AI4112" s="49"/>
      <c r="AJ4112" s="49">
        <v>8.5500000000000007</v>
      </c>
      <c r="AK4112" s="49">
        <v>8.5500000000000007</v>
      </c>
      <c r="AL4112" s="49"/>
      <c r="AM4112" s="49"/>
      <c r="AN4112" s="49"/>
      <c r="AO4112" s="49"/>
      <c r="AP4112" s="49"/>
      <c r="AQ4112" s="49"/>
      <c r="AR4112" s="49"/>
      <c r="AS4112" s="49"/>
      <c r="AT4112" s="49"/>
      <c r="AX4112" s="49"/>
      <c r="AY4112" s="49"/>
      <c r="AZ4112" s="49"/>
      <c r="BA4112" s="49"/>
      <c r="BB4112" s="49"/>
      <c r="BC4112" s="49"/>
      <c r="BD4112" s="49"/>
      <c r="BE4112" s="49"/>
      <c r="BF4112" s="49"/>
      <c r="BG4112" s="49"/>
      <c r="BH4112" s="49"/>
      <c r="BI4112" s="49"/>
      <c r="BJ4112" s="49"/>
      <c r="BK4112" s="49"/>
      <c r="BL4112" s="49"/>
      <c r="BM4112" s="49"/>
      <c r="BN4112" s="49"/>
      <c r="BO4112" s="49"/>
      <c r="BP4112" s="49"/>
      <c r="BQ4112" s="49"/>
      <c r="BR4112" s="49"/>
      <c r="BS4112" s="49"/>
      <c r="BT4112" s="49"/>
      <c r="BU4112" s="49"/>
      <c r="BV4112" s="49"/>
      <c r="BW4112" s="49"/>
      <c r="BX4112" s="49"/>
      <c r="BY4112" s="49"/>
      <c r="BZ4112" s="49"/>
      <c r="CA4112" s="49"/>
      <c r="CB4112" s="49"/>
      <c r="CC4112" s="49"/>
    </row>
    <row r="4113" spans="1:81" x14ac:dyDescent="0.3">
      <c r="A4113" s="57" t="s">
        <v>563</v>
      </c>
      <c r="B4113" s="48">
        <v>42413</v>
      </c>
      <c r="C4113" s="48"/>
      <c r="D4113" s="48"/>
      <c r="E4113" s="49" t="s">
        <v>558</v>
      </c>
      <c r="F4113" s="49"/>
      <c r="G4113" s="49">
        <v>464.48390625000002</v>
      </c>
      <c r="H4113" s="49">
        <v>0.194834375</v>
      </c>
      <c r="I4113" s="49">
        <v>0.24431249999999999</v>
      </c>
      <c r="J4113" s="49">
        <v>0.24460000000000001</v>
      </c>
      <c r="K4113" s="49">
        <v>0.20811874999999999</v>
      </c>
      <c r="L4113" s="49">
        <v>0.26096249999999999</v>
      </c>
      <c r="M4113" s="49">
        <v>0.32324999999999998</v>
      </c>
      <c r="N4113" s="49">
        <v>0.29177500000000001</v>
      </c>
      <c r="O4113" s="49"/>
      <c r="P4113" s="49"/>
      <c r="Q4113" s="49"/>
      <c r="R4113" s="49"/>
      <c r="S4113" s="49"/>
      <c r="T4113" s="49"/>
      <c r="U4113" s="49"/>
      <c r="V4113" s="49"/>
      <c r="W4113" s="49"/>
      <c r="X4113" s="49"/>
      <c r="Y4113" s="49"/>
      <c r="Z4113" s="49"/>
      <c r="AA4113" s="49"/>
      <c r="AB4113" s="49"/>
      <c r="AC4113" s="49"/>
      <c r="AD4113" s="49"/>
      <c r="AE4113" s="49"/>
      <c r="AF4113" s="49"/>
      <c r="AG4113" s="49"/>
      <c r="AH4113" s="49"/>
      <c r="AI4113" s="49"/>
      <c r="AJ4113" s="49"/>
      <c r="AK4113" s="49"/>
      <c r="AL4113" s="49"/>
      <c r="AM4113" s="49"/>
      <c r="AN4113" s="49"/>
      <c r="AO4113" s="49"/>
      <c r="AP4113" s="49"/>
      <c r="AQ4113" s="49"/>
      <c r="AR4113" s="49"/>
      <c r="AS4113" s="49"/>
      <c r="AT4113" s="49"/>
      <c r="AX4113" s="49"/>
      <c r="AY4113" s="49"/>
      <c r="AZ4113" s="49"/>
      <c r="BA4113" s="49"/>
      <c r="BB4113" s="49"/>
      <c r="BC4113" s="49"/>
      <c r="BD4113" s="49"/>
      <c r="BE4113" s="49"/>
      <c r="BF4113" s="49"/>
      <c r="BG4113" s="49"/>
      <c r="BH4113" s="49"/>
      <c r="BI4113" s="49"/>
      <c r="BJ4113" s="49"/>
      <c r="BK4113" s="49"/>
      <c r="BL4113" s="49"/>
      <c r="BM4113" s="49"/>
      <c r="BN4113" s="49"/>
      <c r="BO4113" s="49"/>
      <c r="BP4113" s="49"/>
      <c r="BQ4113" s="49"/>
      <c r="BR4113" s="49"/>
      <c r="BS4113" s="49"/>
      <c r="BT4113" s="49"/>
      <c r="BU4113" s="49"/>
      <c r="BV4113" s="49"/>
      <c r="BW4113" s="49"/>
      <c r="BX4113" s="49"/>
      <c r="BY4113" s="49"/>
      <c r="BZ4113" s="49"/>
      <c r="CA4113" s="49"/>
      <c r="CB4113" s="49"/>
      <c r="CC4113" s="49"/>
    </row>
    <row r="4114" spans="1:81" x14ac:dyDescent="0.3">
      <c r="A4114" s="57" t="s">
        <v>563</v>
      </c>
      <c r="B4114" s="48">
        <v>42414</v>
      </c>
      <c r="C4114" s="48"/>
      <c r="D4114" s="48"/>
      <c r="E4114" s="49" t="s">
        <v>558</v>
      </c>
      <c r="F4114" s="49"/>
      <c r="G4114" s="49">
        <v>464.28796875</v>
      </c>
      <c r="H4114" s="49">
        <v>0.19082812499999999</v>
      </c>
      <c r="I4114" s="49">
        <v>0.24304999999999999</v>
      </c>
      <c r="J4114" s="49">
        <v>0.2454375</v>
      </c>
      <c r="K4114" s="49">
        <v>0.20897499999999999</v>
      </c>
      <c r="L4114" s="49">
        <v>0.26130625000000002</v>
      </c>
      <c r="M4114" s="49">
        <v>0.32319999999999999</v>
      </c>
      <c r="N4114" s="49">
        <v>0.29176875000000002</v>
      </c>
      <c r="O4114" s="49"/>
      <c r="P4114" s="49"/>
      <c r="Q4114" s="49"/>
      <c r="R4114" s="49"/>
      <c r="S4114" s="49"/>
      <c r="T4114" s="49"/>
      <c r="U4114" s="49"/>
      <c r="V4114" s="49"/>
      <c r="W4114" s="49"/>
      <c r="X4114" s="49"/>
      <c r="Y4114" s="49"/>
      <c r="Z4114" s="49"/>
      <c r="AA4114" s="49"/>
      <c r="AB4114" s="49"/>
      <c r="AC4114" s="49"/>
      <c r="AD4114" s="49"/>
      <c r="AE4114" s="49"/>
      <c r="AF4114" s="49"/>
      <c r="AG4114" s="49"/>
      <c r="AH4114" s="49"/>
      <c r="AI4114" s="49"/>
      <c r="AJ4114" s="49"/>
      <c r="AK4114" s="49"/>
      <c r="AL4114" s="49"/>
      <c r="AM4114" s="49"/>
      <c r="AN4114" s="49"/>
      <c r="AO4114" s="49"/>
      <c r="AP4114" s="49"/>
      <c r="AQ4114" s="49"/>
      <c r="AR4114" s="49"/>
      <c r="AS4114" s="49"/>
      <c r="AT4114" s="49"/>
      <c r="AX4114" s="49"/>
      <c r="AY4114" s="49"/>
      <c r="AZ4114" s="49"/>
      <c r="BA4114" s="49"/>
      <c r="BB4114" s="49"/>
      <c r="BC4114" s="49"/>
      <c r="BD4114" s="49"/>
      <c r="BE4114" s="49"/>
      <c r="BF4114" s="49"/>
      <c r="BG4114" s="49"/>
      <c r="BH4114" s="49"/>
      <c r="BI4114" s="49"/>
      <c r="BJ4114" s="49"/>
      <c r="BK4114" s="49"/>
      <c r="BL4114" s="49"/>
      <c r="BM4114" s="49"/>
      <c r="BN4114" s="49"/>
      <c r="BO4114" s="49"/>
      <c r="BP4114" s="49"/>
      <c r="BQ4114" s="49"/>
      <c r="BR4114" s="49"/>
      <c r="BS4114" s="49"/>
      <c r="BT4114" s="49"/>
      <c r="BU4114" s="49"/>
      <c r="BV4114" s="49"/>
      <c r="BW4114" s="49"/>
      <c r="BX4114" s="49"/>
      <c r="BY4114" s="49"/>
      <c r="BZ4114" s="49"/>
      <c r="CA4114" s="49"/>
      <c r="CB4114" s="49"/>
      <c r="CC4114" s="49"/>
    </row>
    <row r="4115" spans="1:81" x14ac:dyDescent="0.3">
      <c r="A4115" s="57" t="s">
        <v>563</v>
      </c>
      <c r="B4115" s="48">
        <v>42415</v>
      </c>
      <c r="C4115" s="48"/>
      <c r="D4115" s="48"/>
      <c r="E4115" s="49" t="s">
        <v>558</v>
      </c>
      <c r="F4115" s="49"/>
      <c r="G4115" s="49">
        <v>464.21953124999999</v>
      </c>
      <c r="H4115" s="49">
        <v>0.18672187500000001</v>
      </c>
      <c r="I4115" s="49">
        <v>0.24198749999999999</v>
      </c>
      <c r="J4115" s="49">
        <v>0.24670624999999999</v>
      </c>
      <c r="K4115" s="49">
        <v>0.20990624999999999</v>
      </c>
      <c r="L4115" s="49">
        <v>0.26152500000000001</v>
      </c>
      <c r="M4115" s="49">
        <v>0.32323125000000003</v>
      </c>
      <c r="N4115" s="49">
        <v>0.29167500000000002</v>
      </c>
      <c r="O4115" s="49"/>
      <c r="P4115" s="49"/>
      <c r="Q4115" s="49"/>
      <c r="R4115" s="49"/>
      <c r="S4115" s="49"/>
      <c r="T4115" s="49"/>
      <c r="U4115" s="49"/>
      <c r="V4115" s="49"/>
      <c r="W4115" s="49"/>
      <c r="X4115" s="49"/>
      <c r="Y4115" s="49"/>
      <c r="Z4115" s="49"/>
      <c r="AA4115" s="49"/>
      <c r="AB4115" s="49"/>
      <c r="AC4115" s="49"/>
      <c r="AD4115" s="49"/>
      <c r="AE4115" s="49"/>
      <c r="AF4115" s="49"/>
      <c r="AG4115" s="49"/>
      <c r="AH4115" s="49"/>
      <c r="AI4115" s="49"/>
      <c r="AJ4115" s="49"/>
      <c r="AK4115" s="49"/>
      <c r="AL4115" s="49"/>
      <c r="AM4115" s="49"/>
      <c r="AN4115" s="49"/>
      <c r="AO4115" s="49"/>
      <c r="AP4115" s="49"/>
      <c r="AQ4115" s="49"/>
      <c r="AR4115" s="49"/>
      <c r="AS4115" s="49"/>
      <c r="AT4115" s="49"/>
      <c r="AX4115" s="49"/>
      <c r="AY4115" s="49"/>
      <c r="AZ4115" s="49"/>
      <c r="BA4115" s="49"/>
      <c r="BB4115" s="49"/>
      <c r="BC4115" s="49"/>
      <c r="BD4115" s="49"/>
      <c r="BE4115" s="49"/>
      <c r="BF4115" s="49"/>
      <c r="BG4115" s="49"/>
      <c r="BH4115" s="49"/>
      <c r="BI4115" s="49"/>
      <c r="BJ4115" s="49"/>
      <c r="BK4115" s="49"/>
      <c r="BL4115" s="49"/>
      <c r="BM4115" s="49"/>
      <c r="BN4115" s="49"/>
      <c r="BO4115" s="49"/>
      <c r="BP4115" s="49"/>
      <c r="BQ4115" s="49"/>
      <c r="BR4115" s="49"/>
      <c r="BS4115" s="49"/>
      <c r="BT4115" s="49"/>
      <c r="BU4115" s="49"/>
      <c r="BV4115" s="49"/>
      <c r="BW4115" s="49"/>
      <c r="BX4115" s="49"/>
      <c r="BY4115" s="49"/>
      <c r="BZ4115" s="49"/>
      <c r="CA4115" s="49"/>
      <c r="CB4115" s="49"/>
      <c r="CC4115" s="49"/>
    </row>
    <row r="4116" spans="1:81" x14ac:dyDescent="0.3">
      <c r="A4116" s="57" t="s">
        <v>563</v>
      </c>
      <c r="B4116" s="48">
        <v>42416</v>
      </c>
      <c r="C4116" s="48"/>
      <c r="D4116" s="48"/>
      <c r="E4116" s="49" t="s">
        <v>558</v>
      </c>
      <c r="F4116" s="49"/>
      <c r="G4116" s="49"/>
      <c r="H4116" s="49"/>
      <c r="I4116" s="49"/>
      <c r="J4116" s="49"/>
      <c r="K4116" s="49"/>
      <c r="L4116" s="49"/>
      <c r="M4116" s="49"/>
      <c r="N4116" s="49"/>
      <c r="O4116" s="49"/>
      <c r="P4116" s="49"/>
      <c r="Q4116" s="49"/>
      <c r="R4116" s="49"/>
      <c r="S4116" s="49"/>
      <c r="T4116" s="49"/>
      <c r="U4116" s="49"/>
      <c r="V4116" s="49"/>
      <c r="W4116" s="49"/>
      <c r="X4116" s="49"/>
      <c r="Y4116" s="49"/>
      <c r="Z4116" s="49"/>
      <c r="AA4116" s="49"/>
      <c r="AB4116" s="49"/>
      <c r="AC4116" s="49"/>
      <c r="AD4116" s="49">
        <v>8.5500000000000007</v>
      </c>
      <c r="AE4116" s="49"/>
      <c r="AF4116" s="49"/>
      <c r="AG4116" s="49"/>
      <c r="AH4116" s="49"/>
      <c r="AI4116" s="49"/>
      <c r="AJ4116" s="49">
        <v>8.5500000000000007</v>
      </c>
      <c r="AK4116" s="49">
        <v>8.5500000000000007</v>
      </c>
      <c r="AL4116" s="49"/>
      <c r="AM4116" s="49"/>
      <c r="AN4116" s="49"/>
      <c r="AO4116" s="49"/>
      <c r="AP4116" s="49"/>
      <c r="AQ4116" s="49"/>
      <c r="AR4116" s="49"/>
      <c r="AS4116" s="49"/>
      <c r="AT4116" s="49"/>
      <c r="AX4116" s="49"/>
      <c r="AY4116" s="49"/>
      <c r="AZ4116" s="49"/>
      <c r="BA4116" s="49"/>
      <c r="BB4116" s="49"/>
      <c r="BC4116" s="49"/>
      <c r="BD4116" s="49"/>
      <c r="BE4116" s="49"/>
      <c r="BF4116" s="49"/>
      <c r="BG4116" s="49"/>
      <c r="BH4116" s="49"/>
      <c r="BI4116" s="49"/>
      <c r="BJ4116" s="49"/>
      <c r="BK4116" s="49"/>
      <c r="BL4116" s="49"/>
      <c r="BM4116" s="49"/>
      <c r="BN4116" s="49"/>
      <c r="BO4116" s="49"/>
      <c r="BP4116" s="49"/>
      <c r="BQ4116" s="49"/>
      <c r="BR4116" s="49"/>
      <c r="BS4116" s="49"/>
      <c r="BT4116" s="49"/>
      <c r="BU4116" s="49"/>
      <c r="BV4116" s="49"/>
      <c r="BW4116" s="49"/>
      <c r="BX4116" s="49"/>
      <c r="BY4116" s="49"/>
      <c r="BZ4116" s="49"/>
      <c r="CA4116" s="49"/>
      <c r="CB4116" s="49"/>
      <c r="CC4116" s="49"/>
    </row>
    <row r="4117" spans="1:81" x14ac:dyDescent="0.3">
      <c r="A4117" s="58" t="s">
        <v>324</v>
      </c>
      <c r="B4117" s="9">
        <v>33483</v>
      </c>
      <c r="C4117" s="9"/>
      <c r="D4117" s="9"/>
      <c r="E4117" s="10"/>
      <c r="G4117">
        <v>416.54</v>
      </c>
      <c r="H4117">
        <v>0.27400000000000002</v>
      </c>
      <c r="I4117">
        <v>0.2954</v>
      </c>
      <c r="J4117">
        <v>0.28160000000000002</v>
      </c>
      <c r="K4117">
        <v>0.24840000000000001</v>
      </c>
      <c r="L4117">
        <v>0.23874999999999999</v>
      </c>
      <c r="M4117">
        <v>0.26919999999999999</v>
      </c>
      <c r="N4117">
        <v>0.26740000000000003</v>
      </c>
      <c r="O4117">
        <v>0.20795</v>
      </c>
    </row>
    <row r="4118" spans="1:81" x14ac:dyDescent="0.3">
      <c r="A4118" s="58" t="s">
        <v>324</v>
      </c>
      <c r="B4118" s="9">
        <v>33491</v>
      </c>
      <c r="C4118" s="9"/>
      <c r="D4118" s="9"/>
      <c r="E4118" s="10"/>
      <c r="G4118">
        <v>418.79</v>
      </c>
      <c r="H4118">
        <v>0.28499999999999998</v>
      </c>
      <c r="I4118">
        <v>0.29925000000000002</v>
      </c>
      <c r="J4118">
        <v>0.28094999999999998</v>
      </c>
      <c r="K4118">
        <v>0.2487</v>
      </c>
      <c r="L4118">
        <v>0.2387</v>
      </c>
      <c r="M4118">
        <v>0.26615</v>
      </c>
      <c r="N4118">
        <v>0.26624999999999999</v>
      </c>
      <c r="O4118">
        <v>0.20895</v>
      </c>
    </row>
    <row r="4119" spans="1:81" x14ac:dyDescent="0.3">
      <c r="A4119" s="58" t="s">
        <v>324</v>
      </c>
      <c r="B4119" s="9">
        <v>33497</v>
      </c>
      <c r="C4119" s="9"/>
      <c r="D4119" s="9"/>
      <c r="E4119" s="10"/>
      <c r="G4119">
        <v>431.31</v>
      </c>
      <c r="H4119">
        <v>0.30199999999999999</v>
      </c>
      <c r="I4119">
        <v>0.30235000000000001</v>
      </c>
      <c r="J4119">
        <v>0.28885</v>
      </c>
      <c r="K4119">
        <v>0.26255000000000001</v>
      </c>
      <c r="L4119">
        <v>0.25380000000000003</v>
      </c>
      <c r="M4119">
        <v>0.27260000000000001</v>
      </c>
      <c r="N4119">
        <v>0.26555000000000001</v>
      </c>
      <c r="O4119">
        <v>0.20885000000000001</v>
      </c>
    </row>
    <row r="4120" spans="1:81" x14ac:dyDescent="0.3">
      <c r="A4120" s="58" t="s">
        <v>324</v>
      </c>
      <c r="B4120" s="9">
        <v>33504</v>
      </c>
      <c r="C4120" s="9"/>
      <c r="D4120" s="9"/>
      <c r="E4120" s="10"/>
      <c r="G4120">
        <v>429.45</v>
      </c>
      <c r="H4120">
        <v>0.29649999999999999</v>
      </c>
      <c r="I4120">
        <v>0.30175000000000002</v>
      </c>
      <c r="J4120">
        <v>0.2883</v>
      </c>
      <c r="K4120">
        <v>0.26200000000000001</v>
      </c>
      <c r="L4120">
        <v>0.25324999999999998</v>
      </c>
      <c r="M4120">
        <v>0.27205000000000001</v>
      </c>
      <c r="N4120">
        <v>0.26500000000000001</v>
      </c>
      <c r="O4120">
        <v>0.2084</v>
      </c>
    </row>
    <row r="4121" spans="1:81" x14ac:dyDescent="0.3">
      <c r="A4121" s="58" t="s">
        <v>324</v>
      </c>
      <c r="B4121" s="9">
        <v>33505</v>
      </c>
      <c r="C4121" s="9"/>
      <c r="D4121" s="9"/>
      <c r="E4121" s="10"/>
      <c r="T4121">
        <v>176.9</v>
      </c>
      <c r="AL4121">
        <v>2.445180342</v>
      </c>
      <c r="AO4121">
        <v>107.975242968952</v>
      </c>
      <c r="AR4121">
        <v>22373.9535768645</v>
      </c>
      <c r="AZ4121">
        <v>187.5</v>
      </c>
      <c r="BH4121">
        <v>68.924757031048401</v>
      </c>
      <c r="BI4121">
        <v>657.5</v>
      </c>
    </row>
    <row r="4122" spans="1:81" x14ac:dyDescent="0.3">
      <c r="A4122" s="58" t="s">
        <v>324</v>
      </c>
      <c r="B4122" s="9">
        <v>33512</v>
      </c>
      <c r="C4122" s="9"/>
      <c r="D4122" s="9"/>
      <c r="E4122" s="10"/>
      <c r="G4122">
        <v>406.59</v>
      </c>
      <c r="H4122">
        <v>0.25800000000000001</v>
      </c>
      <c r="I4122">
        <v>0.27200000000000002</v>
      </c>
      <c r="J4122">
        <v>0.27500000000000002</v>
      </c>
      <c r="K4122">
        <v>0.24745</v>
      </c>
      <c r="L4122">
        <v>0.24335000000000001</v>
      </c>
      <c r="M4122">
        <v>0.26784999999999998</v>
      </c>
      <c r="N4122">
        <v>0.26565</v>
      </c>
      <c r="O4122">
        <v>0.20365</v>
      </c>
    </row>
    <row r="4123" spans="1:81" x14ac:dyDescent="0.3">
      <c r="A4123" s="58" t="s">
        <v>324</v>
      </c>
      <c r="B4123" s="9">
        <v>33519</v>
      </c>
      <c r="C4123" s="9"/>
      <c r="D4123" s="9"/>
      <c r="E4123" s="10"/>
      <c r="G4123">
        <v>415</v>
      </c>
      <c r="H4123">
        <v>0.27150000000000002</v>
      </c>
      <c r="I4123">
        <v>0.29335</v>
      </c>
      <c r="J4123">
        <v>0.27875</v>
      </c>
      <c r="K4123">
        <v>0.24575</v>
      </c>
      <c r="L4123">
        <v>0.24554999999999999</v>
      </c>
      <c r="M4123">
        <v>0.26590000000000003</v>
      </c>
      <c r="N4123">
        <v>0.26350000000000001</v>
      </c>
      <c r="O4123">
        <v>0.2107</v>
      </c>
    </row>
    <row r="4124" spans="1:81" x14ac:dyDescent="0.3">
      <c r="A4124" s="58" t="s">
        <v>324</v>
      </c>
      <c r="B4124" s="9">
        <v>33521</v>
      </c>
      <c r="C4124" s="9"/>
      <c r="D4124" s="9"/>
      <c r="E4124" s="10"/>
      <c r="T4124">
        <v>419.2</v>
      </c>
      <c r="AL4124">
        <v>6.9373268399999999</v>
      </c>
      <c r="AO4124">
        <v>233.60221861471899</v>
      </c>
      <c r="AR4124">
        <v>29571.342389847199</v>
      </c>
      <c r="AZ4124">
        <v>235</v>
      </c>
      <c r="BH4124">
        <v>185.597781385281</v>
      </c>
      <c r="BI4124">
        <v>760</v>
      </c>
    </row>
    <row r="4125" spans="1:81" x14ac:dyDescent="0.3">
      <c r="A4125" s="58" t="s">
        <v>324</v>
      </c>
      <c r="B4125" s="9">
        <v>33525</v>
      </c>
      <c r="C4125" s="9"/>
      <c r="D4125" s="9"/>
      <c r="E4125" s="10"/>
      <c r="G4125">
        <v>406.44</v>
      </c>
      <c r="H4125">
        <v>0.25700000000000001</v>
      </c>
      <c r="I4125">
        <v>0.27575</v>
      </c>
      <c r="J4125">
        <v>0.27565000000000001</v>
      </c>
      <c r="K4125">
        <v>0.24460000000000001</v>
      </c>
      <c r="L4125">
        <v>0.23769999999999999</v>
      </c>
      <c r="M4125">
        <v>0.26800000000000002</v>
      </c>
      <c r="N4125">
        <v>0.26374999999999998</v>
      </c>
      <c r="O4125">
        <v>0.20974999999999999</v>
      </c>
    </row>
    <row r="4126" spans="1:81" x14ac:dyDescent="0.3">
      <c r="A4126" s="58" t="s">
        <v>324</v>
      </c>
      <c r="B4126" s="9">
        <v>33532</v>
      </c>
      <c r="C4126" s="9"/>
      <c r="D4126" s="9"/>
      <c r="E4126" s="10"/>
      <c r="G4126">
        <v>396.97</v>
      </c>
      <c r="H4126">
        <v>0.245</v>
      </c>
      <c r="I4126">
        <v>0.26755000000000001</v>
      </c>
      <c r="J4126">
        <v>0.26769999999999999</v>
      </c>
      <c r="K4126">
        <v>0.23874999999999999</v>
      </c>
      <c r="L4126">
        <v>0.23050000000000001</v>
      </c>
      <c r="M4126">
        <v>0.26269999999999999</v>
      </c>
      <c r="N4126">
        <v>0.26365</v>
      </c>
      <c r="O4126">
        <v>0.20899999999999999</v>
      </c>
    </row>
    <row r="4127" spans="1:81" x14ac:dyDescent="0.3">
      <c r="A4127" s="58" t="s">
        <v>324</v>
      </c>
      <c r="B4127" s="9">
        <v>33533</v>
      </c>
      <c r="C4127" s="9"/>
      <c r="D4127" s="9"/>
      <c r="E4127" s="10"/>
      <c r="T4127">
        <v>589.625</v>
      </c>
      <c r="AL4127">
        <v>7.7521683020000003</v>
      </c>
      <c r="AO4127">
        <v>287.60125142533201</v>
      </c>
      <c r="AR4127">
        <v>26645.650363924498</v>
      </c>
      <c r="AZ4127">
        <v>205</v>
      </c>
      <c r="BH4127">
        <v>302.02374857466799</v>
      </c>
      <c r="BI4127">
        <v>650</v>
      </c>
    </row>
    <row r="4128" spans="1:81" x14ac:dyDescent="0.3">
      <c r="A4128" s="58" t="s">
        <v>324</v>
      </c>
      <c r="B4128" s="9">
        <v>33540</v>
      </c>
      <c r="C4128" s="9"/>
      <c r="D4128" s="9"/>
      <c r="E4128" s="10"/>
      <c r="G4128">
        <v>395.03</v>
      </c>
      <c r="H4128">
        <v>0.25800000000000001</v>
      </c>
      <c r="I4128">
        <v>0.27155000000000001</v>
      </c>
      <c r="J4128">
        <v>0.26369999999999999</v>
      </c>
      <c r="K4128">
        <v>0.2293</v>
      </c>
      <c r="L4128">
        <v>0.22635</v>
      </c>
      <c r="M4128">
        <v>0.25850000000000001</v>
      </c>
      <c r="N4128">
        <v>0.26200000000000001</v>
      </c>
      <c r="O4128">
        <v>0.20574999999999999</v>
      </c>
    </row>
    <row r="4129" spans="1:61" x14ac:dyDescent="0.3">
      <c r="A4129" s="58" t="s">
        <v>324</v>
      </c>
      <c r="B4129" s="9">
        <v>33546</v>
      </c>
      <c r="C4129" s="9"/>
      <c r="D4129" s="9"/>
      <c r="E4129" s="10"/>
      <c r="G4129">
        <v>404.18</v>
      </c>
      <c r="H4129">
        <v>0.28449999999999998</v>
      </c>
      <c r="I4129">
        <v>0.29244999999999999</v>
      </c>
      <c r="J4129">
        <v>0.26755000000000001</v>
      </c>
      <c r="K4129">
        <v>0.23164999999999999</v>
      </c>
      <c r="L4129">
        <v>0.21845000000000001</v>
      </c>
      <c r="M4129">
        <v>0.2581</v>
      </c>
      <c r="N4129">
        <v>0.26095000000000002</v>
      </c>
      <c r="O4129">
        <v>0.20724999999999999</v>
      </c>
    </row>
    <row r="4130" spans="1:61" x14ac:dyDescent="0.3">
      <c r="A4130" s="58" t="s">
        <v>324</v>
      </c>
      <c r="B4130" s="9">
        <v>33547</v>
      </c>
      <c r="C4130" s="9"/>
      <c r="D4130" s="9"/>
      <c r="E4130" s="10"/>
      <c r="S4130">
        <v>20.823239999999998</v>
      </c>
      <c r="T4130">
        <v>963.05</v>
      </c>
      <c r="AI4130">
        <v>45.250000000000298</v>
      </c>
      <c r="AL4130">
        <v>9.7284178820000005</v>
      </c>
      <c r="AO4130">
        <v>361.81232314506002</v>
      </c>
      <c r="AR4130">
        <v>26871.8476689649</v>
      </c>
      <c r="AZ4130">
        <v>252.5</v>
      </c>
      <c r="BH4130">
        <v>596.71267685494001</v>
      </c>
      <c r="BI4130">
        <v>702.5</v>
      </c>
    </row>
    <row r="4131" spans="1:61" x14ac:dyDescent="0.3">
      <c r="A4131" s="58" t="s">
        <v>324</v>
      </c>
      <c r="B4131" s="9">
        <v>33553</v>
      </c>
      <c r="C4131" s="9"/>
      <c r="D4131" s="9"/>
      <c r="E4131" s="10"/>
      <c r="G4131">
        <v>400.12</v>
      </c>
      <c r="H4131">
        <v>0.27200000000000002</v>
      </c>
      <c r="I4131">
        <v>0.28510000000000002</v>
      </c>
      <c r="J4131">
        <v>0.27155000000000001</v>
      </c>
      <c r="K4131">
        <v>0.23100000000000001</v>
      </c>
      <c r="L4131">
        <v>0.21820000000000001</v>
      </c>
      <c r="M4131">
        <v>0.25850000000000001</v>
      </c>
      <c r="N4131">
        <v>0.2586</v>
      </c>
      <c r="O4131">
        <v>0.20565</v>
      </c>
    </row>
    <row r="4132" spans="1:61" x14ac:dyDescent="0.3">
      <c r="A4132" s="58" t="s">
        <v>324</v>
      </c>
      <c r="B4132" s="9">
        <v>33560</v>
      </c>
      <c r="C4132" s="9"/>
      <c r="D4132" s="9"/>
      <c r="E4132" s="10"/>
      <c r="G4132">
        <v>390.82</v>
      </c>
      <c r="H4132">
        <v>0.25950000000000001</v>
      </c>
      <c r="I4132">
        <v>0.27029999999999998</v>
      </c>
      <c r="J4132">
        <v>0.26085000000000003</v>
      </c>
      <c r="K4132">
        <v>0.22140000000000001</v>
      </c>
      <c r="L4132">
        <v>0.20974999999999999</v>
      </c>
      <c r="M4132">
        <v>0.25595000000000001</v>
      </c>
      <c r="N4132">
        <v>0.26624999999999999</v>
      </c>
      <c r="O4132">
        <v>0.21010000000000001</v>
      </c>
    </row>
    <row r="4133" spans="1:61" x14ac:dyDescent="0.3">
      <c r="A4133" s="58" t="s">
        <v>324</v>
      </c>
      <c r="B4133" s="9">
        <v>33561</v>
      </c>
      <c r="C4133" s="9"/>
      <c r="D4133" s="9"/>
      <c r="E4133" s="10"/>
      <c r="S4133">
        <v>16.974693089807801</v>
      </c>
      <c r="T4133">
        <v>1307.075</v>
      </c>
      <c r="U4133">
        <v>209.2</v>
      </c>
      <c r="V4133">
        <v>1.5699999999999999E-2</v>
      </c>
      <c r="W4133">
        <v>3.3094000000000001</v>
      </c>
      <c r="AG4133">
        <v>9.5999999999999992E-3</v>
      </c>
      <c r="AH4133">
        <v>0.37134999999999097</v>
      </c>
      <c r="AI4133">
        <v>38.499999999999098</v>
      </c>
      <c r="AL4133">
        <v>7.4438309</v>
      </c>
      <c r="AM4133">
        <v>2.75E-2</v>
      </c>
      <c r="AN4133">
        <v>8.2226707149549405</v>
      </c>
      <c r="AO4133">
        <v>296.78687799745802</v>
      </c>
      <c r="AR4133">
        <v>25225.139523084701</v>
      </c>
      <c r="AZ4133">
        <v>197.5</v>
      </c>
      <c r="BC4133">
        <v>254.630401133769</v>
      </c>
      <c r="BE4133">
        <v>7.0499999999999998E-3</v>
      </c>
      <c r="BF4133">
        <v>5.5456149833543904</v>
      </c>
      <c r="BH4133">
        <v>797.23812200254201</v>
      </c>
      <c r="BI4133">
        <v>622.5</v>
      </c>
    </row>
    <row r="4134" spans="1:61" x14ac:dyDescent="0.3">
      <c r="A4134" s="58" t="s">
        <v>324</v>
      </c>
      <c r="B4134" s="9">
        <v>33568</v>
      </c>
      <c r="C4134" s="9"/>
      <c r="D4134" s="9"/>
      <c r="E4134" s="10"/>
      <c r="S4134">
        <v>16.5181785304759</v>
      </c>
      <c r="T4134">
        <v>1501.2750000000001</v>
      </c>
      <c r="U4134">
        <v>216.97499999999999</v>
      </c>
      <c r="V4134">
        <v>1.37E-2</v>
      </c>
      <c r="W4134">
        <v>2.9288249999999998</v>
      </c>
      <c r="AG4134">
        <v>9.0500000000000008E-3</v>
      </c>
      <c r="AH4134">
        <v>0.67077500000000589</v>
      </c>
      <c r="AI4134">
        <v>74.250000000000696</v>
      </c>
      <c r="AL4134">
        <v>6.1079999999999997</v>
      </c>
      <c r="AM4134">
        <v>2.7199999999999998E-2</v>
      </c>
      <c r="AN4134">
        <v>6.8581049873941398</v>
      </c>
      <c r="AO4134">
        <v>252.831762718986</v>
      </c>
      <c r="AR4134">
        <v>24200.101999184</v>
      </c>
      <c r="AZ4134">
        <v>197.5</v>
      </c>
      <c r="BC4134">
        <v>254.630401133769</v>
      </c>
      <c r="BE4134">
        <v>6.7000000000000002E-3</v>
      </c>
      <c r="BF4134">
        <v>6.7700539087045097</v>
      </c>
      <c r="BH4134">
        <v>1024.0432372810101</v>
      </c>
      <c r="BI4134">
        <v>530</v>
      </c>
    </row>
    <row r="4135" spans="1:61" x14ac:dyDescent="0.3">
      <c r="A4135" s="58" t="s">
        <v>324</v>
      </c>
      <c r="B4135" s="9">
        <v>33574</v>
      </c>
      <c r="C4135" s="9"/>
      <c r="D4135" s="9"/>
      <c r="E4135" s="10"/>
      <c r="G4135">
        <v>388.13</v>
      </c>
      <c r="H4135">
        <v>0.2535</v>
      </c>
      <c r="I4135">
        <v>0.29060000000000002</v>
      </c>
      <c r="J4135">
        <v>0.26390000000000002</v>
      </c>
      <c r="K4135">
        <v>0.21995000000000001</v>
      </c>
      <c r="L4135">
        <v>0.2011</v>
      </c>
      <c r="M4135">
        <v>0.24995000000000001</v>
      </c>
      <c r="N4135">
        <v>0.25900000000000001</v>
      </c>
      <c r="O4135">
        <v>0.20265</v>
      </c>
      <c r="S4135">
        <v>23.2248556588391</v>
      </c>
      <c r="T4135">
        <v>1751.7750000000001</v>
      </c>
      <c r="U4135">
        <v>300.7</v>
      </c>
      <c r="V4135">
        <v>1.6799999999999999E-2</v>
      </c>
      <c r="W4135">
        <v>5.0774499999999998</v>
      </c>
      <c r="AC4135">
        <v>46.069598866230798</v>
      </c>
      <c r="AG4135">
        <v>1.065E-2</v>
      </c>
      <c r="AH4135">
        <v>0.57015000000000193</v>
      </c>
      <c r="AI4135">
        <v>53.500000000000199</v>
      </c>
      <c r="AL4135">
        <v>6.1319999999999997</v>
      </c>
      <c r="AM4135">
        <v>3.295E-2</v>
      </c>
      <c r="AN4135">
        <v>9.1777577207990895</v>
      </c>
      <c r="AO4135">
        <v>278.80272160160899</v>
      </c>
      <c r="AR4135">
        <v>22028.7477825569</v>
      </c>
      <c r="AZ4135">
        <v>220</v>
      </c>
      <c r="BC4135">
        <v>254.630401133769</v>
      </c>
      <c r="BE4135">
        <v>7.8499999999999993E-3</v>
      </c>
      <c r="BF4135">
        <v>9.0130328521978207</v>
      </c>
      <c r="BH4135">
        <v>1166.9222783983901</v>
      </c>
      <c r="BI4135">
        <v>582.5</v>
      </c>
    </row>
    <row r="4136" spans="1:61" x14ac:dyDescent="0.3">
      <c r="A4136" s="58" t="s">
        <v>324</v>
      </c>
      <c r="B4136" s="9">
        <v>33581</v>
      </c>
      <c r="C4136" s="9"/>
      <c r="D4136" s="9"/>
      <c r="E4136" s="10"/>
      <c r="G4136">
        <v>398.44</v>
      </c>
      <c r="H4136">
        <v>0.29899999999999999</v>
      </c>
      <c r="I4136">
        <v>0.30330000000000001</v>
      </c>
      <c r="J4136">
        <v>0.27005000000000001</v>
      </c>
      <c r="K4136">
        <v>0.22195000000000001</v>
      </c>
      <c r="L4136">
        <v>0.19769999999999999</v>
      </c>
      <c r="M4136">
        <v>0.24579999999999999</v>
      </c>
      <c r="N4136">
        <v>0.25555</v>
      </c>
      <c r="O4136">
        <v>0.19885</v>
      </c>
      <c r="S4136">
        <v>30.176561076084901</v>
      </c>
      <c r="T4136">
        <v>2299.75</v>
      </c>
      <c r="U4136">
        <v>465</v>
      </c>
      <c r="V4136">
        <v>1.67E-2</v>
      </c>
      <c r="W4136">
        <v>7.8278999999999996</v>
      </c>
      <c r="AC4136">
        <v>210.369598866231</v>
      </c>
      <c r="AG4136">
        <v>1.06E-2</v>
      </c>
      <c r="AH4136">
        <v>0.524199999999993</v>
      </c>
      <c r="AI4136">
        <v>49.499999999999304</v>
      </c>
      <c r="AL4136">
        <v>7.7640000000000002</v>
      </c>
      <c r="AM4136">
        <v>3.2599999999999997E-2</v>
      </c>
      <c r="AN4136">
        <v>10.742754078445801</v>
      </c>
      <c r="AO4136">
        <v>333.06652624967501</v>
      </c>
      <c r="AR4136">
        <v>23544.298537233997</v>
      </c>
      <c r="AZ4136">
        <v>270</v>
      </c>
      <c r="BC4136">
        <v>254.630401133769</v>
      </c>
      <c r="BE4136">
        <v>7.8499999999999993E-3</v>
      </c>
      <c r="BF4136">
        <v>11.662910979597999</v>
      </c>
      <c r="BH4136">
        <v>1496.7334737503199</v>
      </c>
      <c r="BI4136">
        <v>650</v>
      </c>
    </row>
    <row r="4137" spans="1:61" x14ac:dyDescent="0.3">
      <c r="A4137" s="58" t="s">
        <v>324</v>
      </c>
      <c r="B4137" s="9">
        <v>33585</v>
      </c>
      <c r="C4137" s="9"/>
      <c r="D4137" s="9"/>
      <c r="E4137" s="10"/>
      <c r="S4137">
        <v>26.043576015999498</v>
      </c>
      <c r="T4137">
        <v>2326.25</v>
      </c>
      <c r="U4137">
        <v>532.25</v>
      </c>
      <c r="V4137">
        <v>1.6400000000000001E-2</v>
      </c>
      <c r="W4137">
        <v>8.6236750000000004</v>
      </c>
      <c r="AC4137">
        <v>277.619598866231</v>
      </c>
      <c r="AG4137">
        <v>1.0500000000000001E-2</v>
      </c>
      <c r="AH4137">
        <v>0.83319999999999794</v>
      </c>
      <c r="AI4137">
        <v>78.75</v>
      </c>
      <c r="AL4137">
        <v>6.4950000000000001</v>
      </c>
      <c r="AM4137">
        <v>3.0200000000000001E-2</v>
      </c>
      <c r="AN4137">
        <v>8.7302550265740901</v>
      </c>
      <c r="AO4137">
        <v>289.08332865692603</v>
      </c>
      <c r="AR4137">
        <v>22466.223601170499</v>
      </c>
      <c r="AZ4137">
        <v>332.5</v>
      </c>
      <c r="BC4137">
        <v>254.630401133769</v>
      </c>
      <c r="BE4137">
        <v>5.7499999999999999E-3</v>
      </c>
      <c r="BF4137">
        <v>8.5477346187345997</v>
      </c>
      <c r="BH4137">
        <v>1497.04167134307</v>
      </c>
      <c r="BI4137">
        <v>660</v>
      </c>
    </row>
    <row r="4138" spans="1:61" x14ac:dyDescent="0.3">
      <c r="A4138" s="58" t="s">
        <v>324</v>
      </c>
      <c r="B4138" s="9">
        <v>33588</v>
      </c>
      <c r="C4138" s="9"/>
      <c r="D4138" s="9"/>
      <c r="E4138" s="10"/>
      <c r="G4138">
        <v>399.9</v>
      </c>
      <c r="H4138">
        <v>0.28249999999999997</v>
      </c>
      <c r="I4138">
        <v>0.30835000000000001</v>
      </c>
      <c r="J4138">
        <v>0.27955000000000002</v>
      </c>
      <c r="K4138">
        <v>0.22789999999999999</v>
      </c>
      <c r="L4138">
        <v>0.20144999999999999</v>
      </c>
      <c r="M4138">
        <v>0.24575</v>
      </c>
      <c r="N4138">
        <v>0.25390000000000001</v>
      </c>
      <c r="O4138">
        <v>0.2001</v>
      </c>
    </row>
    <row r="4139" spans="1:61" x14ac:dyDescent="0.3">
      <c r="A4139" s="58" t="s">
        <v>324</v>
      </c>
      <c r="B4139" s="9">
        <v>33590</v>
      </c>
      <c r="C4139" s="9"/>
      <c r="D4139" s="9"/>
      <c r="E4139" s="10"/>
      <c r="S4139">
        <v>25.673543055451901</v>
      </c>
      <c r="T4139">
        <v>2224.7750000000001</v>
      </c>
      <c r="U4139">
        <v>552</v>
      </c>
      <c r="V4139">
        <v>1.5599999999999999E-2</v>
      </c>
      <c r="W4139">
        <v>8.6065500000000004</v>
      </c>
      <c r="AC4139">
        <v>297.369598866231</v>
      </c>
      <c r="AG4139">
        <v>1.265E-2</v>
      </c>
      <c r="AH4139">
        <v>0.64599999999999891</v>
      </c>
      <c r="AI4139">
        <v>51.25</v>
      </c>
      <c r="AL4139">
        <v>6.3639999999999999</v>
      </c>
      <c r="AM4139">
        <v>2.9649999999999999E-2</v>
      </c>
      <c r="AN4139">
        <v>8.9393535466453802</v>
      </c>
      <c r="AO4139">
        <v>301.057812543578</v>
      </c>
      <c r="AR4139">
        <v>21187.529539794799</v>
      </c>
      <c r="BC4139">
        <v>254.630401133769</v>
      </c>
      <c r="BE4139">
        <v>5.7999999999999996E-3</v>
      </c>
      <c r="BF4139">
        <v>7.9262346872472396</v>
      </c>
      <c r="BH4139">
        <v>1366.5921874564201</v>
      </c>
      <c r="BI4139">
        <v>570</v>
      </c>
    </row>
    <row r="4140" spans="1:61" x14ac:dyDescent="0.3">
      <c r="A4140" s="58" t="s">
        <v>324</v>
      </c>
      <c r="B4140" s="9">
        <v>33595</v>
      </c>
      <c r="C4140" s="9"/>
      <c r="D4140" s="9"/>
      <c r="E4140" s="10"/>
      <c r="G4140">
        <v>380.27</v>
      </c>
      <c r="H4140">
        <v>0.24349999999999999</v>
      </c>
      <c r="I4140">
        <v>0.28225</v>
      </c>
      <c r="J4140">
        <v>0.26405000000000001</v>
      </c>
      <c r="K4140">
        <v>0.21815000000000001</v>
      </c>
      <c r="L4140">
        <v>0.19800000000000001</v>
      </c>
      <c r="M4140">
        <v>0.2422</v>
      </c>
      <c r="N4140">
        <v>0.25490000000000002</v>
      </c>
      <c r="O4140">
        <v>0.1983</v>
      </c>
      <c r="S4140">
        <v>26.051316182118502</v>
      </c>
      <c r="T4140">
        <v>2313.6999999999998</v>
      </c>
      <c r="U4140">
        <v>693.5</v>
      </c>
      <c r="V4140">
        <v>1.635E-2</v>
      </c>
      <c r="W4140">
        <v>11.215875</v>
      </c>
      <c r="AC4140">
        <v>438.869598866231</v>
      </c>
      <c r="AG4140">
        <v>1.1399999999999999E-2</v>
      </c>
      <c r="AH4140">
        <v>0.85525000000000406</v>
      </c>
      <c r="AI4140">
        <v>73.250000000000497</v>
      </c>
      <c r="AL4140">
        <v>5.93</v>
      </c>
      <c r="AM4140">
        <v>2.7799999999999998E-2</v>
      </c>
      <c r="AN4140">
        <v>7.42109459107769</v>
      </c>
      <c r="AO4140">
        <v>267.99170433129302</v>
      </c>
      <c r="AR4140">
        <v>22111.453140161299</v>
      </c>
      <c r="BC4140">
        <v>254.630401133769</v>
      </c>
      <c r="BE4140">
        <v>5.4000000000000003E-3</v>
      </c>
      <c r="BF4140">
        <v>7.1923015260921099</v>
      </c>
      <c r="BH4140">
        <v>1344.8832956687099</v>
      </c>
      <c r="BI4140">
        <v>575</v>
      </c>
    </row>
    <row r="4141" spans="1:61" x14ac:dyDescent="0.3">
      <c r="A4141" s="58" t="s">
        <v>324</v>
      </c>
      <c r="B4141" s="9">
        <v>33602</v>
      </c>
      <c r="C4141" s="9"/>
      <c r="D4141" s="9"/>
      <c r="E4141" s="10"/>
      <c r="G4141">
        <v>385.9</v>
      </c>
      <c r="H4141">
        <v>0.28199999999999997</v>
      </c>
      <c r="I4141">
        <v>0.29239999999999999</v>
      </c>
      <c r="J4141">
        <v>0.26224999999999998</v>
      </c>
      <c r="K4141">
        <v>0.2107</v>
      </c>
      <c r="L4141">
        <v>0.19155</v>
      </c>
      <c r="M4141">
        <v>0.24015</v>
      </c>
      <c r="N4141">
        <v>0.25359999999999999</v>
      </c>
      <c r="O4141">
        <v>0.19685</v>
      </c>
      <c r="S4141">
        <v>20.070751295763099</v>
      </c>
      <c r="T4141">
        <v>2315.5500000000002</v>
      </c>
      <c r="U4141">
        <v>856.25</v>
      </c>
      <c r="V4141">
        <v>1.9050000000000001E-2</v>
      </c>
      <c r="W4141">
        <v>16.104225</v>
      </c>
      <c r="AC4141">
        <v>601.61959886623094</v>
      </c>
      <c r="AG4141">
        <v>1.0800000000000001E-2</v>
      </c>
      <c r="AH4141">
        <v>0.81269999999999798</v>
      </c>
      <c r="AI4141">
        <v>129.99999999999901</v>
      </c>
      <c r="AL4141">
        <v>3.9769999999999999</v>
      </c>
      <c r="AM4141">
        <v>2.47E-2</v>
      </c>
      <c r="AN4141">
        <v>1.4270453990610299</v>
      </c>
      <c r="AO4141">
        <v>185.829466759821</v>
      </c>
      <c r="AR4141">
        <v>21544.985920610401</v>
      </c>
      <c r="BC4141">
        <v>254.630401133769</v>
      </c>
      <c r="BE4141">
        <v>4.3E-3</v>
      </c>
      <c r="BF4141">
        <v>2.1789169953051601</v>
      </c>
      <c r="BH4141">
        <v>1260.47053324018</v>
      </c>
      <c r="BI4141">
        <v>512.5</v>
      </c>
    </row>
    <row r="4142" spans="1:61" x14ac:dyDescent="0.3">
      <c r="A4142" s="58" t="s">
        <v>324</v>
      </c>
      <c r="B4142" s="9">
        <v>33609</v>
      </c>
      <c r="C4142" s="9"/>
      <c r="D4142" s="9"/>
      <c r="E4142" s="10"/>
      <c r="G4142">
        <v>388.87</v>
      </c>
      <c r="H4142">
        <v>0.26</v>
      </c>
      <c r="I4142">
        <v>0.29630000000000001</v>
      </c>
      <c r="J4142">
        <v>0.26565</v>
      </c>
      <c r="K4142">
        <v>0.22470000000000001</v>
      </c>
      <c r="L4142">
        <v>0.19844999999999999</v>
      </c>
      <c r="M4142">
        <v>0.24349999999999999</v>
      </c>
      <c r="N4142">
        <v>0.25390000000000001</v>
      </c>
      <c r="O4142">
        <v>0.20185</v>
      </c>
      <c r="S4142">
        <v>32.709666313272997</v>
      </c>
      <c r="T4142">
        <v>2595.6999999999998</v>
      </c>
      <c r="U4142">
        <v>1138</v>
      </c>
      <c r="V4142">
        <v>1.7899999999999999E-2</v>
      </c>
      <c r="W4142">
        <v>20.370200000000001</v>
      </c>
      <c r="AC4142">
        <v>883.36959886623094</v>
      </c>
      <c r="AG4142">
        <v>1.295E-2</v>
      </c>
      <c r="AH4142">
        <v>1.9930749999999899</v>
      </c>
      <c r="AI4142">
        <v>154.25</v>
      </c>
      <c r="AL4142">
        <v>3.72</v>
      </c>
      <c r="AM4142">
        <v>2.325E-2</v>
      </c>
      <c r="AN4142">
        <v>4.2869814551603804</v>
      </c>
      <c r="AO4142">
        <v>184.33694117584599</v>
      </c>
      <c r="AR4142">
        <v>20154.768074630701</v>
      </c>
      <c r="BC4142">
        <v>254.630401133769</v>
      </c>
      <c r="BE4142">
        <v>5.5999999999999999E-3</v>
      </c>
      <c r="BF4142">
        <v>6.9726152895795099</v>
      </c>
      <c r="BH4142">
        <v>1257.9380588241499</v>
      </c>
      <c r="BI4142">
        <v>572.5</v>
      </c>
    </row>
    <row r="4143" spans="1:61" x14ac:dyDescent="0.3">
      <c r="A4143" s="58" t="s">
        <v>324</v>
      </c>
      <c r="B4143" s="9">
        <v>33613</v>
      </c>
      <c r="C4143" s="9"/>
      <c r="D4143" s="9"/>
      <c r="E4143" s="10"/>
      <c r="T4143">
        <v>2551.75</v>
      </c>
      <c r="U4143">
        <v>1214</v>
      </c>
      <c r="V4143">
        <v>2.0400000000000001E-2</v>
      </c>
      <c r="W4143">
        <v>24.576000000000001</v>
      </c>
      <c r="AC4143">
        <v>959.36959886623094</v>
      </c>
      <c r="AI4143">
        <v>100</v>
      </c>
      <c r="AL4143">
        <v>0.77400000000000002</v>
      </c>
      <c r="AM4143">
        <v>2.29E-2</v>
      </c>
      <c r="AR4143">
        <v>12666.666666666701</v>
      </c>
      <c r="BC4143">
        <v>254.630401133769</v>
      </c>
      <c r="BE4143">
        <v>5.1999999999999998E-3</v>
      </c>
      <c r="BI4143">
        <v>605</v>
      </c>
    </row>
    <row r="4144" spans="1:61" x14ac:dyDescent="0.3">
      <c r="A4144" s="58" t="s">
        <v>324</v>
      </c>
      <c r="B4144" s="9">
        <v>33616</v>
      </c>
      <c r="C4144" s="9"/>
      <c r="D4144" s="9"/>
      <c r="E4144" s="10"/>
      <c r="G4144">
        <v>382.33</v>
      </c>
      <c r="H4144">
        <v>0.2465</v>
      </c>
      <c r="I4144">
        <v>0.2964</v>
      </c>
      <c r="J4144">
        <v>0.26719999999999999</v>
      </c>
      <c r="K4144">
        <v>0.21909999999999999</v>
      </c>
      <c r="L4144">
        <v>0.19364999999999999</v>
      </c>
      <c r="M4144">
        <v>0.23945</v>
      </c>
      <c r="N4144">
        <v>0.25319999999999998</v>
      </c>
      <c r="O4144">
        <v>0.19614999999999999</v>
      </c>
    </row>
    <row r="4145" spans="1:61" x14ac:dyDescent="0.3">
      <c r="A4145" s="58" t="s">
        <v>324</v>
      </c>
      <c r="B4145" s="9">
        <v>33618</v>
      </c>
      <c r="C4145" s="9"/>
      <c r="D4145" s="9"/>
      <c r="E4145" s="10"/>
      <c r="T4145">
        <v>2369.5</v>
      </c>
      <c r="U4145">
        <v>1161.5</v>
      </c>
      <c r="V4145">
        <v>0.02</v>
      </c>
      <c r="W4145">
        <v>23.261199999999999</v>
      </c>
      <c r="AC4145">
        <v>906.86959886623094</v>
      </c>
      <c r="BC4145">
        <v>254.630401133769</v>
      </c>
    </row>
    <row r="4146" spans="1:61" x14ac:dyDescent="0.3">
      <c r="A4146" s="58" t="s">
        <v>324</v>
      </c>
      <c r="B4146" s="9">
        <v>33623</v>
      </c>
      <c r="C4146" s="9"/>
      <c r="D4146" s="9"/>
      <c r="E4146" s="10" t="s">
        <v>108</v>
      </c>
      <c r="G4146">
        <v>359.47</v>
      </c>
      <c r="H4146">
        <v>0.22450000000000001</v>
      </c>
      <c r="I4146">
        <v>0.26024999999999998</v>
      </c>
      <c r="J4146">
        <v>0.25109999999999999</v>
      </c>
      <c r="K4146">
        <v>0.20219999999999999</v>
      </c>
      <c r="L4146">
        <v>0.18315000000000001</v>
      </c>
      <c r="M4146">
        <v>0.2341</v>
      </c>
      <c r="N4146">
        <v>0.24909999999999999</v>
      </c>
      <c r="O4146">
        <v>0.19295000000000001</v>
      </c>
      <c r="T4146" s="35">
        <v>2164.5073807548602</v>
      </c>
      <c r="Y4146">
        <v>3.6534400000000002E-2</v>
      </c>
      <c r="AA4146">
        <v>21889.932467834002</v>
      </c>
      <c r="AC4146">
        <v>799.73554875283503</v>
      </c>
      <c r="AS4146" t="s">
        <v>69</v>
      </c>
    </row>
    <row r="4147" spans="1:61" x14ac:dyDescent="0.3">
      <c r="A4147" s="58" t="s">
        <v>325</v>
      </c>
      <c r="B4147" s="9">
        <v>33483</v>
      </c>
      <c r="C4147" s="9"/>
      <c r="D4147" s="9"/>
      <c r="E4147" s="10"/>
      <c r="G4147">
        <v>409.48</v>
      </c>
      <c r="H4147">
        <v>0.2485</v>
      </c>
      <c r="I4147">
        <v>0.24945000000000001</v>
      </c>
      <c r="J4147">
        <v>0.23794999999999999</v>
      </c>
      <c r="K4147">
        <v>0.25119999999999998</v>
      </c>
      <c r="L4147">
        <v>0.26669999999999999</v>
      </c>
      <c r="M4147">
        <v>0.26350000000000001</v>
      </c>
      <c r="N4147">
        <v>0.23130000000000001</v>
      </c>
      <c r="O4147">
        <v>0.29880000000000001</v>
      </c>
      <c r="T4147" s="35">
        <v>2266.29021420966</v>
      </c>
    </row>
    <row r="4148" spans="1:61" x14ac:dyDescent="0.3">
      <c r="A4148" s="58" t="s">
        <v>325</v>
      </c>
      <c r="B4148" s="9">
        <v>33491</v>
      </c>
      <c r="C4148" s="9"/>
      <c r="D4148" s="9"/>
      <c r="E4148" s="10"/>
      <c r="G4148">
        <v>400.79</v>
      </c>
      <c r="H4148">
        <v>0.224</v>
      </c>
      <c r="I4148">
        <v>0.23915</v>
      </c>
      <c r="J4148">
        <v>0.23014999999999999</v>
      </c>
      <c r="K4148">
        <v>0.25059999999999999</v>
      </c>
      <c r="L4148">
        <v>0.26284999999999997</v>
      </c>
      <c r="M4148">
        <v>0.26540000000000002</v>
      </c>
      <c r="N4148">
        <v>0.23064999999999999</v>
      </c>
      <c r="O4148">
        <v>0.30114999999999997</v>
      </c>
      <c r="T4148" s="35">
        <v>2145.84171279161</v>
      </c>
    </row>
    <row r="4149" spans="1:61" x14ac:dyDescent="0.3">
      <c r="A4149" s="58" t="s">
        <v>325</v>
      </c>
      <c r="B4149" s="9">
        <v>33497</v>
      </c>
      <c r="C4149" s="9"/>
      <c r="D4149" s="9"/>
      <c r="E4149" s="10"/>
      <c r="G4149">
        <v>394.17</v>
      </c>
      <c r="H4149">
        <v>0.21149999999999999</v>
      </c>
      <c r="I4149">
        <v>0.23005</v>
      </c>
      <c r="J4149">
        <v>0.22935</v>
      </c>
      <c r="K4149">
        <v>0.24445</v>
      </c>
      <c r="L4149">
        <v>0.26079999999999998</v>
      </c>
      <c r="M4149">
        <v>0.26340000000000002</v>
      </c>
      <c r="N4149">
        <v>0.2291</v>
      </c>
      <c r="O4149">
        <v>0.30220000000000002</v>
      </c>
      <c r="T4149" s="35">
        <v>1620.1078994237</v>
      </c>
    </row>
    <row r="4150" spans="1:61" x14ac:dyDescent="0.3">
      <c r="A4150" s="58" t="s">
        <v>325</v>
      </c>
      <c r="B4150" s="9">
        <v>33504</v>
      </c>
      <c r="C4150" s="9"/>
      <c r="D4150" s="9"/>
      <c r="E4150" s="10"/>
      <c r="G4150">
        <v>391.14</v>
      </c>
      <c r="H4150">
        <v>0.2</v>
      </c>
      <c r="I4150">
        <v>0.22955</v>
      </c>
      <c r="J4150">
        <v>0.22885</v>
      </c>
      <c r="K4150">
        <v>0.24390000000000001</v>
      </c>
      <c r="L4150">
        <v>0.26029999999999998</v>
      </c>
      <c r="M4150">
        <v>0.26284999999999997</v>
      </c>
      <c r="N4150">
        <v>0.22864999999999999</v>
      </c>
      <c r="O4150">
        <v>0.30159999999999998</v>
      </c>
      <c r="T4150" s="35">
        <v>1243.8978697201401</v>
      </c>
    </row>
    <row r="4151" spans="1:61" x14ac:dyDescent="0.3">
      <c r="A4151" s="58" t="s">
        <v>325</v>
      </c>
      <c r="B4151" s="9">
        <v>33505</v>
      </c>
      <c r="C4151" s="9"/>
      <c r="D4151" s="9"/>
      <c r="E4151" s="10"/>
      <c r="T4151" s="35">
        <v>1338.90722831635</v>
      </c>
      <c r="AL4151">
        <v>2.3896118820000001</v>
      </c>
      <c r="AO4151">
        <v>111.51077451380399</v>
      </c>
      <c r="AR4151">
        <v>21408.2890681356</v>
      </c>
      <c r="AZ4151">
        <v>212.5</v>
      </c>
      <c r="BH4151">
        <v>72.189225486196094</v>
      </c>
      <c r="BI4151">
        <v>695</v>
      </c>
    </row>
    <row r="4152" spans="1:61" x14ac:dyDescent="0.3">
      <c r="A4152" s="58" t="s">
        <v>325</v>
      </c>
      <c r="B4152" s="9">
        <v>33512</v>
      </c>
      <c r="C4152" s="9"/>
      <c r="D4152" s="9"/>
      <c r="E4152" s="10"/>
      <c r="G4152">
        <v>370.48</v>
      </c>
      <c r="H4152">
        <v>0.17899999999999999</v>
      </c>
      <c r="I4152">
        <v>0.1966</v>
      </c>
      <c r="J4152">
        <v>0.21099999999999999</v>
      </c>
      <c r="K4152">
        <v>0.2326</v>
      </c>
      <c r="L4152">
        <v>0.24975</v>
      </c>
      <c r="M4152">
        <v>0.25779999999999997</v>
      </c>
      <c r="N4152">
        <v>0.2261</v>
      </c>
      <c r="O4152">
        <v>0.29954999999999998</v>
      </c>
      <c r="T4152" s="35">
        <v>1569.55312990828</v>
      </c>
    </row>
    <row r="4153" spans="1:61" x14ac:dyDescent="0.3">
      <c r="A4153" s="58" t="s">
        <v>325</v>
      </c>
      <c r="B4153" s="9">
        <v>33519</v>
      </c>
      <c r="C4153" s="9"/>
      <c r="D4153" s="9"/>
      <c r="E4153" s="10"/>
      <c r="G4153">
        <v>358.56</v>
      </c>
      <c r="H4153">
        <v>0.15</v>
      </c>
      <c r="I4153">
        <v>0.18285000000000001</v>
      </c>
      <c r="J4153">
        <v>0.19885</v>
      </c>
      <c r="K4153">
        <v>0.23200000000000001</v>
      </c>
      <c r="L4153">
        <v>0.24629999999999999</v>
      </c>
      <c r="M4153">
        <v>0.25714999999999999</v>
      </c>
      <c r="N4153">
        <v>0.2233</v>
      </c>
      <c r="O4153">
        <v>0.30235000000000001</v>
      </c>
      <c r="T4153" s="35">
        <v>1952.1901740426199</v>
      </c>
    </row>
    <row r="4154" spans="1:61" x14ac:dyDescent="0.3">
      <c r="A4154" s="58" t="s">
        <v>325</v>
      </c>
      <c r="B4154" s="9">
        <v>33521</v>
      </c>
      <c r="C4154" s="9"/>
      <c r="D4154" s="9"/>
      <c r="E4154" s="10"/>
      <c r="T4154" s="35">
        <v>2179.6248573955399</v>
      </c>
      <c r="AL4154">
        <v>5.2471551649999997</v>
      </c>
      <c r="AO4154">
        <v>190.03289930555599</v>
      </c>
      <c r="AR4154">
        <v>27441.318926974702</v>
      </c>
      <c r="AZ4154">
        <v>222.5</v>
      </c>
      <c r="BH4154">
        <v>182.167100694444</v>
      </c>
      <c r="BI4154">
        <v>687.5</v>
      </c>
    </row>
    <row r="4155" spans="1:61" x14ac:dyDescent="0.3">
      <c r="A4155" s="58" t="s">
        <v>325</v>
      </c>
      <c r="B4155" s="9">
        <v>33525</v>
      </c>
      <c r="C4155" s="9"/>
      <c r="D4155" s="9"/>
      <c r="E4155" s="10"/>
      <c r="G4155">
        <v>362.49</v>
      </c>
      <c r="H4155">
        <v>0.18049999999999999</v>
      </c>
      <c r="I4155">
        <v>0.19175</v>
      </c>
      <c r="J4155">
        <v>0.19700000000000001</v>
      </c>
      <c r="K4155">
        <v>0.22575000000000001</v>
      </c>
      <c r="L4155">
        <v>0.24049999999999999</v>
      </c>
      <c r="M4155">
        <v>0.25380000000000003</v>
      </c>
      <c r="N4155">
        <v>0.22245000000000001</v>
      </c>
      <c r="O4155">
        <v>0.30070000000000002</v>
      </c>
      <c r="T4155" s="35">
        <v>2117.05108928149</v>
      </c>
    </row>
    <row r="4156" spans="1:61" x14ac:dyDescent="0.3">
      <c r="A4156" s="58" t="s">
        <v>325</v>
      </c>
      <c r="B4156" s="9">
        <v>33532</v>
      </c>
      <c r="C4156" s="9"/>
      <c r="D4156" s="9"/>
      <c r="E4156" s="10"/>
      <c r="G4156">
        <v>373.46</v>
      </c>
      <c r="H4156">
        <v>0.20499999999999999</v>
      </c>
      <c r="I4156">
        <v>0.22775000000000001</v>
      </c>
      <c r="J4156">
        <v>0.2019</v>
      </c>
      <c r="K4156">
        <v>0.22445000000000001</v>
      </c>
      <c r="L4156">
        <v>0.2364</v>
      </c>
      <c r="M4156">
        <v>0.2525</v>
      </c>
      <c r="N4156">
        <v>0.21959999999999999</v>
      </c>
      <c r="O4156">
        <v>0.29970000000000002</v>
      </c>
      <c r="T4156" s="35">
        <v>969.87855784618205</v>
      </c>
    </row>
    <row r="4157" spans="1:61" x14ac:dyDescent="0.3">
      <c r="A4157" s="58" t="s">
        <v>325</v>
      </c>
      <c r="B4157" s="9">
        <v>33533</v>
      </c>
      <c r="C4157" s="9"/>
      <c r="D4157" s="9"/>
      <c r="E4157" s="10"/>
      <c r="T4157" s="35">
        <v>1962.8623815778601</v>
      </c>
      <c r="AL4157">
        <v>6.5258925049999998</v>
      </c>
      <c r="AO4157">
        <v>258.45360260376998</v>
      </c>
      <c r="AR4157">
        <v>25167.7450275581</v>
      </c>
      <c r="AZ4157">
        <v>265</v>
      </c>
      <c r="BH4157">
        <v>360.02139739622999</v>
      </c>
      <c r="BI4157">
        <v>727.5</v>
      </c>
    </row>
    <row r="4158" spans="1:61" x14ac:dyDescent="0.3">
      <c r="A4158" s="58" t="s">
        <v>325</v>
      </c>
      <c r="B4158" s="9">
        <v>33540</v>
      </c>
      <c r="C4158" s="9"/>
      <c r="D4158" s="9"/>
      <c r="E4158" s="10"/>
      <c r="G4158">
        <v>381.44</v>
      </c>
      <c r="H4158">
        <v>0.23200000000000001</v>
      </c>
      <c r="I4158">
        <v>0.24475</v>
      </c>
      <c r="J4158">
        <v>0.20845</v>
      </c>
      <c r="K4158">
        <v>0.2271</v>
      </c>
      <c r="L4158">
        <v>0.22925000000000001</v>
      </c>
      <c r="M4158">
        <v>0.2485</v>
      </c>
      <c r="N4158">
        <v>0.21859999999999999</v>
      </c>
      <c r="O4158">
        <v>0.29854999999999998</v>
      </c>
    </row>
    <row r="4159" spans="1:61" x14ac:dyDescent="0.3">
      <c r="A4159" s="58" t="s">
        <v>325</v>
      </c>
      <c r="B4159" s="9">
        <v>33546</v>
      </c>
      <c r="C4159" s="9"/>
      <c r="D4159" s="9"/>
      <c r="E4159" s="10"/>
      <c r="G4159">
        <v>391.72</v>
      </c>
      <c r="H4159">
        <v>0.27</v>
      </c>
      <c r="I4159">
        <v>0.25824999999999998</v>
      </c>
      <c r="J4159">
        <v>0.21804999999999999</v>
      </c>
      <c r="K4159">
        <v>0.22359999999999999</v>
      </c>
      <c r="L4159">
        <v>0.22969999999999999</v>
      </c>
      <c r="M4159">
        <v>0.2467</v>
      </c>
      <c r="N4159">
        <v>0.21410000000000001</v>
      </c>
      <c r="O4159">
        <v>0.29820000000000002</v>
      </c>
    </row>
    <row r="4160" spans="1:61" x14ac:dyDescent="0.3">
      <c r="A4160" s="58" t="s">
        <v>325</v>
      </c>
      <c r="B4160" s="9">
        <v>33547</v>
      </c>
      <c r="C4160" s="9"/>
      <c r="D4160" s="9"/>
      <c r="E4160" s="10"/>
      <c r="S4160">
        <v>15.971</v>
      </c>
      <c r="T4160">
        <v>862.875</v>
      </c>
      <c r="AI4160">
        <v>20.749999999999901</v>
      </c>
      <c r="AL4160">
        <v>6.0510919300000001</v>
      </c>
      <c r="AO4160">
        <v>245.94302995733099</v>
      </c>
      <c r="AR4160">
        <v>24212.543053960999</v>
      </c>
      <c r="AZ4160">
        <v>197.5</v>
      </c>
      <c r="BH4160">
        <v>614.85697004266899</v>
      </c>
      <c r="BI4160">
        <v>592.5</v>
      </c>
    </row>
    <row r="4161" spans="1:61" x14ac:dyDescent="0.3">
      <c r="A4161" s="58" t="s">
        <v>325</v>
      </c>
      <c r="B4161" s="9">
        <v>33553</v>
      </c>
      <c r="C4161" s="9"/>
      <c r="D4161" s="9"/>
      <c r="E4161" s="10"/>
      <c r="G4161">
        <v>391.24</v>
      </c>
      <c r="H4161">
        <v>0.26050000000000001</v>
      </c>
      <c r="I4161">
        <v>0.25819999999999999</v>
      </c>
      <c r="J4161">
        <v>0.22055</v>
      </c>
      <c r="K4161">
        <v>0.23005</v>
      </c>
      <c r="L4161">
        <v>0.23175000000000001</v>
      </c>
      <c r="M4161">
        <v>0.24395</v>
      </c>
      <c r="N4161">
        <v>0.21609999999999999</v>
      </c>
      <c r="O4161">
        <v>0.29509999999999997</v>
      </c>
    </row>
    <row r="4162" spans="1:61" x14ac:dyDescent="0.3">
      <c r="A4162" s="58" t="s">
        <v>325</v>
      </c>
      <c r="B4162" s="9">
        <v>33560</v>
      </c>
      <c r="C4162" s="9"/>
      <c r="D4162" s="9"/>
      <c r="E4162" s="10"/>
      <c r="G4162">
        <v>389.46</v>
      </c>
      <c r="H4162">
        <v>0.255</v>
      </c>
      <c r="I4162">
        <v>0.2495</v>
      </c>
      <c r="J4162">
        <v>0.22145000000000001</v>
      </c>
      <c r="K4162">
        <v>0.23164999999999999</v>
      </c>
      <c r="L4162">
        <v>0.23185</v>
      </c>
      <c r="M4162">
        <v>0.24374999999999999</v>
      </c>
      <c r="N4162">
        <v>0.21834999999999999</v>
      </c>
      <c r="O4162">
        <v>0.29575000000000001</v>
      </c>
    </row>
    <row r="4163" spans="1:61" x14ac:dyDescent="0.3">
      <c r="A4163" s="58" t="s">
        <v>325</v>
      </c>
      <c r="B4163" s="9">
        <v>33561</v>
      </c>
      <c r="C4163" s="9"/>
      <c r="D4163" s="9"/>
      <c r="E4163" s="10"/>
      <c r="S4163">
        <v>19.244575495718699</v>
      </c>
      <c r="T4163">
        <v>1501.1</v>
      </c>
      <c r="U4163">
        <v>236.42500000000001</v>
      </c>
      <c r="V4163">
        <v>1.5900000000000001E-2</v>
      </c>
      <c r="W4163">
        <v>3.76132</v>
      </c>
      <c r="AG4163">
        <v>8.2500000000000004E-3</v>
      </c>
      <c r="AH4163">
        <v>0.269699999999996</v>
      </c>
      <c r="AI4163">
        <v>31.749999999999503</v>
      </c>
      <c r="AL4163">
        <v>6.9612062379999999</v>
      </c>
      <c r="AM4163">
        <v>2.9049999999999999E-2</v>
      </c>
      <c r="AN4163">
        <v>7.9268047718503798</v>
      </c>
      <c r="AO4163">
        <v>273.727880127064</v>
      </c>
      <c r="AR4163">
        <v>25141.345485440601</v>
      </c>
      <c r="AZ4163">
        <v>257.5</v>
      </c>
      <c r="BC4163">
        <v>264.11945836444198</v>
      </c>
      <c r="BE4163">
        <v>8.0000000000000002E-3</v>
      </c>
      <c r="BF4163">
        <v>7.7393693415415301</v>
      </c>
      <c r="BH4163">
        <v>987.77211987293595</v>
      </c>
      <c r="BI4163">
        <v>727.5</v>
      </c>
    </row>
    <row r="4164" spans="1:61" x14ac:dyDescent="0.3">
      <c r="A4164" s="58" t="s">
        <v>325</v>
      </c>
      <c r="B4164" s="9">
        <v>33568</v>
      </c>
      <c r="C4164" s="9"/>
      <c r="D4164" s="9"/>
      <c r="E4164" s="10"/>
      <c r="S4164">
        <v>19.8687616660022</v>
      </c>
      <c r="T4164">
        <v>1662.8</v>
      </c>
      <c r="U4164">
        <v>254.7</v>
      </c>
      <c r="V4164">
        <v>1.37E-2</v>
      </c>
      <c r="W4164">
        <v>3.5285899999999999</v>
      </c>
      <c r="AC4164">
        <v>14.890270817778999</v>
      </c>
      <c r="AG4164">
        <v>8.7500000000000008E-3</v>
      </c>
      <c r="AH4164">
        <v>0.446550000000002</v>
      </c>
      <c r="AI4164">
        <v>51.000000000000199</v>
      </c>
      <c r="AL4164">
        <v>6.3319999999999999</v>
      </c>
      <c r="AM4164">
        <v>2.895E-2</v>
      </c>
      <c r="AN4164">
        <v>7.7737768853193803</v>
      </c>
      <c r="AO4164">
        <v>265.558808367859</v>
      </c>
      <c r="AR4164">
        <v>24049.604185136999</v>
      </c>
      <c r="AZ4164">
        <v>227.5</v>
      </c>
      <c r="BC4164">
        <v>264.11945836444198</v>
      </c>
      <c r="BE4164">
        <v>7.6499999999999997E-3</v>
      </c>
      <c r="BF4164">
        <v>8.7081436406630903</v>
      </c>
      <c r="BH4164">
        <v>1137.4411916321401</v>
      </c>
      <c r="BI4164">
        <v>630</v>
      </c>
    </row>
    <row r="4165" spans="1:61" x14ac:dyDescent="0.3">
      <c r="A4165" s="58" t="s">
        <v>325</v>
      </c>
      <c r="B4165" s="9">
        <v>33574</v>
      </c>
      <c r="C4165" s="9"/>
      <c r="D4165" s="9"/>
      <c r="E4165" s="10"/>
      <c r="G4165">
        <v>392.51</v>
      </c>
      <c r="H4165">
        <v>0.25700000000000001</v>
      </c>
      <c r="I4165">
        <v>0.26315</v>
      </c>
      <c r="J4165">
        <v>0.23205000000000001</v>
      </c>
      <c r="K4165">
        <v>0.24679999999999999</v>
      </c>
      <c r="L4165">
        <v>0.22750000000000001</v>
      </c>
      <c r="M4165">
        <v>0.23995</v>
      </c>
      <c r="N4165">
        <v>0.20635000000000001</v>
      </c>
      <c r="O4165">
        <v>0.28975000000000001</v>
      </c>
      <c r="S4165">
        <v>19.2476396417355</v>
      </c>
      <c r="T4165">
        <v>1647.375</v>
      </c>
      <c r="U4165">
        <v>302.45</v>
      </c>
      <c r="V4165">
        <v>1.7299999999999999E-2</v>
      </c>
      <c r="W4165">
        <v>5.20228</v>
      </c>
      <c r="AC4165">
        <v>38.330541635557999</v>
      </c>
      <c r="AG4165">
        <v>8.8999999999999999E-3</v>
      </c>
      <c r="AH4165">
        <v>0.42279999999999796</v>
      </c>
      <c r="AI4165">
        <v>47.749999999999801</v>
      </c>
      <c r="AL4165">
        <v>4.3860000000000001</v>
      </c>
      <c r="AM4165">
        <v>3.09E-2</v>
      </c>
      <c r="AN4165">
        <v>7.1482068964781504</v>
      </c>
      <c r="AO4165">
        <v>230.77319509325801</v>
      </c>
      <c r="AR4165">
        <v>19284.0749109752</v>
      </c>
      <c r="AZ4165">
        <v>192.5</v>
      </c>
      <c r="BC4165">
        <v>264.11945836444198</v>
      </c>
      <c r="BE4165">
        <v>6.3E-3</v>
      </c>
      <c r="BF4165">
        <v>6.9355202469848196</v>
      </c>
      <c r="BH4165">
        <v>1109.3768049067401</v>
      </c>
      <c r="BI4165">
        <v>577.5</v>
      </c>
    </row>
    <row r="4166" spans="1:61" x14ac:dyDescent="0.3">
      <c r="A4166" s="58" t="s">
        <v>325</v>
      </c>
      <c r="B4166" s="9">
        <v>33581</v>
      </c>
      <c r="C4166" s="9"/>
      <c r="D4166" s="9"/>
      <c r="E4166" s="10"/>
      <c r="G4166">
        <v>402.39</v>
      </c>
      <c r="H4166">
        <v>0.29199999999999998</v>
      </c>
      <c r="I4166">
        <v>0.2707</v>
      </c>
      <c r="J4166">
        <v>0.2407</v>
      </c>
      <c r="K4166">
        <v>0.25314999999999999</v>
      </c>
      <c r="L4166">
        <v>0.22739999999999999</v>
      </c>
      <c r="M4166">
        <v>0.23594999999999999</v>
      </c>
      <c r="N4166">
        <v>0.20699999999999999</v>
      </c>
      <c r="O4166">
        <v>0.28505000000000003</v>
      </c>
      <c r="S4166">
        <v>24.971693497375298</v>
      </c>
      <c r="T4166">
        <v>2025.9749999999999</v>
      </c>
      <c r="U4166">
        <v>459.92500000000001</v>
      </c>
      <c r="V4166">
        <v>1.5650000000000001E-2</v>
      </c>
      <c r="W4166">
        <v>7.2045199999999996</v>
      </c>
      <c r="AC4166">
        <v>195.805541635558</v>
      </c>
      <c r="AG4166">
        <v>1.1299999999999999E-2</v>
      </c>
      <c r="AH4166">
        <v>0.34182499999999699</v>
      </c>
      <c r="AI4166">
        <v>30.249999999999801</v>
      </c>
      <c r="AL4166">
        <v>5.1829999999999998</v>
      </c>
      <c r="AM4166">
        <v>3.1449999999999999E-2</v>
      </c>
      <c r="AN4166">
        <v>7.8083759646422397</v>
      </c>
      <c r="AO4166">
        <v>247.74128911554601</v>
      </c>
      <c r="AR4166">
        <v>20743.286148315299</v>
      </c>
      <c r="AZ4166">
        <v>260</v>
      </c>
      <c r="BC4166">
        <v>264.11945836444198</v>
      </c>
      <c r="BE4166">
        <v>7.5500000000000003E-3</v>
      </c>
      <c r="BF4166">
        <v>9.9251242352591493</v>
      </c>
      <c r="BH4166">
        <v>1315.2837108844501</v>
      </c>
      <c r="BI4166">
        <v>637.5</v>
      </c>
    </row>
    <row r="4167" spans="1:61" x14ac:dyDescent="0.3">
      <c r="A4167" s="58" t="s">
        <v>325</v>
      </c>
      <c r="B4167" s="9">
        <v>33585</v>
      </c>
      <c r="C4167" s="9"/>
      <c r="D4167" s="9"/>
      <c r="E4167" s="10"/>
      <c r="S4167">
        <v>19.286051434383399</v>
      </c>
      <c r="T4167">
        <v>1656.9749999999999</v>
      </c>
      <c r="U4167">
        <v>413.75</v>
      </c>
      <c r="V4167">
        <v>1.8350000000000002E-2</v>
      </c>
      <c r="W4167">
        <v>7.5866249999999997</v>
      </c>
      <c r="AC4167">
        <v>149.63054163555799</v>
      </c>
      <c r="AG4167">
        <v>9.5499999999999995E-3</v>
      </c>
      <c r="AH4167">
        <v>0.46664999999999796</v>
      </c>
      <c r="AI4167">
        <v>48.999999999999801</v>
      </c>
      <c r="AL4167">
        <v>4.3479999999999999</v>
      </c>
      <c r="AM4167">
        <v>2.93E-2</v>
      </c>
      <c r="AN4167">
        <v>5.6507923525217496</v>
      </c>
      <c r="AO4167">
        <v>192.85980725330199</v>
      </c>
      <c r="AR4167">
        <v>22475.238025923201</v>
      </c>
      <c r="AZ4167">
        <v>205</v>
      </c>
      <c r="BC4167">
        <v>264.11945836444198</v>
      </c>
      <c r="BE4167">
        <v>5.7499999999999999E-3</v>
      </c>
      <c r="BF4167">
        <v>5.9973547713720601</v>
      </c>
      <c r="BH4167">
        <v>1045.4651927467</v>
      </c>
      <c r="BI4167">
        <v>540</v>
      </c>
    </row>
    <row r="4168" spans="1:61" x14ac:dyDescent="0.3">
      <c r="A4168" s="58" t="s">
        <v>325</v>
      </c>
      <c r="B4168" s="9">
        <v>33588</v>
      </c>
      <c r="C4168" s="9"/>
      <c r="D4168" s="9"/>
      <c r="E4168" s="10"/>
      <c r="G4168">
        <v>408.15</v>
      </c>
      <c r="H4168">
        <v>0.28199999999999997</v>
      </c>
      <c r="I4168">
        <v>0.27825</v>
      </c>
      <c r="J4168">
        <v>0.24890000000000001</v>
      </c>
      <c r="K4168">
        <v>0.26640000000000003</v>
      </c>
      <c r="L4168">
        <v>0.2336</v>
      </c>
      <c r="M4168">
        <v>0.23715</v>
      </c>
      <c r="N4168">
        <v>0.20910000000000001</v>
      </c>
      <c r="O4168">
        <v>0.28534999999999999</v>
      </c>
    </row>
    <row r="4169" spans="1:61" x14ac:dyDescent="0.3">
      <c r="A4169" s="58" t="s">
        <v>325</v>
      </c>
      <c r="B4169" s="9">
        <v>33590</v>
      </c>
      <c r="C4169" s="9"/>
      <c r="D4169" s="9"/>
      <c r="E4169" s="10"/>
      <c r="S4169">
        <v>23.245946960515798</v>
      </c>
      <c r="T4169">
        <v>2054.35</v>
      </c>
      <c r="U4169">
        <v>610.25</v>
      </c>
      <c r="V4169">
        <v>1.575E-2</v>
      </c>
      <c r="W4169">
        <v>9.6717999999999993</v>
      </c>
      <c r="AC4169">
        <v>346.13054163555802</v>
      </c>
      <c r="AG4169">
        <v>1.1950000000000001E-2</v>
      </c>
      <c r="AH4169">
        <v>0.47117499999999202</v>
      </c>
      <c r="AI4169">
        <v>38.249999999999304</v>
      </c>
      <c r="AL4169">
        <v>4.5510000000000002</v>
      </c>
      <c r="AM4169">
        <v>2.8000000000000001E-2</v>
      </c>
      <c r="AN4169">
        <v>6.2953610939268199</v>
      </c>
      <c r="AO4169">
        <v>226.340739343644</v>
      </c>
      <c r="AR4169">
        <v>20211.4294469128</v>
      </c>
      <c r="BC4169">
        <v>264.11945836444198</v>
      </c>
      <c r="BE4169">
        <v>5.8999999999999999E-3</v>
      </c>
      <c r="BF4169">
        <v>7.1267681252357598</v>
      </c>
      <c r="BH4169">
        <v>1213.93426065636</v>
      </c>
      <c r="BI4169">
        <v>575</v>
      </c>
    </row>
    <row r="4170" spans="1:61" x14ac:dyDescent="0.3">
      <c r="A4170" s="58" t="s">
        <v>325</v>
      </c>
      <c r="B4170" s="9">
        <v>33595</v>
      </c>
      <c r="C4170" s="9"/>
      <c r="D4170" s="9"/>
      <c r="E4170" s="10"/>
      <c r="G4170">
        <v>391.46</v>
      </c>
      <c r="H4170">
        <v>0.23499999999999999</v>
      </c>
      <c r="I4170">
        <v>0.2591</v>
      </c>
      <c r="J4170">
        <v>0.24049999999999999</v>
      </c>
      <c r="K4170">
        <v>0.26064999999999999</v>
      </c>
      <c r="L4170">
        <v>0.23485</v>
      </c>
      <c r="M4170">
        <v>0.23719999999999999</v>
      </c>
      <c r="N4170">
        <v>0.20610000000000001</v>
      </c>
      <c r="O4170">
        <v>0.28389999999999999</v>
      </c>
      <c r="S4170">
        <v>26.9677214202286</v>
      </c>
      <c r="T4170">
        <v>2337.1999999999998</v>
      </c>
      <c r="U4170">
        <v>799.25</v>
      </c>
      <c r="V4170">
        <v>1.7850000000000001E-2</v>
      </c>
      <c r="W4170">
        <v>14.188650000000001</v>
      </c>
      <c r="AC4170">
        <v>535.13054163555796</v>
      </c>
      <c r="AG4170">
        <v>1.145E-2</v>
      </c>
      <c r="AH4170">
        <v>0.88304999999999501</v>
      </c>
      <c r="AI4170">
        <v>81.749999999999488</v>
      </c>
      <c r="AL4170">
        <v>4.1820000000000004</v>
      </c>
      <c r="AM4170">
        <v>2.7050000000000001E-2</v>
      </c>
      <c r="AN4170">
        <v>5.1995652115081299</v>
      </c>
      <c r="AO4170">
        <v>193.64214936309901</v>
      </c>
      <c r="AR4170">
        <v>21748.538011695899</v>
      </c>
      <c r="BC4170">
        <v>264.11945836444198</v>
      </c>
      <c r="BE4170">
        <v>5.4000000000000003E-3</v>
      </c>
      <c r="BF4170">
        <v>7.19734169866903</v>
      </c>
      <c r="BH4170">
        <v>1336.1328506369</v>
      </c>
      <c r="BI4170">
        <v>605</v>
      </c>
    </row>
    <row r="4171" spans="1:61" x14ac:dyDescent="0.3">
      <c r="A4171" s="58" t="s">
        <v>325</v>
      </c>
      <c r="B4171" s="9">
        <v>33602</v>
      </c>
      <c r="C4171" s="9"/>
      <c r="D4171" s="9"/>
      <c r="E4171" s="10"/>
      <c r="G4171">
        <v>400.39</v>
      </c>
      <c r="H4171">
        <v>0.29749999999999999</v>
      </c>
      <c r="I4171">
        <v>0.26555000000000001</v>
      </c>
      <c r="J4171">
        <v>0.2369</v>
      </c>
      <c r="K4171">
        <v>0.25559999999999999</v>
      </c>
      <c r="L4171">
        <v>0.22689999999999999</v>
      </c>
      <c r="M4171">
        <v>0.23599999999999999</v>
      </c>
      <c r="N4171">
        <v>0.20369999999999999</v>
      </c>
      <c r="O4171">
        <v>0.27979999999999999</v>
      </c>
      <c r="S4171">
        <v>31.731592550041999</v>
      </c>
      <c r="T4171">
        <v>2457.375</v>
      </c>
      <c r="U4171">
        <v>1034</v>
      </c>
      <c r="V4171">
        <v>1.9349999999999999E-2</v>
      </c>
      <c r="W4171">
        <v>20.0321</v>
      </c>
      <c r="AC4171">
        <v>769.88054163555796</v>
      </c>
      <c r="AG4171">
        <v>9.8499999999999994E-3</v>
      </c>
      <c r="AH4171">
        <v>1.41015</v>
      </c>
      <c r="AI4171">
        <v>143.25</v>
      </c>
      <c r="AL4171">
        <v>4.3250000000000002</v>
      </c>
      <c r="AM4171">
        <v>2.69E-2</v>
      </c>
      <c r="AN4171">
        <v>5.0520374735514801</v>
      </c>
      <c r="AO4171">
        <v>184.86973214913601</v>
      </c>
      <c r="AR4171">
        <v>23412.543792189997</v>
      </c>
      <c r="BC4171">
        <v>264.11945836444198</v>
      </c>
      <c r="BE4171">
        <v>5.0499999999999998E-3</v>
      </c>
      <c r="BF4171">
        <v>6.1852416786894802</v>
      </c>
      <c r="BH4171">
        <v>1224.18026785086</v>
      </c>
      <c r="BI4171">
        <v>615</v>
      </c>
    </row>
    <row r="4172" spans="1:61" x14ac:dyDescent="0.3">
      <c r="A4172" s="58" t="s">
        <v>325</v>
      </c>
      <c r="B4172" s="9">
        <v>33609</v>
      </c>
      <c r="C4172" s="9"/>
      <c r="D4172" s="9"/>
      <c r="E4172" s="10"/>
      <c r="G4172">
        <v>408.41</v>
      </c>
      <c r="H4172">
        <v>0.27200000000000002</v>
      </c>
      <c r="I4172">
        <v>0.28110000000000002</v>
      </c>
      <c r="J4172">
        <v>0.25524999999999998</v>
      </c>
      <c r="K4172">
        <v>0.27834999999999999</v>
      </c>
      <c r="L4172">
        <v>0.23624999999999999</v>
      </c>
      <c r="M4172">
        <v>0.2346</v>
      </c>
      <c r="N4172">
        <v>0.20424999999999999</v>
      </c>
      <c r="O4172">
        <v>0.28025</v>
      </c>
      <c r="S4172">
        <v>29.345517664236599</v>
      </c>
      <c r="T4172">
        <v>2505.4499999999998</v>
      </c>
      <c r="U4172">
        <v>1215.5</v>
      </c>
      <c r="V4172">
        <v>1.8550000000000001E-2</v>
      </c>
      <c r="W4172">
        <v>22.411349999999999</v>
      </c>
      <c r="AC4172">
        <v>951.38054163555796</v>
      </c>
      <c r="AG4172">
        <v>1.0149999999999999E-2</v>
      </c>
      <c r="AH4172">
        <v>1.78782499999999</v>
      </c>
      <c r="AI4172">
        <v>182.24999999999898</v>
      </c>
      <c r="AL4172">
        <v>1.1870000000000001</v>
      </c>
      <c r="AM4172">
        <v>1.8749999999999999E-2</v>
      </c>
      <c r="AN4172">
        <v>1.28348388458226</v>
      </c>
      <c r="AO4172">
        <v>64.090848406546101</v>
      </c>
      <c r="AR4172">
        <v>19019.943019942999</v>
      </c>
      <c r="BC4172">
        <v>264.11945836444198</v>
      </c>
      <c r="BE4172">
        <v>3.5000000000000001E-3</v>
      </c>
      <c r="BF4172">
        <v>4.3921430663221397</v>
      </c>
      <c r="BH4172">
        <v>1207.63415159345</v>
      </c>
      <c r="BI4172">
        <v>587.5</v>
      </c>
    </row>
    <row r="4173" spans="1:61" x14ac:dyDescent="0.3">
      <c r="A4173" s="58" t="s">
        <v>325</v>
      </c>
      <c r="B4173" s="9">
        <v>33613</v>
      </c>
      <c r="C4173" s="9"/>
      <c r="D4173" s="9"/>
      <c r="E4173" s="10"/>
      <c r="S4173">
        <v>27.1872904814375</v>
      </c>
      <c r="T4173">
        <v>2200.0749999999998</v>
      </c>
      <c r="U4173">
        <v>1170.75</v>
      </c>
      <c r="V4173">
        <v>2.06E-2</v>
      </c>
      <c r="W4173">
        <v>24.057950000000002</v>
      </c>
      <c r="AC4173">
        <v>906.63054163555796</v>
      </c>
      <c r="AI4173">
        <v>158.49999999999901</v>
      </c>
      <c r="AL4173">
        <v>0.57499999999999996</v>
      </c>
      <c r="AM4173">
        <v>2.35E-2</v>
      </c>
      <c r="AN4173">
        <v>0.68907179784401396</v>
      </c>
      <c r="AO4173">
        <v>31.217008121463</v>
      </c>
      <c r="AR4173">
        <v>18833.333333333299</v>
      </c>
      <c r="BC4173">
        <v>264.11945836444198</v>
      </c>
      <c r="BE4173">
        <v>3.0000000000000001E-3</v>
      </c>
      <c r="BF4173">
        <v>3.0193956299559299</v>
      </c>
      <c r="BH4173">
        <v>982.25799187853704</v>
      </c>
      <c r="BI4173">
        <v>575</v>
      </c>
    </row>
    <row r="4174" spans="1:61" x14ac:dyDescent="0.3">
      <c r="A4174" s="58" t="s">
        <v>325</v>
      </c>
      <c r="B4174" s="9">
        <v>33616</v>
      </c>
      <c r="C4174" s="9"/>
      <c r="D4174" s="9"/>
      <c r="E4174" s="10"/>
      <c r="G4174">
        <v>417.25</v>
      </c>
      <c r="H4174">
        <v>0.28599999999999998</v>
      </c>
      <c r="I4174">
        <v>0.28179999999999999</v>
      </c>
      <c r="J4174">
        <v>0.2591</v>
      </c>
      <c r="K4174">
        <v>0.28725000000000001</v>
      </c>
      <c r="L4174">
        <v>0.24790000000000001</v>
      </c>
      <c r="M4174">
        <v>0.23794999999999999</v>
      </c>
      <c r="N4174">
        <v>0.20715</v>
      </c>
      <c r="O4174">
        <v>0.27910000000000001</v>
      </c>
    </row>
    <row r="4175" spans="1:61" x14ac:dyDescent="0.3">
      <c r="A4175" s="58" t="s">
        <v>325</v>
      </c>
      <c r="B4175" s="9">
        <v>33618</v>
      </c>
      <c r="C4175" s="9"/>
      <c r="D4175" s="9"/>
      <c r="E4175" s="10"/>
      <c r="T4175">
        <v>2680.25</v>
      </c>
      <c r="U4175">
        <v>1410.25</v>
      </c>
      <c r="V4175">
        <v>2.0899999999999998E-2</v>
      </c>
      <c r="W4175">
        <v>29.63505</v>
      </c>
      <c r="AC4175">
        <v>1146.1305416355599</v>
      </c>
      <c r="BC4175">
        <v>264.11945836444198</v>
      </c>
    </row>
    <row r="4176" spans="1:61" x14ac:dyDescent="0.3">
      <c r="A4176" s="58" t="s">
        <v>325</v>
      </c>
      <c r="B4176" s="9">
        <v>33623</v>
      </c>
      <c r="C4176" s="9"/>
      <c r="D4176" s="9"/>
      <c r="E4176" s="10" t="s">
        <v>108</v>
      </c>
      <c r="G4176">
        <v>396.13</v>
      </c>
      <c r="H4176">
        <v>0.25600000000000001</v>
      </c>
      <c r="I4176">
        <v>0.26119999999999999</v>
      </c>
      <c r="J4176">
        <v>0.24195</v>
      </c>
      <c r="K4176">
        <v>0.26600000000000001</v>
      </c>
      <c r="L4176">
        <v>0.23880000000000001</v>
      </c>
      <c r="M4176">
        <v>0.2384</v>
      </c>
      <c r="N4176">
        <v>0.20505000000000001</v>
      </c>
      <c r="O4176">
        <v>0.27324999999999999</v>
      </c>
      <c r="T4176" s="35">
        <v>2266.29021420966</v>
      </c>
      <c r="Y4176">
        <v>3.7764525E-2</v>
      </c>
      <c r="AA4176">
        <v>23279.599261858501</v>
      </c>
      <c r="AC4176">
        <v>879.143008314437</v>
      </c>
      <c r="AS4176" t="s">
        <v>69</v>
      </c>
    </row>
    <row r="4177" spans="1:61" x14ac:dyDescent="0.3">
      <c r="A4177" s="58" t="s">
        <v>326</v>
      </c>
      <c r="B4177" s="9">
        <v>33483</v>
      </c>
      <c r="C4177" s="9"/>
      <c r="D4177" s="9"/>
      <c r="E4177" s="10"/>
      <c r="G4177">
        <v>409.87</v>
      </c>
      <c r="H4177">
        <v>0.27900000000000003</v>
      </c>
      <c r="I4177">
        <v>0.26769999999999999</v>
      </c>
      <c r="J4177">
        <v>0.24909999999999999</v>
      </c>
      <c r="K4177">
        <v>0.27045000000000002</v>
      </c>
      <c r="L4177">
        <v>0.311</v>
      </c>
      <c r="M4177">
        <v>0.25355</v>
      </c>
      <c r="N4177">
        <v>0.27634999999999998</v>
      </c>
      <c r="O4177">
        <v>0.14219999999999999</v>
      </c>
    </row>
    <row r="4178" spans="1:61" x14ac:dyDescent="0.3">
      <c r="A4178" s="58" t="s">
        <v>326</v>
      </c>
      <c r="B4178" s="9">
        <v>33491</v>
      </c>
      <c r="C4178" s="9"/>
      <c r="D4178" s="9"/>
      <c r="E4178" s="10"/>
      <c r="G4178">
        <v>398.62</v>
      </c>
      <c r="H4178">
        <v>0.26050000000000001</v>
      </c>
      <c r="I4178">
        <v>0.25159999999999999</v>
      </c>
      <c r="J4178">
        <v>0.2442</v>
      </c>
      <c r="K4178">
        <v>0.2631</v>
      </c>
      <c r="L4178">
        <v>0.30745</v>
      </c>
      <c r="M4178">
        <v>0.25169999999999998</v>
      </c>
      <c r="N4178">
        <v>0.2722</v>
      </c>
      <c r="O4178">
        <v>0.14235</v>
      </c>
    </row>
    <row r="4179" spans="1:61" x14ac:dyDescent="0.3">
      <c r="A4179" s="58" t="s">
        <v>326</v>
      </c>
      <c r="B4179" s="9">
        <v>33497</v>
      </c>
      <c r="C4179" s="9"/>
      <c r="D4179" s="9"/>
      <c r="E4179" s="10"/>
      <c r="G4179">
        <v>389.06</v>
      </c>
      <c r="H4179">
        <v>0.25</v>
      </c>
      <c r="I4179">
        <v>0.23565</v>
      </c>
      <c r="J4179">
        <v>0.23350000000000001</v>
      </c>
      <c r="K4179">
        <v>0.25669999999999998</v>
      </c>
      <c r="L4179">
        <v>0.30399999999999999</v>
      </c>
      <c r="M4179">
        <v>0.25130000000000002</v>
      </c>
      <c r="N4179">
        <v>0.27310000000000001</v>
      </c>
      <c r="O4179">
        <v>0.14105000000000001</v>
      </c>
    </row>
    <row r="4180" spans="1:61" x14ac:dyDescent="0.3">
      <c r="A4180" s="58" t="s">
        <v>326</v>
      </c>
      <c r="B4180" s="9">
        <v>33504</v>
      </c>
      <c r="C4180" s="9"/>
      <c r="D4180" s="9"/>
      <c r="E4180" s="10"/>
      <c r="G4180">
        <v>385.95</v>
      </c>
      <c r="H4180">
        <v>0.23799999999999999</v>
      </c>
      <c r="I4180">
        <v>0.23515</v>
      </c>
      <c r="J4180">
        <v>0.23300000000000001</v>
      </c>
      <c r="K4180">
        <v>0.25619999999999998</v>
      </c>
      <c r="L4180">
        <v>0.3034</v>
      </c>
      <c r="M4180">
        <v>0.25074999999999997</v>
      </c>
      <c r="N4180">
        <v>0.27255000000000001</v>
      </c>
      <c r="O4180">
        <v>0.14069999999999999</v>
      </c>
    </row>
    <row r="4181" spans="1:61" x14ac:dyDescent="0.3">
      <c r="A4181" s="58" t="s">
        <v>326</v>
      </c>
      <c r="B4181" s="9">
        <v>33505</v>
      </c>
      <c r="C4181" s="9"/>
      <c r="D4181" s="9"/>
      <c r="E4181" s="10"/>
      <c r="T4181">
        <v>216.97499999999999</v>
      </c>
      <c r="AL4181">
        <v>2.9656581260000001</v>
      </c>
      <c r="AO4181">
        <v>132.82012987012999</v>
      </c>
      <c r="AR4181">
        <v>22277.380952381001</v>
      </c>
      <c r="AZ4181">
        <v>217.5</v>
      </c>
      <c r="BH4181">
        <v>84.154870129870105</v>
      </c>
      <c r="BI4181">
        <v>745</v>
      </c>
    </row>
    <row r="4182" spans="1:61" x14ac:dyDescent="0.3">
      <c r="A4182" s="58" t="s">
        <v>326</v>
      </c>
      <c r="B4182" s="9">
        <v>33512</v>
      </c>
      <c r="C4182" s="9"/>
      <c r="D4182" s="9"/>
      <c r="E4182" s="10"/>
      <c r="G4182">
        <v>362.2</v>
      </c>
      <c r="H4182">
        <v>0.21099999999999999</v>
      </c>
      <c r="I4182">
        <v>0.20305000000000001</v>
      </c>
      <c r="J4182">
        <v>0.21879999999999999</v>
      </c>
      <c r="K4182">
        <v>0.23494999999999999</v>
      </c>
      <c r="L4182">
        <v>0.28715000000000002</v>
      </c>
      <c r="M4182">
        <v>0.24725</v>
      </c>
      <c r="N4182">
        <v>0.26945000000000002</v>
      </c>
      <c r="O4182">
        <v>0.13935</v>
      </c>
    </row>
    <row r="4183" spans="1:61" x14ac:dyDescent="0.3">
      <c r="A4183" s="58" t="s">
        <v>326</v>
      </c>
      <c r="B4183" s="9">
        <v>33519</v>
      </c>
      <c r="C4183" s="9"/>
      <c r="D4183" s="9"/>
      <c r="E4183" s="10"/>
      <c r="G4183">
        <v>344.49</v>
      </c>
      <c r="H4183">
        <v>0.182</v>
      </c>
      <c r="I4183">
        <v>0.18049999999999999</v>
      </c>
      <c r="J4183">
        <v>0.2039</v>
      </c>
      <c r="K4183">
        <v>0.22595000000000001</v>
      </c>
      <c r="L4183">
        <v>0.28149999999999997</v>
      </c>
      <c r="M4183">
        <v>0.2422</v>
      </c>
      <c r="N4183">
        <v>0.26545000000000002</v>
      </c>
      <c r="O4183">
        <v>0.14094999999999999</v>
      </c>
    </row>
    <row r="4184" spans="1:61" x14ac:dyDescent="0.3">
      <c r="A4184" s="58" t="s">
        <v>326</v>
      </c>
      <c r="B4184" s="9">
        <v>33521</v>
      </c>
      <c r="C4184" s="9"/>
      <c r="D4184" s="9"/>
      <c r="E4184" s="10"/>
      <c r="T4184">
        <v>497.47500000000002</v>
      </c>
      <c r="AL4184">
        <v>6.4143086829999998</v>
      </c>
      <c r="AO4184">
        <v>250.58668067226901</v>
      </c>
      <c r="AR4184">
        <v>25707.803873742698</v>
      </c>
      <c r="AZ4184">
        <v>302.5</v>
      </c>
      <c r="BH4184">
        <v>246.88831932773101</v>
      </c>
      <c r="BI4184">
        <v>852.5</v>
      </c>
    </row>
    <row r="4185" spans="1:61" x14ac:dyDescent="0.3">
      <c r="A4185" s="58" t="s">
        <v>326</v>
      </c>
      <c r="B4185" s="9">
        <v>33525</v>
      </c>
      <c r="C4185" s="9"/>
      <c r="D4185" s="9"/>
      <c r="E4185" s="10"/>
      <c r="G4185">
        <v>326.23</v>
      </c>
      <c r="H4185">
        <v>0.14699999999999999</v>
      </c>
      <c r="I4185">
        <v>0.15654999999999999</v>
      </c>
      <c r="J4185">
        <v>0.1895</v>
      </c>
      <c r="K4185">
        <v>0.21395</v>
      </c>
      <c r="L4185">
        <v>0.27265</v>
      </c>
      <c r="M4185">
        <v>0.23945</v>
      </c>
      <c r="N4185">
        <v>0.27150000000000002</v>
      </c>
      <c r="O4185">
        <v>0.14055000000000001</v>
      </c>
    </row>
    <row r="4186" spans="1:61" x14ac:dyDescent="0.3">
      <c r="A4186" s="58" t="s">
        <v>326</v>
      </c>
      <c r="B4186" s="9">
        <v>33532</v>
      </c>
      <c r="C4186" s="9"/>
      <c r="D4186" s="9"/>
      <c r="E4186" s="10"/>
      <c r="G4186">
        <v>298.58999999999997</v>
      </c>
      <c r="H4186">
        <v>9.5500000000000002E-2</v>
      </c>
      <c r="I4186">
        <v>0.13425000000000001</v>
      </c>
      <c r="J4186">
        <v>0.1663</v>
      </c>
      <c r="K4186">
        <v>0.19450000000000001</v>
      </c>
      <c r="L4186">
        <v>0.25945000000000001</v>
      </c>
      <c r="M4186">
        <v>0.2366</v>
      </c>
      <c r="N4186">
        <v>0.26679999999999998</v>
      </c>
      <c r="O4186">
        <v>0.13955000000000001</v>
      </c>
    </row>
    <row r="4187" spans="1:61" x14ac:dyDescent="0.3">
      <c r="A4187" s="58" t="s">
        <v>326</v>
      </c>
      <c r="B4187" s="9">
        <v>33533</v>
      </c>
      <c r="C4187" s="9"/>
      <c r="D4187" s="9"/>
      <c r="E4187" s="10"/>
      <c r="T4187">
        <v>781.45</v>
      </c>
      <c r="AL4187">
        <v>6.3268816770000003</v>
      </c>
      <c r="AO4187">
        <v>304.78339933674602</v>
      </c>
      <c r="AR4187">
        <v>20748.566893024101</v>
      </c>
      <c r="AZ4187">
        <v>305</v>
      </c>
      <c r="BH4187">
        <v>476.66660066325397</v>
      </c>
      <c r="BI4187">
        <v>812.5</v>
      </c>
    </row>
    <row r="4188" spans="1:61" x14ac:dyDescent="0.3">
      <c r="A4188" s="58" t="s">
        <v>326</v>
      </c>
      <c r="B4188" s="9">
        <v>33540</v>
      </c>
      <c r="C4188" s="9"/>
      <c r="D4188" s="9"/>
      <c r="E4188" s="10"/>
      <c r="G4188">
        <v>328.12</v>
      </c>
      <c r="H4188">
        <v>0.2145</v>
      </c>
      <c r="I4188">
        <v>0.191</v>
      </c>
      <c r="J4188">
        <v>0.17549999999999999</v>
      </c>
      <c r="K4188">
        <v>0.18260000000000001</v>
      </c>
      <c r="L4188">
        <v>0.24725</v>
      </c>
      <c r="M4188">
        <v>0.23080000000000001</v>
      </c>
      <c r="N4188">
        <v>0.26174999999999998</v>
      </c>
      <c r="O4188">
        <v>0.13719999999999999</v>
      </c>
    </row>
    <row r="4189" spans="1:61" x14ac:dyDescent="0.3">
      <c r="A4189" s="58" t="s">
        <v>326</v>
      </c>
      <c r="B4189" s="9">
        <v>33546</v>
      </c>
      <c r="C4189" s="9"/>
      <c r="D4189" s="9"/>
      <c r="E4189" s="10"/>
      <c r="G4189">
        <v>344.05</v>
      </c>
      <c r="H4189">
        <v>0.2495</v>
      </c>
      <c r="I4189">
        <v>0.2218</v>
      </c>
      <c r="J4189">
        <v>0.19345000000000001</v>
      </c>
      <c r="K4189">
        <v>0.18475</v>
      </c>
      <c r="L4189">
        <v>0.2432</v>
      </c>
      <c r="M4189">
        <v>0.23244999999999999</v>
      </c>
      <c r="N4189">
        <v>0.25950000000000001</v>
      </c>
      <c r="O4189">
        <v>0.1356</v>
      </c>
    </row>
    <row r="4190" spans="1:61" x14ac:dyDescent="0.3">
      <c r="A4190" s="58" t="s">
        <v>326</v>
      </c>
      <c r="B4190" s="9">
        <v>33547</v>
      </c>
      <c r="C4190" s="9"/>
      <c r="D4190" s="9"/>
      <c r="E4190" s="10"/>
      <c r="S4190">
        <v>17.982089999999999</v>
      </c>
      <c r="T4190">
        <v>845.6</v>
      </c>
      <c r="AI4190">
        <v>44.750000000000199</v>
      </c>
      <c r="AL4190">
        <v>6.189833148</v>
      </c>
      <c r="AO4190">
        <v>256.90678989331201</v>
      </c>
      <c r="AR4190">
        <v>24021.0901244421</v>
      </c>
      <c r="AZ4190">
        <v>222.5</v>
      </c>
      <c r="BH4190">
        <v>584.21821010668805</v>
      </c>
      <c r="BI4190">
        <v>652.5</v>
      </c>
    </row>
    <row r="4191" spans="1:61" x14ac:dyDescent="0.3">
      <c r="A4191" s="58" t="s">
        <v>326</v>
      </c>
      <c r="B4191" s="9">
        <v>33553</v>
      </c>
      <c r="C4191" s="9"/>
      <c r="D4191" s="9"/>
      <c r="E4191" s="10"/>
      <c r="G4191">
        <v>346.33</v>
      </c>
      <c r="H4191">
        <v>0.249</v>
      </c>
      <c r="I4191">
        <v>0.22570000000000001</v>
      </c>
      <c r="J4191">
        <v>0.19855</v>
      </c>
      <c r="K4191">
        <v>0.19405</v>
      </c>
      <c r="L4191">
        <v>0.24595</v>
      </c>
      <c r="M4191">
        <v>0.2253</v>
      </c>
      <c r="N4191">
        <v>0.25924999999999998</v>
      </c>
      <c r="O4191">
        <v>0.13385</v>
      </c>
    </row>
    <row r="4192" spans="1:61" x14ac:dyDescent="0.3">
      <c r="A4192" s="58" t="s">
        <v>326</v>
      </c>
      <c r="B4192" s="9">
        <v>33560</v>
      </c>
      <c r="C4192" s="9"/>
      <c r="D4192" s="9"/>
      <c r="E4192" s="10"/>
      <c r="G4192">
        <v>346.96</v>
      </c>
      <c r="H4192">
        <v>0.2505</v>
      </c>
      <c r="I4192">
        <v>0.22835</v>
      </c>
      <c r="J4192">
        <v>0.20125000000000001</v>
      </c>
      <c r="K4192">
        <v>0.19234999999999999</v>
      </c>
      <c r="L4192">
        <v>0.24640000000000001</v>
      </c>
      <c r="M4192">
        <v>0.2243</v>
      </c>
      <c r="N4192">
        <v>0.25605</v>
      </c>
      <c r="O4192">
        <v>0.1356</v>
      </c>
    </row>
    <row r="4193" spans="1:61" x14ac:dyDescent="0.3">
      <c r="A4193" s="58" t="s">
        <v>326</v>
      </c>
      <c r="B4193" s="9">
        <v>33561</v>
      </c>
      <c r="C4193" s="9"/>
      <c r="D4193" s="9"/>
      <c r="E4193" s="10"/>
      <c r="S4193">
        <v>19.166597430053301</v>
      </c>
      <c r="T4193">
        <v>1520.2</v>
      </c>
      <c r="U4193">
        <v>211.77500000000001</v>
      </c>
      <c r="V4193">
        <v>1.5350000000000001E-2</v>
      </c>
      <c r="W4193">
        <v>3.2490800000000002</v>
      </c>
      <c r="AG4193">
        <v>8.3999999999999995E-3</v>
      </c>
      <c r="AH4193">
        <v>0.49612500000000603</v>
      </c>
      <c r="AI4193">
        <v>59.250000000000696</v>
      </c>
      <c r="AL4193">
        <v>6.6487233720000001</v>
      </c>
      <c r="AM4193">
        <v>2.945E-2</v>
      </c>
      <c r="AN4193">
        <v>8.4321722281314102</v>
      </c>
      <c r="AO4193">
        <v>286.38998585654701</v>
      </c>
      <c r="AR4193">
        <v>23209.825900070002</v>
      </c>
      <c r="AZ4193">
        <v>262.5</v>
      </c>
      <c r="BC4193">
        <v>264.16992677617702</v>
      </c>
      <c r="BE4193">
        <v>7.6E-3</v>
      </c>
      <c r="BF4193">
        <v>7.7146957013829196</v>
      </c>
      <c r="BH4193">
        <v>1016.11001414345</v>
      </c>
      <c r="BI4193">
        <v>735</v>
      </c>
    </row>
    <row r="4194" spans="1:61" x14ac:dyDescent="0.3">
      <c r="A4194" s="58" t="s">
        <v>326</v>
      </c>
      <c r="B4194" s="9">
        <v>33568</v>
      </c>
      <c r="C4194" s="9"/>
      <c r="D4194" s="9"/>
      <c r="E4194" s="10"/>
      <c r="S4194">
        <v>16.9906332805154</v>
      </c>
      <c r="T4194">
        <v>1418.4</v>
      </c>
      <c r="U4194">
        <v>227.15</v>
      </c>
      <c r="V4194">
        <v>1.495E-2</v>
      </c>
      <c r="W4194">
        <v>3.4957175</v>
      </c>
      <c r="AC4194">
        <v>11.7400366119117</v>
      </c>
      <c r="AG4194">
        <v>7.9000000000000008E-3</v>
      </c>
      <c r="AH4194">
        <v>0.35104999999999803</v>
      </c>
      <c r="AI4194">
        <v>41.499999999999801</v>
      </c>
      <c r="AL4194">
        <v>5.3220000000000001</v>
      </c>
      <c r="AM4194">
        <v>2.7449999999999999E-2</v>
      </c>
      <c r="AN4194">
        <v>6.57504664799528</v>
      </c>
      <c r="AO4194">
        <v>243.51439359579101</v>
      </c>
      <c r="AR4194">
        <v>22436.9803310809</v>
      </c>
      <c r="AZ4194">
        <v>197.5</v>
      </c>
      <c r="BC4194">
        <v>264.16992677617702</v>
      </c>
      <c r="BE4194">
        <v>7.3499999999999998E-3</v>
      </c>
      <c r="BF4194">
        <v>6.9966880939314198</v>
      </c>
      <c r="BH4194">
        <v>943.58560640420899</v>
      </c>
      <c r="BI4194">
        <v>577.5</v>
      </c>
    </row>
    <row r="4195" spans="1:61" x14ac:dyDescent="0.3">
      <c r="A4195" s="58" t="s">
        <v>326</v>
      </c>
      <c r="B4195" s="9">
        <v>33574</v>
      </c>
      <c r="C4195" s="9"/>
      <c r="D4195" s="9"/>
      <c r="E4195" s="10"/>
      <c r="G4195">
        <v>357.87</v>
      </c>
      <c r="H4195">
        <v>0.253</v>
      </c>
      <c r="I4195">
        <v>0.2437</v>
      </c>
      <c r="J4195">
        <v>0.22825000000000001</v>
      </c>
      <c r="K4195">
        <v>0.2137</v>
      </c>
      <c r="L4195">
        <v>0.25430000000000003</v>
      </c>
      <c r="M4195">
        <v>0.21940000000000001</v>
      </c>
      <c r="N4195">
        <v>0.24775</v>
      </c>
      <c r="O4195">
        <v>0.12925</v>
      </c>
      <c r="S4195">
        <v>25.615259830980001</v>
      </c>
      <c r="T4195">
        <v>2095.0250000000001</v>
      </c>
      <c r="U4195">
        <v>389.4</v>
      </c>
      <c r="V4195">
        <v>1.77E-2</v>
      </c>
      <c r="W4195">
        <v>6.87981</v>
      </c>
      <c r="AC4195">
        <v>125.230073223823</v>
      </c>
      <c r="AG4195">
        <v>9.4999999999999998E-3</v>
      </c>
      <c r="AH4195">
        <v>0.35949999999999099</v>
      </c>
      <c r="AI4195">
        <v>37.249999999999098</v>
      </c>
      <c r="AL4195">
        <v>6.9080000000000004</v>
      </c>
      <c r="AM4195">
        <v>3.175E-2</v>
      </c>
      <c r="AN4195">
        <v>9.6879475510967108</v>
      </c>
      <c r="AO4195">
        <v>304.83807328016002</v>
      </c>
      <c r="AR4195">
        <v>22632.359610006799</v>
      </c>
      <c r="AZ4195">
        <v>247.5</v>
      </c>
      <c r="BC4195">
        <v>264.16992677617702</v>
      </c>
      <c r="BE4195">
        <v>6.4999999999999997E-3</v>
      </c>
      <c r="BF4195">
        <v>9.0809025236789598</v>
      </c>
      <c r="BH4195">
        <v>1397.0619267198399</v>
      </c>
      <c r="BI4195">
        <v>780</v>
      </c>
    </row>
    <row r="4196" spans="1:61" x14ac:dyDescent="0.3">
      <c r="A4196" s="58" t="s">
        <v>326</v>
      </c>
      <c r="B4196" s="9">
        <v>33581</v>
      </c>
      <c r="C4196" s="9"/>
      <c r="D4196" s="9"/>
      <c r="E4196" s="10"/>
      <c r="G4196">
        <v>370.17</v>
      </c>
      <c r="H4196">
        <v>0.28499999999999998</v>
      </c>
      <c r="I4196">
        <v>0.25885000000000002</v>
      </c>
      <c r="J4196">
        <v>0.23619999999999999</v>
      </c>
      <c r="K4196">
        <v>0.22589999999999999</v>
      </c>
      <c r="L4196">
        <v>0.25574999999999998</v>
      </c>
      <c r="M4196">
        <v>0.2167</v>
      </c>
      <c r="N4196">
        <v>0.2452</v>
      </c>
      <c r="O4196">
        <v>0.12725</v>
      </c>
      <c r="S4196">
        <v>25.493004004787799</v>
      </c>
      <c r="T4196">
        <v>1881.5</v>
      </c>
      <c r="U4196">
        <v>400.5</v>
      </c>
      <c r="V4196">
        <v>1.7299999999999999E-2</v>
      </c>
      <c r="W4196">
        <v>6.9089</v>
      </c>
      <c r="AC4196">
        <v>136.33007322382301</v>
      </c>
      <c r="AG4196">
        <v>1.2800000000000001E-2</v>
      </c>
      <c r="AH4196">
        <v>0.38779999999999898</v>
      </c>
      <c r="AI4196">
        <v>31.25</v>
      </c>
      <c r="AL4196">
        <v>5.6449999999999996</v>
      </c>
      <c r="AM4196">
        <v>3.2050000000000002E-2</v>
      </c>
      <c r="AN4196">
        <v>8.2076949260042298</v>
      </c>
      <c r="AO4196">
        <v>255.63979915433401</v>
      </c>
      <c r="AR4196">
        <v>22063.4920634921</v>
      </c>
      <c r="AZ4196">
        <v>230</v>
      </c>
      <c r="BC4196">
        <v>264.16992677617702</v>
      </c>
      <c r="BE4196">
        <v>8.5000000000000006E-3</v>
      </c>
      <c r="BF4196">
        <v>10.3454766913319</v>
      </c>
      <c r="BH4196">
        <v>1222.2352008456701</v>
      </c>
      <c r="BI4196">
        <v>665</v>
      </c>
    </row>
    <row r="4197" spans="1:61" x14ac:dyDescent="0.3">
      <c r="A4197" s="58" t="s">
        <v>326</v>
      </c>
      <c r="B4197" s="9">
        <v>33585</v>
      </c>
      <c r="C4197" s="9"/>
      <c r="D4197" s="9"/>
      <c r="E4197" s="10"/>
      <c r="S4197">
        <v>30.055352912296598</v>
      </c>
      <c r="T4197">
        <v>2187.5500000000002</v>
      </c>
      <c r="U4197">
        <v>525.5</v>
      </c>
      <c r="V4197">
        <v>1.9099999999999999E-2</v>
      </c>
      <c r="W4197">
        <v>10.037699999999999</v>
      </c>
      <c r="AC4197">
        <v>261.33007322382298</v>
      </c>
      <c r="AG4197">
        <v>1.155E-2</v>
      </c>
      <c r="AH4197">
        <v>0.66457499999998404</v>
      </c>
      <c r="AI4197">
        <v>57.7499999999986</v>
      </c>
      <c r="AL4197">
        <v>6.2229999999999999</v>
      </c>
      <c r="AM4197">
        <v>3.1850000000000003E-2</v>
      </c>
      <c r="AN4197">
        <v>8.5546781825139693</v>
      </c>
      <c r="AO4197">
        <v>267.86994689442002</v>
      </c>
      <c r="AR4197">
        <v>23212.6480997076</v>
      </c>
      <c r="AZ4197">
        <v>245</v>
      </c>
      <c r="BC4197">
        <v>264.16992677617702</v>
      </c>
      <c r="BE4197">
        <v>8.2500000000000004E-3</v>
      </c>
      <c r="BF4197">
        <v>11.453946465586201</v>
      </c>
      <c r="BH4197">
        <v>1388.40505310558</v>
      </c>
      <c r="BI4197">
        <v>702.5</v>
      </c>
    </row>
    <row r="4198" spans="1:61" x14ac:dyDescent="0.3">
      <c r="A4198" s="58" t="s">
        <v>326</v>
      </c>
      <c r="B4198" s="9">
        <v>33588</v>
      </c>
      <c r="C4198" s="9"/>
      <c r="D4198" s="9"/>
      <c r="E4198" s="10"/>
      <c r="G4198">
        <v>379.67</v>
      </c>
      <c r="H4198">
        <v>0.27850000000000003</v>
      </c>
      <c r="I4198">
        <v>0.26365</v>
      </c>
      <c r="J4198">
        <v>0.24990000000000001</v>
      </c>
      <c r="K4198">
        <v>0.24660000000000001</v>
      </c>
      <c r="L4198">
        <v>0.26965</v>
      </c>
      <c r="M4198">
        <v>0.21754999999999999</v>
      </c>
      <c r="N4198">
        <v>0.24429999999999999</v>
      </c>
      <c r="O4198">
        <v>0.12820000000000001</v>
      </c>
      <c r="AI4198">
        <v>0</v>
      </c>
    </row>
    <row r="4199" spans="1:61" x14ac:dyDescent="0.3">
      <c r="A4199" s="58" t="s">
        <v>326</v>
      </c>
      <c r="B4199" s="9">
        <v>33590</v>
      </c>
      <c r="C4199" s="9"/>
      <c r="D4199" s="9"/>
      <c r="E4199" s="10"/>
      <c r="S4199">
        <v>24.848066285779801</v>
      </c>
      <c r="T4199">
        <v>2122.0500000000002</v>
      </c>
      <c r="U4199">
        <v>604.75</v>
      </c>
      <c r="V4199">
        <v>1.635E-2</v>
      </c>
      <c r="W4199">
        <v>9.9024000000000001</v>
      </c>
      <c r="AC4199">
        <v>340.58007322382298</v>
      </c>
      <c r="AG4199">
        <v>1.295E-2</v>
      </c>
      <c r="AH4199">
        <v>0.84764999999999402</v>
      </c>
      <c r="AI4199">
        <v>65.499999999999503</v>
      </c>
      <c r="AL4199">
        <v>4.88</v>
      </c>
      <c r="AM4199">
        <v>2.725E-2</v>
      </c>
      <c r="AN4199">
        <v>6.0687459395063303</v>
      </c>
      <c r="AO4199">
        <v>222.62039844698899</v>
      </c>
      <c r="AR4199">
        <v>21962.488247331399</v>
      </c>
      <c r="BC4199">
        <v>264.16992677617702</v>
      </c>
      <c r="BE4199">
        <v>6.6499999999999997E-3</v>
      </c>
      <c r="BF4199">
        <v>8.5721493230522299</v>
      </c>
      <c r="BH4199">
        <v>1288.1296015530099</v>
      </c>
      <c r="BI4199">
        <v>587.5</v>
      </c>
    </row>
    <row r="4200" spans="1:61" x14ac:dyDescent="0.3">
      <c r="A4200" s="58" t="s">
        <v>326</v>
      </c>
      <c r="B4200" s="9">
        <v>33595</v>
      </c>
      <c r="C4200" s="9"/>
      <c r="D4200" s="9"/>
      <c r="E4200" s="10"/>
      <c r="G4200">
        <v>367.4</v>
      </c>
      <c r="H4200">
        <v>0.23799999999999999</v>
      </c>
      <c r="I4200">
        <v>0.24654999999999999</v>
      </c>
      <c r="J4200">
        <v>0.24460000000000001</v>
      </c>
      <c r="K4200">
        <v>0.24354999999999999</v>
      </c>
      <c r="L4200">
        <v>0.27350000000000002</v>
      </c>
      <c r="M4200">
        <v>0.21920000000000001</v>
      </c>
      <c r="N4200">
        <v>0.245</v>
      </c>
      <c r="O4200">
        <v>0.12659999999999999</v>
      </c>
      <c r="S4200">
        <v>26.768563708631198</v>
      </c>
      <c r="T4200">
        <v>2228</v>
      </c>
      <c r="U4200">
        <v>728.25</v>
      </c>
      <c r="V4200">
        <v>1.6750000000000001E-2</v>
      </c>
      <c r="W4200">
        <v>12.36985</v>
      </c>
      <c r="AC4200">
        <v>464.08007322382298</v>
      </c>
      <c r="AG4200">
        <v>1.4950000000000001E-2</v>
      </c>
      <c r="AH4200">
        <v>0.94657499999998707</v>
      </c>
      <c r="AI4200">
        <v>63.499999999999098</v>
      </c>
      <c r="AL4200">
        <v>4.9050000000000002</v>
      </c>
      <c r="AM4200">
        <v>2.8049999999999999E-2</v>
      </c>
      <c r="AN4200">
        <v>6.4391392448139504</v>
      </c>
      <c r="AO4200">
        <v>230.327964496058</v>
      </c>
      <c r="AR4200">
        <v>21556.500564652699</v>
      </c>
      <c r="BC4200">
        <v>264.16992677617702</v>
      </c>
      <c r="BE4200">
        <v>5.9500000000000004E-3</v>
      </c>
      <c r="BF4200">
        <v>7.44084932783284</v>
      </c>
      <c r="BH4200">
        <v>1263.07203550394</v>
      </c>
      <c r="BI4200">
        <v>605</v>
      </c>
    </row>
    <row r="4201" spans="1:61" x14ac:dyDescent="0.3">
      <c r="A4201" s="58" t="s">
        <v>326</v>
      </c>
      <c r="B4201" s="9">
        <v>33602</v>
      </c>
      <c r="C4201" s="9"/>
      <c r="D4201" s="9"/>
      <c r="E4201" s="10"/>
      <c r="G4201">
        <v>377.55</v>
      </c>
      <c r="H4201">
        <v>0.28699999999999998</v>
      </c>
      <c r="I4201">
        <v>0.25769999999999998</v>
      </c>
      <c r="J4201">
        <v>0.24660000000000001</v>
      </c>
      <c r="K4201">
        <v>0.24124999999999999</v>
      </c>
      <c r="L4201">
        <v>0.2681</v>
      </c>
      <c r="M4201">
        <v>0.21790000000000001</v>
      </c>
      <c r="N4201">
        <v>0.2417</v>
      </c>
      <c r="O4201">
        <v>0.1275</v>
      </c>
      <c r="S4201">
        <v>21.879045210062699</v>
      </c>
      <c r="T4201">
        <v>1634.625</v>
      </c>
      <c r="U4201">
        <v>660.5</v>
      </c>
      <c r="V4201">
        <v>2.0899999999999998E-2</v>
      </c>
      <c r="W4201">
        <v>13.72185</v>
      </c>
      <c r="AC4201">
        <v>396.33007322382298</v>
      </c>
      <c r="AG4201">
        <v>1.1399999999999999E-2</v>
      </c>
      <c r="AH4201">
        <v>1.472</v>
      </c>
      <c r="AI4201">
        <v>130</v>
      </c>
      <c r="AL4201">
        <v>2.3340000000000001</v>
      </c>
      <c r="AM4201">
        <v>2.895E-2</v>
      </c>
      <c r="AN4201">
        <v>3.20597377490262</v>
      </c>
      <c r="AO4201">
        <v>104.736476296902</v>
      </c>
      <c r="AR4201">
        <v>21609.5380029806</v>
      </c>
      <c r="BC4201">
        <v>264.16992677617702</v>
      </c>
      <c r="BE4201">
        <v>5.1999999999999998E-3</v>
      </c>
      <c r="BF4201">
        <v>4.4784209037613003</v>
      </c>
      <c r="BH4201">
        <v>856.38852370309803</v>
      </c>
      <c r="BI4201">
        <v>437.5</v>
      </c>
    </row>
    <row r="4202" spans="1:61" x14ac:dyDescent="0.3">
      <c r="A4202" s="58" t="s">
        <v>326</v>
      </c>
      <c r="B4202" s="9">
        <v>33609</v>
      </c>
      <c r="C4202" s="9"/>
      <c r="D4202" s="9"/>
      <c r="E4202" s="10"/>
      <c r="G4202">
        <v>384.52</v>
      </c>
      <c r="H4202">
        <v>0.26800000000000002</v>
      </c>
      <c r="I4202">
        <v>0.26515</v>
      </c>
      <c r="J4202">
        <v>0.25724999999999998</v>
      </c>
      <c r="K4202">
        <v>0.26450000000000001</v>
      </c>
      <c r="L4202">
        <v>0.27905000000000002</v>
      </c>
      <c r="M4202">
        <v>0.21515000000000001</v>
      </c>
      <c r="N4202">
        <v>0.24510000000000001</v>
      </c>
      <c r="O4202">
        <v>0.12839999999999999</v>
      </c>
      <c r="S4202">
        <v>27.761822879919301</v>
      </c>
      <c r="T4202">
        <v>1955.8</v>
      </c>
      <c r="U4202">
        <v>876.5</v>
      </c>
      <c r="V4202">
        <v>2.1749999999999999E-2</v>
      </c>
      <c r="W4202">
        <v>18.469725</v>
      </c>
      <c r="AC4202">
        <v>612.33007322382298</v>
      </c>
      <c r="AG4202">
        <v>1.2E-2</v>
      </c>
      <c r="AH4202">
        <v>1.4218500000000001</v>
      </c>
      <c r="AI4202">
        <v>122.25</v>
      </c>
      <c r="AL4202">
        <v>1.8180000000000001</v>
      </c>
      <c r="AM4202">
        <v>2.64E-2</v>
      </c>
      <c r="AN4202">
        <v>2.2716076595744701</v>
      </c>
      <c r="AO4202">
        <v>100.274899199801</v>
      </c>
      <c r="AR4202">
        <v>12744.354566902599</v>
      </c>
      <c r="BC4202">
        <v>264.16992677617702</v>
      </c>
      <c r="BE4202">
        <v>6.6E-3</v>
      </c>
      <c r="BF4202">
        <v>6.2197764144593997</v>
      </c>
      <c r="BH4202">
        <v>966.80010080019895</v>
      </c>
      <c r="BI4202">
        <v>522.5</v>
      </c>
    </row>
    <row r="4203" spans="1:61" x14ac:dyDescent="0.3">
      <c r="A4203" s="58" t="s">
        <v>326</v>
      </c>
      <c r="B4203" s="9">
        <v>33613</v>
      </c>
      <c r="C4203" s="9"/>
      <c r="D4203" s="9"/>
      <c r="E4203" s="10"/>
      <c r="S4203">
        <v>30.388009430512</v>
      </c>
      <c r="T4203">
        <v>2316.5749999999998</v>
      </c>
      <c r="U4203">
        <v>1159.25</v>
      </c>
      <c r="V4203">
        <v>2.1749999999999999E-2</v>
      </c>
      <c r="W4203">
        <v>25.229775</v>
      </c>
      <c r="AC4203">
        <v>895.08007322382298</v>
      </c>
      <c r="AI4203">
        <v>190.75</v>
      </c>
      <c r="AL4203">
        <v>1.042</v>
      </c>
      <c r="AM4203">
        <v>2.3300000000000001E-2</v>
      </c>
      <c r="AN4203">
        <v>1.39059367521368</v>
      </c>
      <c r="AO4203">
        <v>58.729594017094001</v>
      </c>
      <c r="AR4203">
        <v>17821.428571428602</v>
      </c>
      <c r="BC4203">
        <v>264.16992677617702</v>
      </c>
      <c r="BE4203">
        <v>4.3499999999999997E-3</v>
      </c>
      <c r="BF4203">
        <v>4.6957022435897402</v>
      </c>
      <c r="BH4203">
        <v>1079.52040598291</v>
      </c>
      <c r="BI4203">
        <v>540</v>
      </c>
    </row>
    <row r="4204" spans="1:61" x14ac:dyDescent="0.3">
      <c r="A4204" s="58" t="s">
        <v>326</v>
      </c>
      <c r="B4204" s="9">
        <v>33616</v>
      </c>
      <c r="C4204" s="9"/>
      <c r="D4204" s="9"/>
      <c r="E4204" s="10"/>
      <c r="G4204">
        <v>389.64</v>
      </c>
      <c r="H4204">
        <v>0.27700000000000002</v>
      </c>
      <c r="I4204">
        <v>0.26500000000000001</v>
      </c>
      <c r="J4204">
        <v>0.26145000000000002</v>
      </c>
      <c r="K4204">
        <v>0.27089999999999997</v>
      </c>
      <c r="L4204">
        <v>0.28839999999999999</v>
      </c>
      <c r="M4204">
        <v>0.21959999999999999</v>
      </c>
      <c r="N4204">
        <v>0.2409</v>
      </c>
      <c r="O4204">
        <v>0.12495000000000001</v>
      </c>
    </row>
    <row r="4205" spans="1:61" x14ac:dyDescent="0.3">
      <c r="A4205" s="58" t="s">
        <v>326</v>
      </c>
      <c r="B4205" s="9">
        <v>33618</v>
      </c>
      <c r="C4205" s="9"/>
      <c r="D4205" s="9"/>
      <c r="E4205" s="10"/>
      <c r="T4205">
        <v>2708.25</v>
      </c>
      <c r="U4205">
        <v>1428</v>
      </c>
      <c r="V4205">
        <v>2.4150000000000001E-2</v>
      </c>
      <c r="W4205">
        <v>34.467775000000003</v>
      </c>
      <c r="AC4205">
        <v>1163.8300732238199</v>
      </c>
      <c r="BC4205">
        <v>264.16992677617702</v>
      </c>
    </row>
    <row r="4206" spans="1:61" x14ac:dyDescent="0.3">
      <c r="A4206" s="58" t="s">
        <v>326</v>
      </c>
      <c r="B4206" s="9">
        <v>33623</v>
      </c>
      <c r="C4206" s="9"/>
      <c r="D4206" s="9"/>
      <c r="E4206" s="10" t="s">
        <v>108</v>
      </c>
      <c r="G4206">
        <v>372.1</v>
      </c>
      <c r="H4206">
        <v>0.26950000000000002</v>
      </c>
      <c r="I4206">
        <v>0.24545</v>
      </c>
      <c r="J4206">
        <v>0.23935000000000001</v>
      </c>
      <c r="K4206">
        <v>0.24504999999999999</v>
      </c>
      <c r="L4206">
        <v>0.27805000000000002</v>
      </c>
      <c r="M4206">
        <v>0.218</v>
      </c>
      <c r="N4206">
        <v>0.23955000000000001</v>
      </c>
      <c r="O4206">
        <v>0.12554999999999999</v>
      </c>
      <c r="T4206" s="35">
        <v>2145.84171279161</v>
      </c>
      <c r="Y4206">
        <v>3.7456835000000001E-2</v>
      </c>
      <c r="AA4206">
        <v>21549.6344940124</v>
      </c>
      <c r="AC4206">
        <v>807.18110355253202</v>
      </c>
      <c r="AS4206" t="s">
        <v>69</v>
      </c>
    </row>
    <row r="4207" spans="1:61" x14ac:dyDescent="0.3">
      <c r="A4207" s="58" t="s">
        <v>327</v>
      </c>
      <c r="B4207" s="9">
        <v>33483</v>
      </c>
      <c r="C4207" s="9"/>
      <c r="D4207" s="9"/>
      <c r="E4207" s="10"/>
      <c r="G4207">
        <v>419.57</v>
      </c>
      <c r="H4207">
        <v>0.26600000000000001</v>
      </c>
      <c r="I4207">
        <v>0.27989999999999998</v>
      </c>
      <c r="J4207">
        <v>0.26050000000000001</v>
      </c>
      <c r="K4207">
        <v>0.24435000000000001</v>
      </c>
      <c r="L4207">
        <v>0.27784999999999999</v>
      </c>
      <c r="M4207">
        <v>0.28129999999999999</v>
      </c>
      <c r="N4207">
        <v>0.23705000000000001</v>
      </c>
      <c r="O4207">
        <v>0.25090000000000001</v>
      </c>
    </row>
    <row r="4208" spans="1:61" x14ac:dyDescent="0.3">
      <c r="A4208" s="58" t="s">
        <v>327</v>
      </c>
      <c r="B4208" s="9">
        <v>33491</v>
      </c>
      <c r="C4208" s="9"/>
      <c r="D4208" s="9"/>
      <c r="E4208" s="10"/>
      <c r="G4208">
        <v>408.16</v>
      </c>
      <c r="H4208">
        <v>0.24399999999999999</v>
      </c>
      <c r="I4208">
        <v>0.26085000000000003</v>
      </c>
      <c r="J4208">
        <v>0.25330000000000003</v>
      </c>
      <c r="K4208">
        <v>0.24285000000000001</v>
      </c>
      <c r="L4208">
        <v>0.27844999999999998</v>
      </c>
      <c r="M4208">
        <v>0.28075</v>
      </c>
      <c r="N4208">
        <v>0.23815</v>
      </c>
      <c r="O4208">
        <v>0.24245</v>
      </c>
    </row>
    <row r="4209" spans="1:61" x14ac:dyDescent="0.3">
      <c r="A4209" s="58" t="s">
        <v>327</v>
      </c>
      <c r="B4209" s="9">
        <v>33497</v>
      </c>
      <c r="C4209" s="9"/>
      <c r="D4209" s="9"/>
      <c r="E4209" s="10"/>
      <c r="G4209">
        <v>398.56</v>
      </c>
      <c r="H4209">
        <v>0.22550000000000001</v>
      </c>
      <c r="I4209">
        <v>0.2409</v>
      </c>
      <c r="J4209">
        <v>0.25069999999999998</v>
      </c>
      <c r="K4209">
        <v>0.23674999999999999</v>
      </c>
      <c r="L4209">
        <v>0.27779999999999999</v>
      </c>
      <c r="M4209">
        <v>0.27889999999999998</v>
      </c>
      <c r="N4209">
        <v>0.23865</v>
      </c>
      <c r="O4209">
        <v>0.24360000000000001</v>
      </c>
    </row>
    <row r="4210" spans="1:61" x14ac:dyDescent="0.3">
      <c r="A4210" s="58" t="s">
        <v>327</v>
      </c>
      <c r="B4210" s="9">
        <v>33504</v>
      </c>
      <c r="C4210" s="9"/>
      <c r="D4210" s="9"/>
      <c r="E4210" s="10"/>
      <c r="G4210">
        <v>394.43</v>
      </c>
      <c r="H4210">
        <v>0.20849999999999999</v>
      </c>
      <c r="I4210">
        <v>0.2404</v>
      </c>
      <c r="J4210">
        <v>0.25014999999999998</v>
      </c>
      <c r="K4210">
        <v>0.23624999999999999</v>
      </c>
      <c r="L4210">
        <v>0.27729999999999999</v>
      </c>
      <c r="M4210">
        <v>0.27834999999999999</v>
      </c>
      <c r="N4210">
        <v>0.23815</v>
      </c>
      <c r="O4210">
        <v>0.24304999999999999</v>
      </c>
    </row>
    <row r="4211" spans="1:61" x14ac:dyDescent="0.3">
      <c r="A4211" s="58" t="s">
        <v>327</v>
      </c>
      <c r="B4211" s="9">
        <v>33505</v>
      </c>
      <c r="C4211" s="9"/>
      <c r="D4211" s="9"/>
      <c r="E4211" s="10"/>
      <c r="T4211">
        <v>231.05</v>
      </c>
      <c r="AL4211">
        <v>3.1245683460000002</v>
      </c>
      <c r="AO4211">
        <v>134.38346458802101</v>
      </c>
      <c r="AR4211">
        <v>23185.714285714301</v>
      </c>
      <c r="AZ4211">
        <v>252.5</v>
      </c>
      <c r="BH4211">
        <v>96.666535411978998</v>
      </c>
      <c r="BI4211">
        <v>807.5</v>
      </c>
    </row>
    <row r="4212" spans="1:61" x14ac:dyDescent="0.3">
      <c r="A4212" s="58" t="s">
        <v>327</v>
      </c>
      <c r="B4212" s="9">
        <v>33512</v>
      </c>
      <c r="C4212" s="9"/>
      <c r="D4212" s="9"/>
      <c r="E4212" s="10"/>
      <c r="G4212">
        <v>373.22</v>
      </c>
      <c r="H4212">
        <v>0.18149999999999999</v>
      </c>
      <c r="I4212">
        <v>0.20835000000000001</v>
      </c>
      <c r="J4212">
        <v>0.22620000000000001</v>
      </c>
      <c r="K4212">
        <v>0.22445000000000001</v>
      </c>
      <c r="L4212">
        <v>0.26874999999999999</v>
      </c>
      <c r="M4212">
        <v>0.27775</v>
      </c>
      <c r="N4212">
        <v>0.23425000000000001</v>
      </c>
      <c r="O4212">
        <v>0.24485000000000001</v>
      </c>
    </row>
    <row r="4213" spans="1:61" x14ac:dyDescent="0.3">
      <c r="A4213" s="58" t="s">
        <v>327</v>
      </c>
      <c r="B4213" s="9">
        <v>33519</v>
      </c>
      <c r="C4213" s="9"/>
      <c r="D4213" s="9"/>
      <c r="E4213" s="10"/>
      <c r="G4213">
        <v>356.28</v>
      </c>
      <c r="H4213">
        <v>0.14499999999999999</v>
      </c>
      <c r="I4213">
        <v>0.1888</v>
      </c>
      <c r="J4213">
        <v>0.21199999999999999</v>
      </c>
      <c r="K4213">
        <v>0.218</v>
      </c>
      <c r="L4213">
        <v>0.26634999999999998</v>
      </c>
      <c r="M4213">
        <v>0.2717</v>
      </c>
      <c r="N4213">
        <v>0.23580000000000001</v>
      </c>
      <c r="O4213">
        <v>0.24374999999999999</v>
      </c>
    </row>
    <row r="4214" spans="1:61" x14ac:dyDescent="0.3">
      <c r="A4214" s="58" t="s">
        <v>327</v>
      </c>
      <c r="B4214" s="9">
        <v>33521</v>
      </c>
      <c r="C4214" s="9"/>
      <c r="D4214" s="9"/>
      <c r="E4214" s="10"/>
      <c r="T4214">
        <v>516.85</v>
      </c>
      <c r="AL4214">
        <v>5.9993366950000002</v>
      </c>
      <c r="AO4214">
        <v>251.757540826129</v>
      </c>
      <c r="AR4214">
        <v>23673.255813953499</v>
      </c>
      <c r="AZ4214">
        <v>250</v>
      </c>
      <c r="BH4214">
        <v>265.09245917387102</v>
      </c>
      <c r="BI4214">
        <v>865</v>
      </c>
    </row>
    <row r="4215" spans="1:61" x14ac:dyDescent="0.3">
      <c r="A4215" s="58" t="s">
        <v>327</v>
      </c>
      <c r="B4215" s="9">
        <v>33525</v>
      </c>
      <c r="C4215" s="9"/>
      <c r="D4215" s="9"/>
      <c r="E4215" s="10"/>
      <c r="G4215">
        <v>338.9</v>
      </c>
      <c r="H4215">
        <v>0.11600000000000001</v>
      </c>
      <c r="I4215">
        <v>0.1701</v>
      </c>
      <c r="J4215">
        <v>0.18834999999999999</v>
      </c>
      <c r="K4215">
        <v>0.20835000000000001</v>
      </c>
      <c r="L4215">
        <v>0.25805</v>
      </c>
      <c r="M4215">
        <v>0.27305000000000001</v>
      </c>
      <c r="N4215">
        <v>0.23615</v>
      </c>
      <c r="O4215">
        <v>0.24445</v>
      </c>
    </row>
    <row r="4216" spans="1:61" x14ac:dyDescent="0.3">
      <c r="A4216" s="58" t="s">
        <v>327</v>
      </c>
      <c r="B4216" s="9">
        <v>33532</v>
      </c>
      <c r="C4216" s="9"/>
      <c r="D4216" s="9"/>
      <c r="E4216" s="10"/>
      <c r="G4216">
        <v>317.44</v>
      </c>
      <c r="H4216">
        <v>8.7499999999999994E-2</v>
      </c>
      <c r="I4216">
        <v>0.15104999999999999</v>
      </c>
      <c r="J4216">
        <v>0.16095000000000001</v>
      </c>
      <c r="K4216">
        <v>0.19719999999999999</v>
      </c>
      <c r="L4216">
        <v>0.24895</v>
      </c>
      <c r="M4216">
        <v>0.26669999999999999</v>
      </c>
      <c r="N4216">
        <v>0.23080000000000001</v>
      </c>
      <c r="O4216">
        <v>0.24404999999999999</v>
      </c>
    </row>
    <row r="4217" spans="1:61" x14ac:dyDescent="0.3">
      <c r="A4217" s="58" t="s">
        <v>327</v>
      </c>
      <c r="B4217" s="9">
        <v>33533</v>
      </c>
      <c r="C4217" s="9"/>
      <c r="D4217" s="9"/>
      <c r="E4217" s="10"/>
      <c r="T4217">
        <v>814.3</v>
      </c>
      <c r="AL4217">
        <v>7.5132408909999997</v>
      </c>
      <c r="AO4217">
        <v>317.62364060666903</v>
      </c>
      <c r="AR4217">
        <v>23740.0903542495</v>
      </c>
      <c r="AZ4217">
        <v>277.5</v>
      </c>
      <c r="BH4217">
        <v>496.67635939333098</v>
      </c>
      <c r="BI4217">
        <v>822.5</v>
      </c>
    </row>
    <row r="4218" spans="1:61" x14ac:dyDescent="0.3">
      <c r="A4218" s="58" t="s">
        <v>327</v>
      </c>
      <c r="B4218" s="9">
        <v>33540</v>
      </c>
      <c r="C4218" s="9"/>
      <c r="D4218" s="9"/>
      <c r="E4218" s="10"/>
      <c r="G4218">
        <v>301.87</v>
      </c>
      <c r="H4218">
        <v>7.8E-2</v>
      </c>
      <c r="I4218">
        <v>0.13475000000000001</v>
      </c>
      <c r="J4218">
        <v>0.1426</v>
      </c>
      <c r="K4218">
        <v>0.18515000000000001</v>
      </c>
      <c r="L4218">
        <v>0.23744999999999999</v>
      </c>
      <c r="M4218">
        <v>0.26340000000000002</v>
      </c>
      <c r="N4218">
        <v>0.22775000000000001</v>
      </c>
      <c r="O4218">
        <v>0.24024999999999999</v>
      </c>
    </row>
    <row r="4219" spans="1:61" x14ac:dyDescent="0.3">
      <c r="A4219" s="58" t="s">
        <v>327</v>
      </c>
      <c r="B4219" s="9">
        <v>33546</v>
      </c>
      <c r="C4219" s="9"/>
      <c r="D4219" s="9"/>
      <c r="E4219" s="10"/>
      <c r="G4219">
        <v>292.52</v>
      </c>
      <c r="H4219">
        <v>7.6999999999999999E-2</v>
      </c>
      <c r="I4219">
        <v>0.12905</v>
      </c>
      <c r="J4219">
        <v>0.13535</v>
      </c>
      <c r="K4219">
        <v>0.17730000000000001</v>
      </c>
      <c r="L4219">
        <v>0.22614999999999999</v>
      </c>
      <c r="M4219">
        <v>0.25424999999999998</v>
      </c>
      <c r="N4219">
        <v>0.22545000000000001</v>
      </c>
      <c r="O4219">
        <v>0.23805000000000001</v>
      </c>
    </row>
    <row r="4220" spans="1:61" x14ac:dyDescent="0.3">
      <c r="A4220" s="58" t="s">
        <v>327</v>
      </c>
      <c r="B4220" s="9">
        <v>33547</v>
      </c>
      <c r="C4220" s="9"/>
      <c r="D4220" s="9"/>
      <c r="E4220" s="10"/>
      <c r="S4220">
        <v>18.953444999999999</v>
      </c>
      <c r="T4220">
        <v>1106.95</v>
      </c>
      <c r="AI4220">
        <v>62.749999999999801</v>
      </c>
      <c r="AL4220">
        <v>6.7970510669999999</v>
      </c>
      <c r="AO4220">
        <v>295.06286429287599</v>
      </c>
      <c r="AR4220">
        <v>23023.3788987644</v>
      </c>
      <c r="AZ4220">
        <v>270</v>
      </c>
      <c r="BH4220">
        <v>805.61213570712403</v>
      </c>
      <c r="BI4220">
        <v>740</v>
      </c>
    </row>
    <row r="4221" spans="1:61" x14ac:dyDescent="0.3">
      <c r="A4221" s="58" t="s">
        <v>327</v>
      </c>
      <c r="B4221" s="9">
        <v>33553</v>
      </c>
      <c r="C4221" s="9"/>
      <c r="D4221" s="9"/>
      <c r="E4221" s="10"/>
      <c r="G4221">
        <v>285.97000000000003</v>
      </c>
      <c r="H4221">
        <v>8.6499999999999994E-2</v>
      </c>
      <c r="I4221">
        <v>0.1216</v>
      </c>
      <c r="J4221">
        <v>0.12809999999999999</v>
      </c>
      <c r="K4221">
        <v>0.17005000000000001</v>
      </c>
      <c r="L4221">
        <v>0.22040000000000001</v>
      </c>
      <c r="M4221">
        <v>0.24685000000000001</v>
      </c>
      <c r="N4221">
        <v>0.2195</v>
      </c>
      <c r="O4221">
        <v>0.23685</v>
      </c>
    </row>
    <row r="4222" spans="1:61" x14ac:dyDescent="0.3">
      <c r="A4222" s="58" t="s">
        <v>327</v>
      </c>
      <c r="B4222" s="9">
        <v>33560</v>
      </c>
      <c r="C4222" s="9"/>
      <c r="D4222" s="9"/>
      <c r="E4222" s="10"/>
      <c r="G4222">
        <v>277.77999999999997</v>
      </c>
      <c r="H4222">
        <v>8.0500000000000002E-2</v>
      </c>
      <c r="I4222">
        <v>0.11465</v>
      </c>
      <c r="J4222">
        <v>0.1244</v>
      </c>
      <c r="K4222">
        <v>0.16020000000000001</v>
      </c>
      <c r="L4222">
        <v>0.21135000000000001</v>
      </c>
      <c r="M4222">
        <v>0.24365000000000001</v>
      </c>
      <c r="N4222">
        <v>0.22084999999999999</v>
      </c>
      <c r="O4222">
        <v>0.23330000000000001</v>
      </c>
    </row>
    <row r="4223" spans="1:61" x14ac:dyDescent="0.3">
      <c r="A4223" s="58" t="s">
        <v>327</v>
      </c>
      <c r="B4223" s="9">
        <v>33561</v>
      </c>
      <c r="C4223" s="9"/>
      <c r="D4223" s="9"/>
      <c r="E4223" s="10"/>
      <c r="S4223">
        <v>13.150071577152699</v>
      </c>
      <c r="T4223">
        <v>1228.05</v>
      </c>
      <c r="U4223">
        <v>204.52500000000001</v>
      </c>
      <c r="V4223">
        <v>1.6449999999999999E-2</v>
      </c>
      <c r="W4223">
        <v>3.3367499999999999</v>
      </c>
      <c r="AG4223">
        <v>7.0999999999999995E-3</v>
      </c>
      <c r="AH4223">
        <v>0.77762499999999801</v>
      </c>
      <c r="AI4223">
        <v>110.25</v>
      </c>
      <c r="AL4223">
        <v>4.2750636330000003</v>
      </c>
      <c r="AM4223">
        <v>2.4549999999999999E-2</v>
      </c>
      <c r="AN4223">
        <v>4.8921577388423998</v>
      </c>
      <c r="AO4223">
        <v>201.414661785216</v>
      </c>
      <c r="AR4223">
        <v>21137.2590865811</v>
      </c>
      <c r="AZ4223">
        <v>257.5</v>
      </c>
      <c r="BC4223">
        <v>232.389364482378</v>
      </c>
      <c r="BE4223">
        <v>6.4999999999999997E-3</v>
      </c>
      <c r="BF4223">
        <v>5.2610105631101796</v>
      </c>
      <c r="BH4223">
        <v>811.08533821478397</v>
      </c>
      <c r="BI4223">
        <v>605</v>
      </c>
    </row>
    <row r="4224" spans="1:61" x14ac:dyDescent="0.3">
      <c r="A4224" s="58" t="s">
        <v>327</v>
      </c>
      <c r="B4224" s="9">
        <v>33568</v>
      </c>
      <c r="C4224" s="9"/>
      <c r="D4224" s="9"/>
      <c r="E4224" s="10"/>
      <c r="S4224">
        <v>19.535057966461</v>
      </c>
      <c r="T4224">
        <v>1706.625</v>
      </c>
      <c r="U4224">
        <v>278.45</v>
      </c>
      <c r="V4224">
        <v>1.7299999999999999E-2</v>
      </c>
      <c r="W4224">
        <v>4.8303450000000003</v>
      </c>
      <c r="AC4224">
        <v>46.060635517621897</v>
      </c>
      <c r="AG4224">
        <v>8.7500000000000008E-3</v>
      </c>
      <c r="AH4224">
        <v>1.0506249999999899</v>
      </c>
      <c r="AI4224">
        <v>120.99999999999901</v>
      </c>
      <c r="AL4224">
        <v>5.2919999999999998</v>
      </c>
      <c r="AM4224">
        <v>2.5649999999999999E-2</v>
      </c>
      <c r="AN4224">
        <v>7.3635003286454097</v>
      </c>
      <c r="AO4224">
        <v>286.14064869105403</v>
      </c>
      <c r="AR4224">
        <v>18469.7993796726</v>
      </c>
      <c r="AZ4224">
        <v>295</v>
      </c>
      <c r="BC4224">
        <v>232.389364482378</v>
      </c>
      <c r="BE4224">
        <v>6.7999999999999996E-3</v>
      </c>
      <c r="BF4224">
        <v>7.5903396079793604</v>
      </c>
      <c r="BH4224">
        <v>1129.93435130895</v>
      </c>
      <c r="BI4224">
        <v>610</v>
      </c>
    </row>
    <row r="4225" spans="1:61" x14ac:dyDescent="0.3">
      <c r="A4225" s="58" t="s">
        <v>327</v>
      </c>
      <c r="B4225" s="9">
        <v>33574</v>
      </c>
      <c r="C4225" s="9"/>
      <c r="D4225" s="9"/>
      <c r="E4225" s="10"/>
      <c r="G4225">
        <v>327.56</v>
      </c>
      <c r="H4225">
        <v>0.22600000000000001</v>
      </c>
      <c r="I4225">
        <v>0.23899999999999999</v>
      </c>
      <c r="J4225">
        <v>0.1535</v>
      </c>
      <c r="K4225">
        <v>0.15484999999999999</v>
      </c>
      <c r="L4225">
        <v>0.20225000000000001</v>
      </c>
      <c r="M4225">
        <v>0.23335</v>
      </c>
      <c r="N4225">
        <v>0.20795</v>
      </c>
      <c r="O4225">
        <v>0.22090000000000001</v>
      </c>
      <c r="S4225">
        <v>15.5807225531887</v>
      </c>
      <c r="T4225">
        <v>1282.25</v>
      </c>
      <c r="U4225">
        <v>236.47499999999999</v>
      </c>
      <c r="V4225">
        <v>1.8350000000000002E-2</v>
      </c>
      <c r="W4225">
        <v>4.2738075000000002</v>
      </c>
      <c r="AC4225">
        <v>26.305317758811</v>
      </c>
      <c r="AG4225">
        <v>8.8999999999999999E-3</v>
      </c>
      <c r="AH4225">
        <v>0.738424999999998</v>
      </c>
      <c r="AI4225">
        <v>82.749999999999801</v>
      </c>
      <c r="AL4225">
        <v>3.444</v>
      </c>
      <c r="AM4225">
        <v>3.1150000000000001E-2</v>
      </c>
      <c r="AN4225">
        <v>5.5655465488833897</v>
      </c>
      <c r="AO4225">
        <v>178.637068361102</v>
      </c>
      <c r="AR4225">
        <v>19278.007578606303</v>
      </c>
      <c r="AZ4225">
        <v>237.5</v>
      </c>
      <c r="BC4225">
        <v>232.389364482378</v>
      </c>
      <c r="BE4225">
        <v>6.7499999999999999E-3</v>
      </c>
      <c r="BF4225">
        <v>5.8015708550663803</v>
      </c>
      <c r="BH4225">
        <v>858.86293163889798</v>
      </c>
      <c r="BI4225">
        <v>615</v>
      </c>
    </row>
    <row r="4226" spans="1:61" x14ac:dyDescent="0.3">
      <c r="A4226" s="58" t="s">
        <v>327</v>
      </c>
      <c r="B4226" s="9">
        <v>33581</v>
      </c>
      <c r="C4226" s="9"/>
      <c r="D4226" s="9"/>
      <c r="E4226" s="10"/>
      <c r="G4226">
        <v>346.75</v>
      </c>
      <c r="H4226">
        <v>0.25600000000000001</v>
      </c>
      <c r="I4226">
        <v>0.27210000000000001</v>
      </c>
      <c r="J4226">
        <v>0.184</v>
      </c>
      <c r="K4226">
        <v>0.16245000000000001</v>
      </c>
      <c r="L4226">
        <v>0.20935000000000001</v>
      </c>
      <c r="M4226">
        <v>0.22714999999999999</v>
      </c>
      <c r="N4226">
        <v>0.20280000000000001</v>
      </c>
      <c r="O4226">
        <v>0.21990000000000001</v>
      </c>
      <c r="S4226">
        <v>21.956498272062799</v>
      </c>
      <c r="T4226">
        <v>1769.4749999999999</v>
      </c>
      <c r="U4226">
        <v>386.75</v>
      </c>
      <c r="V4226">
        <v>1.8849999999999999E-2</v>
      </c>
      <c r="W4226">
        <v>7.3925000000000001</v>
      </c>
      <c r="AC4226">
        <v>154.360635517622</v>
      </c>
      <c r="AG4226">
        <v>1.23E-2</v>
      </c>
      <c r="AH4226">
        <v>1.3589499999999899</v>
      </c>
      <c r="AI4226">
        <v>106.75</v>
      </c>
      <c r="AL4226">
        <v>3.766</v>
      </c>
      <c r="AM4226">
        <v>3.3399999999999999E-2</v>
      </c>
      <c r="AN4226">
        <v>6.5374608578363098</v>
      </c>
      <c r="AO4226">
        <v>195.83436915608999</v>
      </c>
      <c r="AR4226">
        <v>19249.904324531202</v>
      </c>
      <c r="AZ4226">
        <v>317.5</v>
      </c>
      <c r="BC4226">
        <v>232.389364482378</v>
      </c>
      <c r="BE4226">
        <v>6.4999999999999997E-3</v>
      </c>
      <c r="BF4226">
        <v>7.5100547371981099</v>
      </c>
      <c r="BH4226">
        <v>1176.21563084391</v>
      </c>
      <c r="BI4226">
        <v>592.5</v>
      </c>
    </row>
    <row r="4227" spans="1:61" x14ac:dyDescent="0.3">
      <c r="A4227" s="58" t="s">
        <v>327</v>
      </c>
      <c r="B4227" s="9">
        <v>33585</v>
      </c>
      <c r="C4227" s="9"/>
      <c r="D4227" s="9"/>
      <c r="E4227" s="10"/>
      <c r="S4227">
        <v>22.652616671530499</v>
      </c>
      <c r="T4227">
        <v>1650.3</v>
      </c>
      <c r="U4227">
        <v>411.5</v>
      </c>
      <c r="V4227">
        <v>2.07E-2</v>
      </c>
      <c r="W4227">
        <v>8.4955499999999997</v>
      </c>
      <c r="AC4227">
        <v>179.110635517622</v>
      </c>
      <c r="AG4227">
        <v>1.125E-2</v>
      </c>
      <c r="AH4227">
        <v>1.27705</v>
      </c>
      <c r="AI4227">
        <v>112.75</v>
      </c>
      <c r="AL4227">
        <v>4.0010000000000003</v>
      </c>
      <c r="AM4227">
        <v>3.4950000000000002E-2</v>
      </c>
      <c r="AN4227">
        <v>6.97920065749285</v>
      </c>
      <c r="AO4227">
        <v>199.634708341324</v>
      </c>
      <c r="AR4227">
        <v>20039.5027562658</v>
      </c>
      <c r="AZ4227">
        <v>272.5</v>
      </c>
      <c r="BC4227">
        <v>232.389364482378</v>
      </c>
      <c r="BE4227">
        <v>6.8999999999999999E-3</v>
      </c>
      <c r="BF4227">
        <v>7.0858839633189099</v>
      </c>
      <c r="BH4227">
        <v>1027.8902916586801</v>
      </c>
      <c r="BI4227">
        <v>647.5</v>
      </c>
    </row>
    <row r="4228" spans="1:61" x14ac:dyDescent="0.3">
      <c r="A4228" s="58" t="s">
        <v>327</v>
      </c>
      <c r="B4228" s="9">
        <v>33588</v>
      </c>
      <c r="C4228" s="9"/>
      <c r="D4228" s="9"/>
      <c r="E4228" s="10"/>
      <c r="G4228">
        <v>368.99</v>
      </c>
      <c r="H4228">
        <v>0.26400000000000001</v>
      </c>
      <c r="I4228">
        <v>0.28034999999999999</v>
      </c>
      <c r="J4228">
        <v>0.23544999999999999</v>
      </c>
      <c r="K4228">
        <v>0.18834999999999999</v>
      </c>
      <c r="L4228">
        <v>0.21734999999999999</v>
      </c>
      <c r="M4228">
        <v>0.2341</v>
      </c>
      <c r="N4228">
        <v>0.20705000000000001</v>
      </c>
      <c r="O4228">
        <v>0.21829999999999999</v>
      </c>
      <c r="AI4228">
        <v>0</v>
      </c>
    </row>
    <row r="4229" spans="1:61" x14ac:dyDescent="0.3">
      <c r="A4229" s="58" t="s">
        <v>327</v>
      </c>
      <c r="B4229" s="9">
        <v>33590</v>
      </c>
      <c r="C4229" s="9"/>
      <c r="D4229" s="9"/>
      <c r="E4229" s="10"/>
      <c r="S4229">
        <v>22.960595265224601</v>
      </c>
      <c r="T4229">
        <v>1663.3</v>
      </c>
      <c r="U4229">
        <v>449</v>
      </c>
      <c r="V4229">
        <v>1.83E-2</v>
      </c>
      <c r="W4229">
        <v>8.1804000000000006</v>
      </c>
      <c r="AC4229">
        <v>216.610635517622</v>
      </c>
      <c r="AG4229">
        <v>1.46E-2</v>
      </c>
      <c r="AH4229">
        <v>1.7665</v>
      </c>
      <c r="AI4229">
        <v>118.75</v>
      </c>
      <c r="AL4229">
        <v>3.806</v>
      </c>
      <c r="AM4229">
        <v>3.3149999999999999E-2</v>
      </c>
      <c r="AN4229">
        <v>6.6345276915619698</v>
      </c>
      <c r="AO4229">
        <v>200.412532961067</v>
      </c>
      <c r="AR4229">
        <v>18827.336352408402</v>
      </c>
      <c r="BC4229">
        <v>232.389364482378</v>
      </c>
      <c r="BE4229">
        <v>7.4999999999999997E-3</v>
      </c>
      <c r="BF4229">
        <v>7.4921928280595598</v>
      </c>
      <c r="BH4229">
        <v>1002.01246703893</v>
      </c>
      <c r="BI4229">
        <v>782.5</v>
      </c>
    </row>
    <row r="4230" spans="1:61" x14ac:dyDescent="0.3">
      <c r="A4230" s="58" t="s">
        <v>327</v>
      </c>
      <c r="B4230" s="9">
        <v>33595</v>
      </c>
      <c r="C4230" s="9"/>
      <c r="D4230" s="9"/>
      <c r="E4230" s="10"/>
      <c r="G4230">
        <v>370.16</v>
      </c>
      <c r="H4230">
        <v>0.23200000000000001</v>
      </c>
      <c r="I4230">
        <v>0.27224999999999999</v>
      </c>
      <c r="J4230">
        <v>0.24915000000000001</v>
      </c>
      <c r="K4230">
        <v>0.20774999999999999</v>
      </c>
      <c r="L4230">
        <v>0.22539999999999999</v>
      </c>
      <c r="M4230">
        <v>0.23605000000000001</v>
      </c>
      <c r="N4230">
        <v>0.20899999999999999</v>
      </c>
      <c r="O4230">
        <v>0.21920000000000001</v>
      </c>
      <c r="S4230">
        <v>24.229463076335399</v>
      </c>
      <c r="T4230">
        <v>1784</v>
      </c>
      <c r="U4230">
        <v>551.5</v>
      </c>
      <c r="V4230">
        <v>2.1299999999999999E-2</v>
      </c>
      <c r="W4230">
        <v>11.66595</v>
      </c>
      <c r="AC4230">
        <v>319.11063551762197</v>
      </c>
      <c r="AG4230">
        <v>1.175E-2</v>
      </c>
      <c r="AH4230">
        <v>1.3976250000000101</v>
      </c>
      <c r="AI4230">
        <v>124.00000000000099</v>
      </c>
      <c r="AL4230">
        <v>3.8180000000000001</v>
      </c>
      <c r="AM4230">
        <v>3.015E-2</v>
      </c>
      <c r="AN4230">
        <v>6.0048827853219002</v>
      </c>
      <c r="AO4230">
        <v>199.67078118083899</v>
      </c>
      <c r="AR4230">
        <v>19100.967427835498</v>
      </c>
      <c r="BC4230">
        <v>232.389364482378</v>
      </c>
      <c r="BE4230">
        <v>6.3499999999999997E-3</v>
      </c>
      <c r="BF4230">
        <v>6.3760021688621604</v>
      </c>
      <c r="BH4230">
        <v>1020.42921881916</v>
      </c>
      <c r="BI4230">
        <v>757.5</v>
      </c>
    </row>
    <row r="4231" spans="1:61" x14ac:dyDescent="0.3">
      <c r="A4231" s="58" t="s">
        <v>327</v>
      </c>
      <c r="B4231" s="9">
        <v>33602</v>
      </c>
      <c r="C4231" s="9"/>
      <c r="D4231" s="9"/>
      <c r="E4231" s="10"/>
      <c r="G4231">
        <v>386.53</v>
      </c>
      <c r="H4231">
        <v>0.27900000000000003</v>
      </c>
      <c r="I4231">
        <v>0.28439999999999999</v>
      </c>
      <c r="J4231">
        <v>0.26</v>
      </c>
      <c r="K4231">
        <v>0.21645</v>
      </c>
      <c r="L4231">
        <v>0.23215</v>
      </c>
      <c r="M4231">
        <v>0.23515</v>
      </c>
      <c r="N4231">
        <v>0.20774999999999999</v>
      </c>
      <c r="O4231">
        <v>0.21775</v>
      </c>
      <c r="S4231">
        <v>27.520685398554001</v>
      </c>
      <c r="T4231">
        <v>1668</v>
      </c>
      <c r="U4231">
        <v>568.5</v>
      </c>
      <c r="V4231">
        <v>2.3800000000000002E-2</v>
      </c>
      <c r="W4231">
        <v>13.619400000000001</v>
      </c>
      <c r="AC4231">
        <v>336.11063551762197</v>
      </c>
      <c r="AG4231">
        <v>1.18E-2</v>
      </c>
      <c r="AH4231">
        <v>1.0904500000000001</v>
      </c>
      <c r="AI4231">
        <v>95</v>
      </c>
      <c r="AL4231">
        <v>4.1150000000000002</v>
      </c>
      <c r="AM4231">
        <v>3.5450000000000002E-2</v>
      </c>
      <c r="AN4231">
        <v>6.8422092148170002</v>
      </c>
      <c r="AO4231">
        <v>192.60173513620001</v>
      </c>
      <c r="AR4231">
        <v>21419.8885976409</v>
      </c>
      <c r="BC4231">
        <v>232.389364482378</v>
      </c>
      <c r="BE4231">
        <v>8.0000000000000002E-3</v>
      </c>
      <c r="BF4231">
        <v>7.0920054528102101</v>
      </c>
      <c r="BH4231">
        <v>897.39826486380002</v>
      </c>
      <c r="BI4231">
        <v>757.5</v>
      </c>
    </row>
    <row r="4232" spans="1:61" x14ac:dyDescent="0.3">
      <c r="A4232" s="58" t="s">
        <v>327</v>
      </c>
      <c r="B4232" s="9">
        <v>33609</v>
      </c>
      <c r="C4232" s="9"/>
      <c r="D4232" s="9"/>
      <c r="E4232" s="10"/>
      <c r="G4232">
        <v>397.21</v>
      </c>
      <c r="H4232">
        <v>0.26550000000000001</v>
      </c>
      <c r="I4232">
        <v>0.28954999999999997</v>
      </c>
      <c r="J4232">
        <v>0.27045000000000002</v>
      </c>
      <c r="K4232">
        <v>0.2409</v>
      </c>
      <c r="L4232">
        <v>0.24424999999999999</v>
      </c>
      <c r="M4232">
        <v>0.24245</v>
      </c>
      <c r="N4232">
        <v>0.21190000000000001</v>
      </c>
      <c r="O4232">
        <v>0.22105</v>
      </c>
      <c r="S4232">
        <v>30.287112130784099</v>
      </c>
      <c r="T4232">
        <v>1854.05</v>
      </c>
      <c r="U4232">
        <v>751</v>
      </c>
      <c r="V4232">
        <v>2.3099999999999999E-2</v>
      </c>
      <c r="W4232">
        <v>17.254999999999999</v>
      </c>
      <c r="AC4232">
        <v>518.61063551762197</v>
      </c>
      <c r="AG4232">
        <v>1.4450000000000001E-2</v>
      </c>
      <c r="AH4232">
        <v>1.7423500000000001</v>
      </c>
      <c r="AI4232">
        <v>119.75</v>
      </c>
      <c r="AL4232">
        <v>2.86</v>
      </c>
      <c r="AM4232">
        <v>3.3099999999999997E-2</v>
      </c>
      <c r="AN4232">
        <v>4.5887708619219598</v>
      </c>
      <c r="AO4232">
        <v>141.108207636381</v>
      </c>
      <c r="AR4232">
        <v>20183.174393352801</v>
      </c>
      <c r="BC4232">
        <v>232.389364482378</v>
      </c>
      <c r="BE4232">
        <v>8.2500000000000004E-3</v>
      </c>
      <c r="BF4232">
        <v>7.7816583417303598</v>
      </c>
      <c r="BH4232">
        <v>949.96679236362002</v>
      </c>
      <c r="BI4232">
        <v>810</v>
      </c>
    </row>
    <row r="4233" spans="1:61" x14ac:dyDescent="0.3">
      <c r="A4233" s="58" t="s">
        <v>327</v>
      </c>
      <c r="B4233" s="9">
        <v>33613</v>
      </c>
      <c r="C4233" s="9"/>
      <c r="D4233" s="9"/>
      <c r="E4233" s="10"/>
      <c r="S4233">
        <v>21.367117783634399</v>
      </c>
      <c r="T4233">
        <v>1700.2750000000001</v>
      </c>
      <c r="U4233">
        <v>625</v>
      </c>
      <c r="V4233">
        <v>2.46E-2</v>
      </c>
      <c r="W4233">
        <v>15.36975</v>
      </c>
      <c r="AC4233">
        <v>392.61063551762197</v>
      </c>
      <c r="AI4233">
        <v>129.75</v>
      </c>
      <c r="AL4233">
        <v>1.073</v>
      </c>
      <c r="AM4233">
        <v>3.1649999999999998E-2</v>
      </c>
      <c r="AN4233">
        <v>1.8900901335367599</v>
      </c>
      <c r="AO4233">
        <v>59.491498614568599</v>
      </c>
      <c r="AR4233">
        <v>17983.481063658299</v>
      </c>
      <c r="BC4233">
        <v>232.389364482378</v>
      </c>
      <c r="BE4233">
        <v>5.2500000000000003E-3</v>
      </c>
      <c r="BF4233">
        <v>5.2683803661313897</v>
      </c>
      <c r="BH4233">
        <v>1002.80850138543</v>
      </c>
      <c r="BI4233">
        <v>712.5</v>
      </c>
    </row>
    <row r="4234" spans="1:61" x14ac:dyDescent="0.3">
      <c r="A4234" s="58" t="s">
        <v>327</v>
      </c>
      <c r="B4234" s="9">
        <v>33616</v>
      </c>
      <c r="C4234" s="9"/>
      <c r="D4234" s="9"/>
      <c r="E4234" s="10"/>
      <c r="G4234">
        <v>401.68</v>
      </c>
      <c r="H4234">
        <v>0.26400000000000001</v>
      </c>
      <c r="I4234">
        <v>0.28784999999999999</v>
      </c>
      <c r="J4234">
        <v>0.2722</v>
      </c>
      <c r="K4234">
        <v>0.24709999999999999</v>
      </c>
      <c r="L4234">
        <v>0.25679999999999997</v>
      </c>
      <c r="M4234">
        <v>0.24610000000000001</v>
      </c>
      <c r="N4234">
        <v>0.21485000000000001</v>
      </c>
      <c r="O4234">
        <v>0.2195</v>
      </c>
    </row>
    <row r="4235" spans="1:61" x14ac:dyDescent="0.3">
      <c r="A4235" s="58" t="s">
        <v>327</v>
      </c>
      <c r="B4235" s="9">
        <v>33618</v>
      </c>
      <c r="C4235" s="9"/>
      <c r="D4235" s="9"/>
      <c r="E4235" s="10"/>
      <c r="T4235">
        <v>1603</v>
      </c>
      <c r="U4235">
        <v>615.75</v>
      </c>
      <c r="V4235">
        <v>2.8199999999999999E-2</v>
      </c>
      <c r="W4235">
        <v>17.016175</v>
      </c>
      <c r="AC4235">
        <v>383.36063551762197</v>
      </c>
      <c r="BC4235">
        <v>232.389364482378</v>
      </c>
    </row>
    <row r="4236" spans="1:61" x14ac:dyDescent="0.3">
      <c r="A4236" s="58" t="s">
        <v>327</v>
      </c>
      <c r="B4236" s="9">
        <v>33623</v>
      </c>
      <c r="C4236" s="9"/>
      <c r="D4236" s="9"/>
      <c r="E4236" s="10" t="s">
        <v>108</v>
      </c>
      <c r="G4236">
        <v>379.17</v>
      </c>
      <c r="H4236">
        <v>0.23400000000000001</v>
      </c>
      <c r="I4236">
        <v>0.25259999999999999</v>
      </c>
      <c r="J4236">
        <v>0.25530000000000003</v>
      </c>
      <c r="K4236">
        <v>0.23375000000000001</v>
      </c>
      <c r="L4236">
        <v>0.24779999999999999</v>
      </c>
      <c r="M4236">
        <v>0.24435000000000001</v>
      </c>
      <c r="N4236">
        <v>0.20880000000000001</v>
      </c>
      <c r="O4236">
        <v>0.21925</v>
      </c>
      <c r="T4236" s="35">
        <v>1620.1078994237</v>
      </c>
      <c r="Y4236">
        <v>3.7500947499999999E-2</v>
      </c>
      <c r="AA4236">
        <v>15154.036881244099</v>
      </c>
      <c r="AC4236">
        <v>568.29074149659903</v>
      </c>
      <c r="AS4236" t="s">
        <v>69</v>
      </c>
    </row>
    <row r="4237" spans="1:61" x14ac:dyDescent="0.3">
      <c r="A4237" s="58" t="s">
        <v>328</v>
      </c>
      <c r="B4237" s="9">
        <v>33483</v>
      </c>
      <c r="C4237" s="9"/>
      <c r="D4237" s="9"/>
      <c r="E4237" s="10"/>
      <c r="G4237">
        <v>452.66</v>
      </c>
      <c r="H4237">
        <v>0.26550000000000001</v>
      </c>
      <c r="I4237">
        <v>0.27</v>
      </c>
      <c r="J4237">
        <v>0.20899999999999999</v>
      </c>
      <c r="K4237">
        <v>0.31145</v>
      </c>
      <c r="L4237">
        <v>0.30790000000000001</v>
      </c>
      <c r="M4237">
        <v>0.30070000000000002</v>
      </c>
      <c r="N4237">
        <v>0.28705000000000003</v>
      </c>
      <c r="O4237">
        <v>0.31169999999999998</v>
      </c>
    </row>
    <row r="4238" spans="1:61" x14ac:dyDescent="0.3">
      <c r="A4238" s="58" t="s">
        <v>328</v>
      </c>
      <c r="B4238" s="9">
        <v>33491</v>
      </c>
      <c r="C4238" s="9"/>
      <c r="D4238" s="9"/>
      <c r="E4238" s="10"/>
      <c r="G4238">
        <v>436.61</v>
      </c>
      <c r="H4238">
        <v>0.24149999999999999</v>
      </c>
      <c r="I4238">
        <v>0.24765000000000001</v>
      </c>
      <c r="J4238">
        <v>0.192</v>
      </c>
      <c r="K4238">
        <v>0.30649999999999999</v>
      </c>
      <c r="L4238">
        <v>0.30075000000000002</v>
      </c>
      <c r="M4238">
        <v>0.2969</v>
      </c>
      <c r="N4238">
        <v>0.28625</v>
      </c>
      <c r="O4238">
        <v>0.3115</v>
      </c>
    </row>
    <row r="4239" spans="1:61" x14ac:dyDescent="0.3">
      <c r="A4239" s="58" t="s">
        <v>328</v>
      </c>
      <c r="B4239" s="9">
        <v>33497</v>
      </c>
      <c r="C4239" s="9"/>
      <c r="D4239" s="9"/>
      <c r="E4239" s="10"/>
      <c r="G4239">
        <v>425.77</v>
      </c>
      <c r="H4239">
        <v>0.224</v>
      </c>
      <c r="I4239">
        <v>0.23435</v>
      </c>
      <c r="J4239">
        <v>0.17530000000000001</v>
      </c>
      <c r="K4239">
        <v>0.30549999999999999</v>
      </c>
      <c r="L4239">
        <v>0.2984</v>
      </c>
      <c r="M4239">
        <v>0.29494999999999999</v>
      </c>
      <c r="N4239">
        <v>0.2873</v>
      </c>
      <c r="O4239">
        <v>0.30904999999999999</v>
      </c>
    </row>
    <row r="4240" spans="1:61" x14ac:dyDescent="0.3">
      <c r="A4240" s="58" t="s">
        <v>328</v>
      </c>
      <c r="B4240" s="9">
        <v>33504</v>
      </c>
      <c r="C4240" s="9"/>
      <c r="D4240" s="9"/>
      <c r="E4240" s="10"/>
      <c r="G4240">
        <v>422.8</v>
      </c>
      <c r="H4240">
        <v>0.21299999999999999</v>
      </c>
      <c r="I4240">
        <v>0.23385</v>
      </c>
      <c r="J4240">
        <v>0.1749</v>
      </c>
      <c r="K4240">
        <v>0.30495</v>
      </c>
      <c r="L4240">
        <v>0.29780000000000001</v>
      </c>
      <c r="M4240">
        <v>0.29435</v>
      </c>
      <c r="N4240">
        <v>0.28670000000000001</v>
      </c>
      <c r="O4240">
        <v>0.30845</v>
      </c>
    </row>
    <row r="4241" spans="1:61" x14ac:dyDescent="0.3">
      <c r="A4241" s="58" t="s">
        <v>328</v>
      </c>
      <c r="B4241" s="9">
        <v>33505</v>
      </c>
      <c r="C4241" s="9"/>
      <c r="D4241" s="9"/>
      <c r="E4241" s="10"/>
      <c r="T4241">
        <v>249.6</v>
      </c>
      <c r="AL4241">
        <v>3.4097023809999998</v>
      </c>
      <c r="AO4241">
        <v>149.59523809523799</v>
      </c>
      <c r="AR4241">
        <v>22822.807017543899</v>
      </c>
      <c r="AZ4241">
        <v>262.5</v>
      </c>
      <c r="BH4241">
        <v>100.00476190476201</v>
      </c>
      <c r="BI4241">
        <v>912.5</v>
      </c>
    </row>
    <row r="4242" spans="1:61" x14ac:dyDescent="0.3">
      <c r="A4242" s="58" t="s">
        <v>328</v>
      </c>
      <c r="B4242" s="9">
        <v>33512</v>
      </c>
      <c r="C4242" s="9"/>
      <c r="D4242" s="9"/>
      <c r="E4242" s="10"/>
      <c r="G4242">
        <v>400.57</v>
      </c>
      <c r="H4242">
        <v>0.1885</v>
      </c>
      <c r="I4242">
        <v>0.19805</v>
      </c>
      <c r="J4242">
        <v>0.1447</v>
      </c>
      <c r="K4242">
        <v>0.2944</v>
      </c>
      <c r="L4242">
        <v>0.2949</v>
      </c>
      <c r="M4242">
        <v>0.29265000000000002</v>
      </c>
      <c r="N4242">
        <v>0.28179999999999999</v>
      </c>
      <c r="O4242">
        <v>0.30785000000000001</v>
      </c>
    </row>
    <row r="4243" spans="1:61" x14ac:dyDescent="0.3">
      <c r="A4243" s="58" t="s">
        <v>328</v>
      </c>
      <c r="B4243" s="9">
        <v>33519</v>
      </c>
      <c r="C4243" s="9"/>
      <c r="D4243" s="9"/>
      <c r="E4243" s="10"/>
      <c r="G4243">
        <v>386.56</v>
      </c>
      <c r="H4243">
        <v>0.17100000000000001</v>
      </c>
      <c r="I4243">
        <v>0.17055000000000001</v>
      </c>
      <c r="J4243">
        <v>0.12984999999999999</v>
      </c>
      <c r="K4243">
        <v>0.29165000000000002</v>
      </c>
      <c r="L4243">
        <v>0.29370000000000002</v>
      </c>
      <c r="M4243">
        <v>0.28684999999999999</v>
      </c>
      <c r="N4243">
        <v>0.28065000000000001</v>
      </c>
      <c r="O4243">
        <v>0.30854999999999999</v>
      </c>
    </row>
    <row r="4244" spans="1:61" x14ac:dyDescent="0.3">
      <c r="A4244" s="58" t="s">
        <v>328</v>
      </c>
      <c r="B4244" s="9">
        <v>33521</v>
      </c>
      <c r="C4244" s="9"/>
      <c r="D4244" s="9"/>
      <c r="E4244" s="10"/>
      <c r="T4244">
        <v>467.07499999999999</v>
      </c>
      <c r="AL4244">
        <v>6.0289473559999998</v>
      </c>
      <c r="AO4244">
        <v>227.48808068459701</v>
      </c>
      <c r="AR4244">
        <v>26498.423063255199</v>
      </c>
      <c r="AZ4244">
        <v>250</v>
      </c>
      <c r="BH4244">
        <v>239.58691931540301</v>
      </c>
      <c r="BI4244">
        <v>800</v>
      </c>
    </row>
    <row r="4245" spans="1:61" x14ac:dyDescent="0.3">
      <c r="A4245" s="58" t="s">
        <v>328</v>
      </c>
      <c r="B4245" s="9">
        <v>33525</v>
      </c>
      <c r="C4245" s="9"/>
      <c r="D4245" s="9"/>
      <c r="E4245" s="10"/>
      <c r="G4245">
        <v>368.04</v>
      </c>
      <c r="H4245">
        <v>0.129</v>
      </c>
      <c r="I4245">
        <v>0.14065</v>
      </c>
      <c r="J4245">
        <v>0.11685</v>
      </c>
      <c r="K4245">
        <v>0.2858</v>
      </c>
      <c r="L4245">
        <v>0.28660000000000002</v>
      </c>
      <c r="M4245">
        <v>0.28789999999999999</v>
      </c>
      <c r="N4245">
        <v>0.28249999999999997</v>
      </c>
      <c r="O4245">
        <v>0.31090000000000001</v>
      </c>
    </row>
    <row r="4246" spans="1:61" x14ac:dyDescent="0.3">
      <c r="A4246" s="58" t="s">
        <v>328</v>
      </c>
      <c r="B4246" s="9">
        <v>33532</v>
      </c>
      <c r="C4246" s="9"/>
      <c r="D4246" s="9"/>
      <c r="E4246" s="10"/>
      <c r="G4246">
        <v>346.76</v>
      </c>
      <c r="H4246">
        <v>0.10100000000000001</v>
      </c>
      <c r="I4246">
        <v>0.1201</v>
      </c>
      <c r="J4246">
        <v>9.7750000000000004E-2</v>
      </c>
      <c r="K4246">
        <v>0.26979999999999998</v>
      </c>
      <c r="L4246">
        <v>0.27910000000000001</v>
      </c>
      <c r="M4246">
        <v>0.28349999999999997</v>
      </c>
      <c r="N4246">
        <v>0.2767</v>
      </c>
      <c r="O4246">
        <v>0.30585000000000001</v>
      </c>
    </row>
    <row r="4247" spans="1:61" x14ac:dyDescent="0.3">
      <c r="A4247" s="58" t="s">
        <v>328</v>
      </c>
      <c r="B4247" s="9">
        <v>33533</v>
      </c>
      <c r="C4247" s="9"/>
      <c r="D4247" s="9"/>
      <c r="E4247" s="10"/>
      <c r="T4247">
        <v>679.57500000000005</v>
      </c>
      <c r="AL4247">
        <v>6.7987147490000002</v>
      </c>
      <c r="AO4247">
        <v>275.62307872194498</v>
      </c>
      <c r="AR4247">
        <v>24664.642026363403</v>
      </c>
      <c r="AZ4247">
        <v>257.5</v>
      </c>
      <c r="BH4247">
        <v>403.95192127805501</v>
      </c>
      <c r="BI4247">
        <v>737.5</v>
      </c>
    </row>
    <row r="4248" spans="1:61" x14ac:dyDescent="0.3">
      <c r="A4248" s="58" t="s">
        <v>328</v>
      </c>
      <c r="B4248" s="9">
        <v>33540</v>
      </c>
      <c r="C4248" s="9"/>
      <c r="D4248" s="9"/>
      <c r="E4248" s="10"/>
      <c r="G4248">
        <v>330.07</v>
      </c>
      <c r="H4248">
        <v>7.3999999999999996E-2</v>
      </c>
      <c r="I4248">
        <v>0.1065</v>
      </c>
      <c r="J4248">
        <v>9.0950000000000003E-2</v>
      </c>
      <c r="K4248">
        <v>0.25180000000000002</v>
      </c>
      <c r="L4248">
        <v>0.26795000000000002</v>
      </c>
      <c r="M4248">
        <v>0.27400000000000002</v>
      </c>
      <c r="N4248">
        <v>0.27584999999999998</v>
      </c>
      <c r="O4248">
        <v>0.30930000000000002</v>
      </c>
    </row>
    <row r="4249" spans="1:61" x14ac:dyDescent="0.3">
      <c r="A4249" s="58" t="s">
        <v>328</v>
      </c>
      <c r="B4249" s="9">
        <v>33546</v>
      </c>
      <c r="C4249" s="9"/>
      <c r="D4249" s="9"/>
      <c r="E4249" s="10"/>
      <c r="G4249">
        <v>318.97000000000003</v>
      </c>
      <c r="H4249">
        <v>7.2499999999999995E-2</v>
      </c>
      <c r="I4249">
        <v>0.10174999999999999</v>
      </c>
      <c r="J4249">
        <v>8.5349999999999995E-2</v>
      </c>
      <c r="K4249">
        <v>0.24099999999999999</v>
      </c>
      <c r="L4249">
        <v>0.25559999999999999</v>
      </c>
      <c r="M4249">
        <v>0.26619999999999999</v>
      </c>
      <c r="N4249">
        <v>0.26974999999999999</v>
      </c>
      <c r="O4249">
        <v>0.30270000000000002</v>
      </c>
    </row>
    <row r="4250" spans="1:61" x14ac:dyDescent="0.3">
      <c r="A4250" s="58" t="s">
        <v>328</v>
      </c>
      <c r="B4250" s="9">
        <v>33547</v>
      </c>
      <c r="C4250" s="9"/>
      <c r="D4250" s="9"/>
      <c r="E4250" s="10"/>
      <c r="S4250">
        <v>14.141920000000001</v>
      </c>
      <c r="T4250">
        <v>887.9</v>
      </c>
      <c r="AI4250">
        <v>60.999999999999702</v>
      </c>
      <c r="AL4250">
        <v>5.1999119970000001</v>
      </c>
      <c r="AO4250">
        <v>254.66424859350701</v>
      </c>
      <c r="AR4250">
        <v>20616.295562125099</v>
      </c>
      <c r="AZ4250">
        <v>220</v>
      </c>
      <c r="BH4250">
        <v>627.135751406493</v>
      </c>
      <c r="BI4250">
        <v>627.5</v>
      </c>
    </row>
    <row r="4251" spans="1:61" x14ac:dyDescent="0.3">
      <c r="A4251" s="58" t="s">
        <v>328</v>
      </c>
      <c r="B4251" s="9">
        <v>33553</v>
      </c>
      <c r="C4251" s="9"/>
      <c r="D4251" s="9"/>
      <c r="E4251" s="10"/>
      <c r="G4251">
        <v>314.56</v>
      </c>
      <c r="H4251">
        <v>8.5500000000000007E-2</v>
      </c>
      <c r="I4251">
        <v>9.9750000000000005E-2</v>
      </c>
      <c r="J4251">
        <v>8.3349999999999994E-2</v>
      </c>
      <c r="K4251">
        <v>0.2253</v>
      </c>
      <c r="L4251">
        <v>0.25109999999999999</v>
      </c>
      <c r="M4251">
        <v>0.25595000000000001</v>
      </c>
      <c r="N4251">
        <v>0.26729999999999998</v>
      </c>
      <c r="O4251">
        <v>0.30454999999999999</v>
      </c>
    </row>
    <row r="4252" spans="1:61" x14ac:dyDescent="0.3">
      <c r="A4252" s="58" t="s">
        <v>328</v>
      </c>
      <c r="B4252" s="9">
        <v>33560</v>
      </c>
      <c r="C4252" s="9"/>
      <c r="D4252" s="9"/>
      <c r="E4252" s="10"/>
      <c r="G4252">
        <v>303.92</v>
      </c>
      <c r="H4252">
        <v>7.7499999999999999E-2</v>
      </c>
      <c r="I4252">
        <v>9.715E-2</v>
      </c>
      <c r="J4252">
        <v>7.8299999999999995E-2</v>
      </c>
      <c r="K4252">
        <v>0.21525</v>
      </c>
      <c r="L4252">
        <v>0.2407</v>
      </c>
      <c r="M4252">
        <v>0.25019999999999998</v>
      </c>
      <c r="N4252">
        <v>0.26500000000000001</v>
      </c>
      <c r="O4252">
        <v>0.29549999999999998</v>
      </c>
    </row>
    <row r="4253" spans="1:61" x14ac:dyDescent="0.3">
      <c r="A4253" s="58" t="s">
        <v>328</v>
      </c>
      <c r="B4253" s="9">
        <v>33561</v>
      </c>
      <c r="C4253" s="9"/>
      <c r="D4253" s="9"/>
      <c r="E4253" s="10"/>
      <c r="S4253">
        <v>12.9821991085061</v>
      </c>
      <c r="T4253">
        <v>1151.825</v>
      </c>
      <c r="U4253">
        <v>184.32499999999999</v>
      </c>
      <c r="V4253">
        <v>1.6650000000000002E-2</v>
      </c>
      <c r="W4253">
        <v>3.0701200000000002</v>
      </c>
      <c r="AG4253">
        <v>9.300000000000001E-3</v>
      </c>
      <c r="AH4253">
        <v>0.97219999999999807</v>
      </c>
      <c r="AI4253">
        <v>105.25</v>
      </c>
      <c r="AL4253">
        <v>3.9909390220000001</v>
      </c>
      <c r="AM4253">
        <v>2.8000000000000001E-2</v>
      </c>
      <c r="AN4253">
        <v>5.3648383259325101</v>
      </c>
      <c r="AO4253">
        <v>192.12982428317699</v>
      </c>
      <c r="AR4253">
        <v>20728.840125391802</v>
      </c>
      <c r="AZ4253">
        <v>265</v>
      </c>
      <c r="BC4253">
        <v>207.260552270842</v>
      </c>
      <c r="BE4253">
        <v>5.9500000000000004E-3</v>
      </c>
      <c r="BF4253">
        <v>4.5613146790154797</v>
      </c>
      <c r="BH4253">
        <v>764.84517571682295</v>
      </c>
      <c r="BI4253">
        <v>570</v>
      </c>
    </row>
    <row r="4254" spans="1:61" x14ac:dyDescent="0.3">
      <c r="A4254" s="58" t="s">
        <v>328</v>
      </c>
      <c r="B4254" s="9">
        <v>33568</v>
      </c>
      <c r="C4254" s="9"/>
      <c r="D4254" s="9"/>
      <c r="E4254" s="10"/>
      <c r="S4254">
        <v>17.2029530957963</v>
      </c>
      <c r="T4254">
        <v>1281.5999999999999</v>
      </c>
      <c r="U4254">
        <v>204.97499999999999</v>
      </c>
      <c r="V4254">
        <v>1.6650000000000002E-2</v>
      </c>
      <c r="W4254">
        <v>3.4026475</v>
      </c>
      <c r="AC4254">
        <v>2.3697238645788601</v>
      </c>
      <c r="AG4254">
        <v>1.0149999999999999E-2</v>
      </c>
      <c r="AH4254">
        <v>1.2902499999999999</v>
      </c>
      <c r="AI4254">
        <v>128.75</v>
      </c>
      <c r="AL4254">
        <v>3.6680000000000001</v>
      </c>
      <c r="AM4254">
        <v>2.8750000000000001E-2</v>
      </c>
      <c r="AN4254">
        <v>5.7846049756993798</v>
      </c>
      <c r="AO4254">
        <v>202.20798956851601</v>
      </c>
      <c r="AR4254">
        <v>17984.8959443725</v>
      </c>
      <c r="AZ4254">
        <v>307.5</v>
      </c>
      <c r="BC4254">
        <v>207.260552270842</v>
      </c>
      <c r="BE4254">
        <v>9.9500000000000005E-3</v>
      </c>
      <c r="BF4254">
        <v>8.4337917383831194</v>
      </c>
      <c r="BH4254">
        <v>861.54201043148396</v>
      </c>
      <c r="BI4254">
        <v>605</v>
      </c>
    </row>
    <row r="4255" spans="1:61" x14ac:dyDescent="0.3">
      <c r="A4255" s="58" t="s">
        <v>328</v>
      </c>
      <c r="B4255" s="9">
        <v>33574</v>
      </c>
      <c r="C4255" s="9"/>
      <c r="D4255" s="9"/>
      <c r="E4255" s="10"/>
      <c r="G4255">
        <v>287.52</v>
      </c>
      <c r="H4255">
        <v>8.3500000000000005E-2</v>
      </c>
      <c r="I4255">
        <v>8.7749999999999995E-2</v>
      </c>
      <c r="J4255">
        <v>7.2300000000000003E-2</v>
      </c>
      <c r="K4255">
        <v>0.19209999999999999</v>
      </c>
      <c r="L4255">
        <v>0.22550000000000001</v>
      </c>
      <c r="M4255">
        <v>0.23315</v>
      </c>
      <c r="N4255">
        <v>0.25530000000000003</v>
      </c>
      <c r="O4255">
        <v>0.28799999999999998</v>
      </c>
      <c r="S4255">
        <v>17.7272884840724</v>
      </c>
      <c r="T4255">
        <v>1377.55</v>
      </c>
      <c r="U4255">
        <v>252.05</v>
      </c>
      <c r="V4255">
        <v>1.8700000000000001E-2</v>
      </c>
      <c r="W4255">
        <v>4.706385</v>
      </c>
      <c r="AC4255">
        <v>44.7894477291577</v>
      </c>
      <c r="AG4255">
        <v>1.04E-2</v>
      </c>
      <c r="AH4255">
        <v>1.6911</v>
      </c>
      <c r="AI4255">
        <v>157.75</v>
      </c>
      <c r="AL4255">
        <v>2.9</v>
      </c>
      <c r="AM4255">
        <v>3.125E-2</v>
      </c>
      <c r="AN4255">
        <v>4.6078482120787703</v>
      </c>
      <c r="AO4255">
        <v>147.26542297311701</v>
      </c>
      <c r="AR4255">
        <v>19476.067746686302</v>
      </c>
      <c r="AZ4255">
        <v>267.5</v>
      </c>
      <c r="BC4255">
        <v>207.260552270842</v>
      </c>
      <c r="BE4255">
        <v>8.9499999999999996E-3</v>
      </c>
      <c r="BF4255">
        <v>8.5461431502480494</v>
      </c>
      <c r="BH4255">
        <v>962.45957702688304</v>
      </c>
      <c r="BI4255">
        <v>527.5</v>
      </c>
    </row>
    <row r="4256" spans="1:61" x14ac:dyDescent="0.3">
      <c r="A4256" s="58" t="s">
        <v>328</v>
      </c>
      <c r="B4256" s="9">
        <v>33581</v>
      </c>
      <c r="C4256" s="9"/>
      <c r="D4256" s="9"/>
      <c r="E4256" s="10"/>
      <c r="G4256">
        <v>276.20999999999998</v>
      </c>
      <c r="H4256">
        <v>6.9500000000000006E-2</v>
      </c>
      <c r="I4256">
        <v>8.7050000000000002E-2</v>
      </c>
      <c r="J4256">
        <v>7.0949999999999999E-2</v>
      </c>
      <c r="K4256">
        <v>0.1845</v>
      </c>
      <c r="L4256">
        <v>0.21895000000000001</v>
      </c>
      <c r="M4256">
        <v>0.21854999999999999</v>
      </c>
      <c r="N4256">
        <v>0.24335000000000001</v>
      </c>
      <c r="O4256">
        <v>0.28820000000000001</v>
      </c>
      <c r="S4256">
        <v>16.8577855525877</v>
      </c>
      <c r="T4256">
        <v>1525.7750000000001</v>
      </c>
      <c r="U4256">
        <v>353</v>
      </c>
      <c r="V4256">
        <v>1.7399999999999999E-2</v>
      </c>
      <c r="W4256">
        <v>6.2</v>
      </c>
      <c r="AC4256">
        <v>145.739447729158</v>
      </c>
      <c r="AG4256">
        <v>9.0000000000000011E-3</v>
      </c>
      <c r="AH4256">
        <v>1.6064999999999998</v>
      </c>
      <c r="AI4256">
        <v>180</v>
      </c>
      <c r="AL4256">
        <v>2.0270000000000001</v>
      </c>
      <c r="AM4256">
        <v>2.6349999999999998E-2</v>
      </c>
      <c r="AN4256">
        <v>3.5966990851413199</v>
      </c>
      <c r="AO4256">
        <v>136.50810219829501</v>
      </c>
      <c r="AR4256">
        <v>14860.393229958399</v>
      </c>
      <c r="AZ4256">
        <v>342.5</v>
      </c>
      <c r="BC4256">
        <v>207.260552270842</v>
      </c>
      <c r="BE4256">
        <v>6.7999999999999996E-3</v>
      </c>
      <c r="BF4256">
        <v>6.9242149050515902</v>
      </c>
      <c r="BH4256">
        <v>1018.2668978017</v>
      </c>
      <c r="BI4256">
        <v>550</v>
      </c>
    </row>
    <row r="4257" spans="1:61" x14ac:dyDescent="0.3">
      <c r="A4257" s="58" t="s">
        <v>328</v>
      </c>
      <c r="B4257" s="9">
        <v>33585</v>
      </c>
      <c r="C4257" s="9"/>
      <c r="D4257" s="9"/>
      <c r="E4257" s="10"/>
      <c r="S4257">
        <v>15.603155116564</v>
      </c>
      <c r="T4257">
        <v>1350.4749999999999</v>
      </c>
      <c r="U4257">
        <v>341</v>
      </c>
      <c r="V4257">
        <v>2.035E-2</v>
      </c>
      <c r="W4257">
        <v>7.04</v>
      </c>
      <c r="AC4257">
        <v>133.739447729158</v>
      </c>
      <c r="AG4257">
        <v>9.8499999999999994E-3</v>
      </c>
      <c r="AH4257">
        <v>1.89775</v>
      </c>
      <c r="AI4257">
        <v>195.75</v>
      </c>
      <c r="AL4257">
        <v>2.0489999999999999</v>
      </c>
      <c r="AM4257">
        <v>2.7050000000000001E-2</v>
      </c>
      <c r="AN4257">
        <v>3.1285876285857999</v>
      </c>
      <c r="AO4257">
        <v>116.039808919644</v>
      </c>
      <c r="AR4257">
        <v>17846.1977520197</v>
      </c>
      <c r="AZ4257">
        <v>210</v>
      </c>
      <c r="BC4257">
        <v>207.260552270842</v>
      </c>
      <c r="BE4257">
        <v>5.7000000000000002E-3</v>
      </c>
      <c r="BF4257">
        <v>5.0399046281187401</v>
      </c>
      <c r="BH4257">
        <v>873.860191080356</v>
      </c>
      <c r="BI4257">
        <v>452.5</v>
      </c>
    </row>
    <row r="4258" spans="1:61" x14ac:dyDescent="0.3">
      <c r="A4258" s="58" t="s">
        <v>328</v>
      </c>
      <c r="B4258" s="9">
        <v>33588</v>
      </c>
      <c r="C4258" s="9"/>
      <c r="D4258" s="9"/>
      <c r="E4258" s="10"/>
      <c r="G4258">
        <v>320.79000000000002</v>
      </c>
      <c r="H4258">
        <v>0.21149999999999999</v>
      </c>
      <c r="I4258">
        <v>0.15310000000000001</v>
      </c>
      <c r="J4258">
        <v>8.2049999999999998E-2</v>
      </c>
      <c r="K4258">
        <v>0.18925</v>
      </c>
      <c r="L4258">
        <v>0.21834999999999999</v>
      </c>
      <c r="M4258">
        <v>0.21990000000000001</v>
      </c>
      <c r="N4258">
        <v>0.24404999999999999</v>
      </c>
      <c r="O4258">
        <v>0.28575</v>
      </c>
    </row>
    <row r="4259" spans="1:61" x14ac:dyDescent="0.3">
      <c r="A4259" s="58" t="s">
        <v>328</v>
      </c>
      <c r="B4259" s="9">
        <v>33590</v>
      </c>
      <c r="C4259" s="9"/>
      <c r="D4259" s="9"/>
      <c r="E4259" s="10"/>
      <c r="S4259">
        <v>17.131733208200899</v>
      </c>
      <c r="T4259">
        <v>1502.85</v>
      </c>
      <c r="U4259">
        <v>463.25</v>
      </c>
      <c r="V4259">
        <v>1.8700000000000001E-2</v>
      </c>
      <c r="W4259">
        <v>8.5634750000000004</v>
      </c>
      <c r="AC4259">
        <v>255.989447729158</v>
      </c>
      <c r="AG4259">
        <v>1.0549999999999999E-2</v>
      </c>
      <c r="AH4259">
        <v>2.1109499999999999</v>
      </c>
      <c r="AI4259">
        <v>200.25</v>
      </c>
      <c r="AL4259">
        <v>1.306</v>
      </c>
      <c r="AM4259">
        <v>2.3949999999999999E-2</v>
      </c>
      <c r="AN4259">
        <v>1.94663374676298</v>
      </c>
      <c r="AO4259">
        <v>81.263132070328496</v>
      </c>
      <c r="AR4259">
        <v>16033.854166666701</v>
      </c>
      <c r="BC4259">
        <v>207.260552270842</v>
      </c>
      <c r="BE4259">
        <v>6.3E-3</v>
      </c>
      <c r="BF4259">
        <v>5.8549865394575402</v>
      </c>
      <c r="BH4259">
        <v>938.31186792967105</v>
      </c>
      <c r="BI4259">
        <v>540</v>
      </c>
    </row>
    <row r="4260" spans="1:61" x14ac:dyDescent="0.3">
      <c r="A4260" s="58" t="s">
        <v>328</v>
      </c>
      <c r="B4260" s="9">
        <v>33595</v>
      </c>
      <c r="C4260" s="9"/>
      <c r="D4260" s="9"/>
      <c r="E4260" s="10"/>
      <c r="G4260">
        <v>336.52</v>
      </c>
      <c r="H4260">
        <v>0.216</v>
      </c>
      <c r="I4260">
        <v>0.20044999999999999</v>
      </c>
      <c r="J4260">
        <v>0.11125</v>
      </c>
      <c r="K4260">
        <v>0.19455</v>
      </c>
      <c r="L4260">
        <v>0.21879999999999999</v>
      </c>
      <c r="M4260">
        <v>0.21495</v>
      </c>
      <c r="N4260">
        <v>0.24224999999999999</v>
      </c>
      <c r="O4260">
        <v>0.28434999999999999</v>
      </c>
      <c r="S4260">
        <v>15.9963605917519</v>
      </c>
      <c r="T4260">
        <v>1362.0250000000001</v>
      </c>
      <c r="U4260">
        <v>459.75</v>
      </c>
      <c r="V4260">
        <v>1.9699999999999999E-2</v>
      </c>
      <c r="W4260">
        <v>9.0570749999999993</v>
      </c>
      <c r="AC4260">
        <v>252.489447729158</v>
      </c>
      <c r="AG4260">
        <v>1.09E-2</v>
      </c>
      <c r="AH4260">
        <v>2.2840500000000001</v>
      </c>
      <c r="AI4260">
        <v>209.25</v>
      </c>
      <c r="AL4260">
        <v>0.73599999999999999</v>
      </c>
      <c r="AM4260">
        <v>2.29E-2</v>
      </c>
      <c r="AN4260">
        <v>1.0363012775048199</v>
      </c>
      <c r="AO4260">
        <v>45.350690876071702</v>
      </c>
      <c r="AR4260">
        <v>16250</v>
      </c>
      <c r="BC4260">
        <v>207.260552270842</v>
      </c>
      <c r="BE4260">
        <v>5.9500000000000004E-3</v>
      </c>
      <c r="BF4260">
        <v>4.9981131275604298</v>
      </c>
      <c r="BH4260">
        <v>835.99930912392801</v>
      </c>
      <c r="BI4260">
        <v>457.5</v>
      </c>
    </row>
    <row r="4261" spans="1:61" x14ac:dyDescent="0.3">
      <c r="A4261" s="58" t="s">
        <v>328</v>
      </c>
      <c r="B4261" s="9">
        <v>33602</v>
      </c>
      <c r="C4261" s="9"/>
      <c r="D4261" s="9"/>
      <c r="E4261" s="10"/>
      <c r="G4261">
        <v>367.75</v>
      </c>
      <c r="H4261">
        <v>0.246</v>
      </c>
      <c r="I4261">
        <v>0.24475</v>
      </c>
      <c r="J4261">
        <v>0.17415</v>
      </c>
      <c r="K4261">
        <v>0.217</v>
      </c>
      <c r="L4261">
        <v>0.22405</v>
      </c>
      <c r="M4261">
        <v>0.21584999999999999</v>
      </c>
      <c r="N4261">
        <v>0.23855000000000001</v>
      </c>
      <c r="O4261">
        <v>0.27839999999999998</v>
      </c>
      <c r="S4261">
        <v>14.3013629706145</v>
      </c>
      <c r="T4261">
        <v>1835.2750000000001</v>
      </c>
      <c r="U4261">
        <v>811.25</v>
      </c>
      <c r="V4261">
        <v>1.83E-2</v>
      </c>
      <c r="W4261">
        <v>7.62195</v>
      </c>
      <c r="AC4261">
        <v>603.98944772915797</v>
      </c>
      <c r="AG4261">
        <v>8.1499999999999993E-3</v>
      </c>
      <c r="AH4261">
        <v>2.4865249999999999</v>
      </c>
      <c r="AI4261">
        <v>312.5</v>
      </c>
      <c r="AL4261">
        <v>0.26200000000000001</v>
      </c>
      <c r="AM4261">
        <v>2.76E-2</v>
      </c>
      <c r="AN4261">
        <v>0.35185642105263099</v>
      </c>
      <c r="AO4261">
        <v>12.748421052631601</v>
      </c>
      <c r="AR4261">
        <v>10676.6917293233</v>
      </c>
      <c r="BC4261">
        <v>207.260552270842</v>
      </c>
      <c r="BE4261">
        <v>5.45E-3</v>
      </c>
      <c r="BF4261">
        <v>5.3353686578947404</v>
      </c>
      <c r="BH4261">
        <v>980.02657894736797</v>
      </c>
      <c r="BI4261">
        <v>580</v>
      </c>
    </row>
    <row r="4262" spans="1:61" x14ac:dyDescent="0.3">
      <c r="A4262" s="58" t="s">
        <v>328</v>
      </c>
      <c r="B4262" s="9">
        <v>33609</v>
      </c>
      <c r="C4262" s="9"/>
      <c r="D4262" s="9"/>
      <c r="E4262" s="10"/>
      <c r="G4262">
        <v>404.92</v>
      </c>
      <c r="H4262">
        <v>0.26500000000000001</v>
      </c>
      <c r="I4262">
        <v>0.26910000000000001</v>
      </c>
      <c r="J4262">
        <v>0.23485</v>
      </c>
      <c r="K4262">
        <v>0.27145000000000002</v>
      </c>
      <c r="L4262">
        <v>0.2397</v>
      </c>
      <c r="M4262">
        <v>0.223</v>
      </c>
      <c r="N4262">
        <v>0.23935000000000001</v>
      </c>
      <c r="O4262">
        <v>0.28215000000000001</v>
      </c>
      <c r="T4262">
        <v>1669.8</v>
      </c>
      <c r="U4262">
        <v>742</v>
      </c>
      <c r="V4262">
        <v>2.3199999999999998E-2</v>
      </c>
      <c r="W4262">
        <v>17.008800000000001</v>
      </c>
      <c r="AC4262">
        <v>534.73944772915797</v>
      </c>
      <c r="AG4262">
        <v>1.3899999999999999E-2</v>
      </c>
      <c r="AH4262">
        <v>0.98342500000000599</v>
      </c>
      <c r="AI4262">
        <v>70.750000000000497</v>
      </c>
      <c r="AM4262">
        <v>2.6700000000000002E-2</v>
      </c>
      <c r="BC4262">
        <v>207.260552270842</v>
      </c>
      <c r="BE4262">
        <v>4.7000000000000002E-3</v>
      </c>
      <c r="BI4262">
        <v>495</v>
      </c>
    </row>
    <row r="4263" spans="1:61" x14ac:dyDescent="0.3">
      <c r="A4263" s="58" t="s">
        <v>328</v>
      </c>
      <c r="B4263" s="9">
        <v>33613</v>
      </c>
      <c r="C4263" s="9"/>
      <c r="D4263" s="9"/>
      <c r="E4263" s="10"/>
      <c r="BC4263">
        <v>207.260552270842</v>
      </c>
      <c r="BE4263">
        <v>0</v>
      </c>
    </row>
    <row r="4264" spans="1:61" x14ac:dyDescent="0.3">
      <c r="A4264" s="58" t="s">
        <v>328</v>
      </c>
      <c r="B4264" s="9">
        <v>33616</v>
      </c>
      <c r="C4264" s="9"/>
      <c r="D4264" s="9"/>
      <c r="E4264" s="10"/>
      <c r="G4264">
        <v>387.45</v>
      </c>
      <c r="H4264">
        <v>0.23250000000000001</v>
      </c>
      <c r="I4264">
        <v>0.246</v>
      </c>
      <c r="J4264">
        <v>0.19070000000000001</v>
      </c>
      <c r="K4264">
        <v>0.27565000000000001</v>
      </c>
      <c r="L4264">
        <v>0.24904999999999999</v>
      </c>
      <c r="M4264">
        <v>0.22735</v>
      </c>
      <c r="N4264">
        <v>0.23760000000000001</v>
      </c>
      <c r="O4264">
        <v>0.27839999999999998</v>
      </c>
    </row>
    <row r="4265" spans="1:61" x14ac:dyDescent="0.3">
      <c r="A4265" s="58" t="s">
        <v>328</v>
      </c>
      <c r="B4265" s="9">
        <v>33618</v>
      </c>
      <c r="C4265" s="9"/>
      <c r="D4265" s="9"/>
      <c r="E4265" s="10"/>
      <c r="BC4265">
        <v>207.260552270842</v>
      </c>
    </row>
    <row r="4266" spans="1:61" x14ac:dyDescent="0.3">
      <c r="A4266" s="58" t="s">
        <v>328</v>
      </c>
      <c r="B4266" s="9">
        <v>33623</v>
      </c>
      <c r="C4266" s="9"/>
      <c r="D4266" s="9"/>
      <c r="E4266" s="10" t="s">
        <v>108</v>
      </c>
      <c r="G4266">
        <v>384.02</v>
      </c>
      <c r="H4266">
        <v>0.2535</v>
      </c>
      <c r="I4266">
        <v>0.2324</v>
      </c>
      <c r="J4266">
        <v>0.17230000000000001</v>
      </c>
      <c r="K4266">
        <v>0.26865</v>
      </c>
      <c r="L4266">
        <v>0.25124999999999997</v>
      </c>
      <c r="M4266">
        <v>0.2288</v>
      </c>
      <c r="N4266">
        <v>0.23619999999999999</v>
      </c>
      <c r="O4266">
        <v>0.27700000000000002</v>
      </c>
      <c r="T4266" s="35">
        <v>1243.8978697201401</v>
      </c>
      <c r="Y4266">
        <v>3.4193895000000002E-2</v>
      </c>
      <c r="AA4266">
        <v>12136.671161177899</v>
      </c>
      <c r="AC4266">
        <v>415.00005933484499</v>
      </c>
      <c r="AS4266" t="s">
        <v>69</v>
      </c>
    </row>
    <row r="4267" spans="1:61" x14ac:dyDescent="0.3">
      <c r="A4267" s="58" t="s">
        <v>329</v>
      </c>
      <c r="B4267" s="9">
        <v>33483</v>
      </c>
      <c r="C4267" s="9"/>
      <c r="D4267" s="9"/>
      <c r="E4267" s="10"/>
      <c r="G4267">
        <v>392.55</v>
      </c>
      <c r="H4267">
        <v>0.28050000000000003</v>
      </c>
      <c r="I4267">
        <v>0.27965000000000001</v>
      </c>
      <c r="J4267">
        <v>0.27</v>
      </c>
      <c r="K4267">
        <v>0.29599999999999999</v>
      </c>
      <c r="L4267">
        <v>0.23105000000000001</v>
      </c>
      <c r="M4267">
        <v>0.24529999999999999</v>
      </c>
      <c r="N4267">
        <v>0.20419999999999999</v>
      </c>
      <c r="O4267">
        <v>0.15604999999999999</v>
      </c>
    </row>
    <row r="4268" spans="1:61" x14ac:dyDescent="0.3">
      <c r="A4268" s="58" t="s">
        <v>329</v>
      </c>
      <c r="B4268" s="9">
        <v>33491</v>
      </c>
      <c r="C4268" s="9"/>
      <c r="D4268" s="9"/>
      <c r="E4268" s="10"/>
      <c r="G4268">
        <v>388.84</v>
      </c>
      <c r="H4268">
        <v>0.27350000000000002</v>
      </c>
      <c r="I4268">
        <v>0.27045000000000002</v>
      </c>
      <c r="J4268">
        <v>0.26829999999999998</v>
      </c>
      <c r="K4268">
        <v>0.29444999999999999</v>
      </c>
      <c r="L4268">
        <v>0.23180000000000001</v>
      </c>
      <c r="M4268">
        <v>0.24445</v>
      </c>
      <c r="N4268">
        <v>0.20549999999999999</v>
      </c>
      <c r="O4268">
        <v>0.15575</v>
      </c>
    </row>
    <row r="4269" spans="1:61" x14ac:dyDescent="0.3">
      <c r="A4269" s="58" t="s">
        <v>329</v>
      </c>
      <c r="B4269" s="9">
        <v>33497</v>
      </c>
      <c r="C4269" s="9"/>
      <c r="D4269" s="9"/>
      <c r="E4269" s="10"/>
      <c r="G4269">
        <v>385.75</v>
      </c>
      <c r="H4269">
        <v>0.27650000000000002</v>
      </c>
      <c r="I4269">
        <v>0.25805</v>
      </c>
      <c r="J4269">
        <v>0.26284999999999997</v>
      </c>
      <c r="K4269">
        <v>0.29189999999999999</v>
      </c>
      <c r="L4269">
        <v>0.23044999999999999</v>
      </c>
      <c r="M4269">
        <v>0.24675</v>
      </c>
      <c r="N4269">
        <v>0.20660000000000001</v>
      </c>
      <c r="O4269">
        <v>0.15565000000000001</v>
      </c>
    </row>
    <row r="4270" spans="1:61" x14ac:dyDescent="0.3">
      <c r="A4270" s="58" t="s">
        <v>329</v>
      </c>
      <c r="B4270" s="9">
        <v>33504</v>
      </c>
      <c r="C4270" s="9"/>
      <c r="D4270" s="9"/>
      <c r="E4270" s="10"/>
      <c r="G4270">
        <v>384.06</v>
      </c>
      <c r="H4270">
        <v>0.27150000000000002</v>
      </c>
      <c r="I4270">
        <v>0.25755</v>
      </c>
      <c r="J4270">
        <v>0.26229999999999998</v>
      </c>
      <c r="K4270">
        <v>0.29125000000000001</v>
      </c>
      <c r="L4270">
        <v>0.22994999999999999</v>
      </c>
      <c r="M4270">
        <v>0.24625</v>
      </c>
      <c r="N4270">
        <v>0.20619999999999999</v>
      </c>
      <c r="O4270">
        <v>0.15529999999999999</v>
      </c>
    </row>
    <row r="4271" spans="1:61" x14ac:dyDescent="0.3">
      <c r="A4271" s="58" t="s">
        <v>329</v>
      </c>
      <c r="B4271" s="9">
        <v>33505</v>
      </c>
      <c r="C4271" s="9"/>
      <c r="D4271" s="9"/>
      <c r="E4271" s="10"/>
      <c r="T4271">
        <v>230.42500000000001</v>
      </c>
      <c r="AL4271">
        <v>3.54459825</v>
      </c>
      <c r="AO4271">
        <v>144.216716769253</v>
      </c>
      <c r="AR4271">
        <v>24298.124054702501</v>
      </c>
      <c r="AZ4271">
        <v>232.5</v>
      </c>
      <c r="BH4271">
        <v>86.208283230747199</v>
      </c>
      <c r="BI4271">
        <v>820</v>
      </c>
    </row>
    <row r="4272" spans="1:61" x14ac:dyDescent="0.3">
      <c r="A4272" s="58" t="s">
        <v>329</v>
      </c>
      <c r="B4272" s="9">
        <v>33512</v>
      </c>
      <c r="C4272" s="9"/>
      <c r="D4272" s="9"/>
      <c r="E4272" s="10"/>
      <c r="G4272">
        <v>361.94</v>
      </c>
      <c r="H4272">
        <v>0.23649999999999999</v>
      </c>
      <c r="I4272">
        <v>0.22925000000000001</v>
      </c>
      <c r="J4272">
        <v>0.24854999999999999</v>
      </c>
      <c r="K4272">
        <v>0.28520000000000001</v>
      </c>
      <c r="L4272">
        <v>0.22005</v>
      </c>
      <c r="M4272">
        <v>0.23574999999999999</v>
      </c>
      <c r="N4272">
        <v>0.20035</v>
      </c>
      <c r="O4272">
        <v>0.15404999999999999</v>
      </c>
    </row>
    <row r="4273" spans="1:61" x14ac:dyDescent="0.3">
      <c r="A4273" s="58" t="s">
        <v>329</v>
      </c>
      <c r="B4273" s="9">
        <v>33519</v>
      </c>
      <c r="C4273" s="9"/>
      <c r="D4273" s="9"/>
      <c r="E4273" s="10"/>
      <c r="G4273">
        <v>344.43</v>
      </c>
      <c r="H4273">
        <v>0.215</v>
      </c>
      <c r="I4273">
        <v>0.19764999999999999</v>
      </c>
      <c r="J4273">
        <v>0.22745000000000001</v>
      </c>
      <c r="K4273">
        <v>0.28029999999999999</v>
      </c>
      <c r="L4273">
        <v>0.2162</v>
      </c>
      <c r="M4273">
        <v>0.23344999999999999</v>
      </c>
      <c r="N4273">
        <v>0.1993</v>
      </c>
      <c r="O4273">
        <v>0.15279999999999999</v>
      </c>
    </row>
    <row r="4274" spans="1:61" x14ac:dyDescent="0.3">
      <c r="A4274" s="3" t="s">
        <v>329</v>
      </c>
      <c r="B4274" s="4">
        <v>33521</v>
      </c>
      <c r="C4274" s="9"/>
      <c r="D4274" s="9"/>
      <c r="E4274" s="10"/>
      <c r="T4274">
        <v>457.67500000000001</v>
      </c>
      <c r="AL4274">
        <v>6.8376998589999998</v>
      </c>
      <c r="AO4274">
        <v>241.83710757327799</v>
      </c>
      <c r="AR4274">
        <v>28304.3710021322</v>
      </c>
      <c r="AZ4274">
        <v>245</v>
      </c>
      <c r="BH4274">
        <v>215.83789242672199</v>
      </c>
      <c r="BI4274">
        <v>807.5</v>
      </c>
    </row>
    <row r="4275" spans="1:61" x14ac:dyDescent="0.3">
      <c r="A4275" s="3" t="s">
        <v>329</v>
      </c>
      <c r="B4275" s="4">
        <v>33525</v>
      </c>
      <c r="C4275" s="9"/>
      <c r="D4275" s="9"/>
      <c r="E4275" s="10"/>
      <c r="G4275">
        <v>323.02</v>
      </c>
      <c r="H4275">
        <v>0.17399999999999999</v>
      </c>
      <c r="I4275">
        <v>0.1636</v>
      </c>
      <c r="J4275">
        <v>0.20085</v>
      </c>
      <c r="K4275">
        <v>0.27324999999999999</v>
      </c>
      <c r="L4275">
        <v>0.21174999999999999</v>
      </c>
      <c r="M4275">
        <v>0.23724999999999999</v>
      </c>
      <c r="N4275">
        <v>0.2009</v>
      </c>
      <c r="O4275">
        <v>0.1535</v>
      </c>
    </row>
    <row r="4276" spans="1:61" x14ac:dyDescent="0.3">
      <c r="A4276" s="3" t="s">
        <v>329</v>
      </c>
      <c r="B4276" s="4">
        <v>33532</v>
      </c>
      <c r="C4276" s="9"/>
      <c r="D4276" s="9"/>
      <c r="E4276" s="10"/>
      <c r="G4276">
        <v>293.39</v>
      </c>
      <c r="H4276">
        <v>0.1285</v>
      </c>
      <c r="I4276">
        <v>0.13355</v>
      </c>
      <c r="J4276">
        <v>0.16594999999999999</v>
      </c>
      <c r="K4276">
        <v>0.2571</v>
      </c>
      <c r="L4276">
        <v>0.20150000000000001</v>
      </c>
      <c r="M4276">
        <v>0.23230000000000001</v>
      </c>
      <c r="N4276">
        <v>0.19639999999999999</v>
      </c>
      <c r="O4276">
        <v>0.15165000000000001</v>
      </c>
    </row>
    <row r="4277" spans="1:61" x14ac:dyDescent="0.3">
      <c r="A4277" s="3" t="s">
        <v>329</v>
      </c>
      <c r="B4277" s="4">
        <v>33533</v>
      </c>
      <c r="C4277" s="9"/>
      <c r="D4277" s="9"/>
      <c r="E4277" s="10"/>
      <c r="T4277">
        <v>623.20000000000005</v>
      </c>
      <c r="AL4277">
        <v>6.4818234959999996</v>
      </c>
      <c r="AO4277">
        <v>268.49568352326003</v>
      </c>
      <c r="AR4277">
        <v>24166.260424693202</v>
      </c>
      <c r="AZ4277">
        <v>245</v>
      </c>
      <c r="BH4277">
        <v>354.70431647674002</v>
      </c>
      <c r="BI4277">
        <v>695</v>
      </c>
    </row>
    <row r="4278" spans="1:61" x14ac:dyDescent="0.3">
      <c r="A4278" s="3" t="s">
        <v>329</v>
      </c>
      <c r="B4278" s="4">
        <v>33540</v>
      </c>
      <c r="C4278" s="9"/>
      <c r="D4278" s="9"/>
      <c r="E4278" s="10"/>
      <c r="G4278">
        <v>268.55</v>
      </c>
      <c r="H4278">
        <v>0.10100000000000001</v>
      </c>
      <c r="I4278">
        <v>0.1177</v>
      </c>
      <c r="J4278">
        <v>0.14615</v>
      </c>
      <c r="K4278">
        <v>0.23005</v>
      </c>
      <c r="L4278">
        <v>0.18404999999999999</v>
      </c>
      <c r="M4278">
        <v>0.22339999999999999</v>
      </c>
      <c r="N4278">
        <v>0.19359999999999999</v>
      </c>
      <c r="O4278">
        <v>0.14680000000000001</v>
      </c>
    </row>
    <row r="4279" spans="1:61" x14ac:dyDescent="0.3">
      <c r="A4279" s="3" t="s">
        <v>329</v>
      </c>
      <c r="B4279" s="4">
        <v>33546</v>
      </c>
      <c r="C4279" s="9"/>
      <c r="D4279" s="9"/>
      <c r="E4279" s="10"/>
      <c r="G4279">
        <v>258.86</v>
      </c>
      <c r="H4279">
        <v>0.10299999999999999</v>
      </c>
      <c r="I4279">
        <v>0.11325</v>
      </c>
      <c r="J4279">
        <v>0.13830000000000001</v>
      </c>
      <c r="K4279">
        <v>0.2157</v>
      </c>
      <c r="L4279">
        <v>0.1714</v>
      </c>
      <c r="M4279">
        <v>0.21625</v>
      </c>
      <c r="N4279">
        <v>0.18925</v>
      </c>
      <c r="O4279">
        <v>0.14715</v>
      </c>
    </row>
    <row r="4280" spans="1:61" x14ac:dyDescent="0.3">
      <c r="A4280" s="3" t="s">
        <v>329</v>
      </c>
      <c r="B4280" s="4">
        <v>33547</v>
      </c>
      <c r="C4280" s="9"/>
      <c r="D4280" s="9"/>
      <c r="E4280" s="10"/>
      <c r="S4280">
        <v>14.447685</v>
      </c>
      <c r="T4280">
        <v>750.125</v>
      </c>
      <c r="AI4280">
        <v>53.75</v>
      </c>
      <c r="AL4280">
        <v>5.700381492</v>
      </c>
      <c r="AO4280">
        <v>240.55948098855001</v>
      </c>
      <c r="AR4280">
        <v>23695.712954333601</v>
      </c>
      <c r="AZ4280">
        <v>220</v>
      </c>
      <c r="BH4280">
        <v>504.19051901145002</v>
      </c>
      <c r="BI4280">
        <v>620</v>
      </c>
    </row>
    <row r="4281" spans="1:61" x14ac:dyDescent="0.3">
      <c r="A4281" s="3" t="s">
        <v>329</v>
      </c>
      <c r="B4281" s="4">
        <v>33553</v>
      </c>
      <c r="C4281" s="9"/>
      <c r="D4281" s="9"/>
      <c r="E4281" s="10"/>
      <c r="G4281">
        <v>246.33</v>
      </c>
      <c r="H4281">
        <v>0.10150000000000001</v>
      </c>
      <c r="I4281">
        <v>0.1061</v>
      </c>
      <c r="J4281">
        <v>0.12759999999999999</v>
      </c>
      <c r="K4281">
        <v>0.19420000000000001</v>
      </c>
      <c r="L4281">
        <v>0.16189999999999999</v>
      </c>
      <c r="M4281">
        <v>0.21015</v>
      </c>
      <c r="N4281">
        <v>0.18385000000000001</v>
      </c>
      <c r="O4281">
        <v>0.14635000000000001</v>
      </c>
    </row>
    <row r="4282" spans="1:61" x14ac:dyDescent="0.3">
      <c r="A4282" s="3" t="s">
        <v>329</v>
      </c>
      <c r="B4282" s="4">
        <v>33560</v>
      </c>
      <c r="C4282" s="9"/>
      <c r="D4282" s="9"/>
      <c r="E4282" s="10"/>
      <c r="G4282">
        <v>230.52</v>
      </c>
      <c r="H4282">
        <v>9.1499999999999998E-2</v>
      </c>
      <c r="I4282">
        <v>9.7949999999999995E-2</v>
      </c>
      <c r="J4282">
        <v>0.11745</v>
      </c>
      <c r="K4282">
        <v>0.1668</v>
      </c>
      <c r="L4282">
        <v>0.14779999999999999</v>
      </c>
      <c r="M4282">
        <v>0.20319999999999999</v>
      </c>
      <c r="N4282">
        <v>0.18245</v>
      </c>
      <c r="O4282">
        <v>0.14545</v>
      </c>
    </row>
    <row r="4283" spans="1:61" x14ac:dyDescent="0.3">
      <c r="A4283" s="3" t="s">
        <v>329</v>
      </c>
      <c r="B4283" s="4">
        <v>33561</v>
      </c>
      <c r="C4283" s="9"/>
      <c r="D4283" s="9"/>
      <c r="E4283" s="10"/>
      <c r="S4283">
        <v>15.3475214857424</v>
      </c>
      <c r="T4283">
        <v>1325</v>
      </c>
      <c r="U4283">
        <v>230.25</v>
      </c>
      <c r="V4283">
        <v>1.49E-2</v>
      </c>
      <c r="W4283">
        <v>3.4116499999999998</v>
      </c>
      <c r="AC4283">
        <v>26.438453032155302</v>
      </c>
      <c r="AG4283">
        <v>9.2500000000000013E-3</v>
      </c>
      <c r="AH4283">
        <v>0.87482500000000396</v>
      </c>
      <c r="AI4283">
        <v>94.500000000000512</v>
      </c>
      <c r="AL4283">
        <v>5.2039999999999997</v>
      </c>
      <c r="AM4283">
        <v>2.7699999999999999E-2</v>
      </c>
      <c r="AN4283">
        <v>6.4802274876957204</v>
      </c>
      <c r="AO4283">
        <v>233.077376477923</v>
      </c>
      <c r="AR4283">
        <v>22301.7367650136</v>
      </c>
      <c r="AZ4283">
        <v>230</v>
      </c>
      <c r="BC4283">
        <v>204.62309393568901</v>
      </c>
      <c r="BE4283">
        <v>6.5500000000000003E-3</v>
      </c>
      <c r="BF4283">
        <v>5.5741919574235697</v>
      </c>
      <c r="BH4283">
        <v>852.22262352207701</v>
      </c>
      <c r="BI4283">
        <v>710</v>
      </c>
    </row>
    <row r="4284" spans="1:61" x14ac:dyDescent="0.3">
      <c r="A4284" s="3" t="s">
        <v>329</v>
      </c>
      <c r="B4284" s="4">
        <v>33568</v>
      </c>
      <c r="C4284" s="9"/>
      <c r="D4284" s="9"/>
      <c r="E4284" s="10"/>
      <c r="S4284">
        <v>14.9710192055141</v>
      </c>
      <c r="T4284">
        <v>1341.55</v>
      </c>
      <c r="U4284">
        <v>232.97499999999999</v>
      </c>
      <c r="V4284">
        <v>1.5949999999999999E-2</v>
      </c>
      <c r="W4284">
        <v>3.7474075</v>
      </c>
      <c r="AC4284">
        <v>28.351906064310601</v>
      </c>
      <c r="AG4284">
        <v>0.01</v>
      </c>
      <c r="AH4284">
        <v>1.6208</v>
      </c>
      <c r="AI4284">
        <v>160</v>
      </c>
      <c r="AL4284">
        <v>3.94</v>
      </c>
      <c r="AM4284">
        <v>2.8000000000000001E-2</v>
      </c>
      <c r="AN4284">
        <v>5.6458864123547299</v>
      </c>
      <c r="AO4284">
        <v>198.505410260068</v>
      </c>
      <c r="AR4284">
        <v>19902.035529541001</v>
      </c>
      <c r="AZ4284">
        <v>247.5</v>
      </c>
      <c r="BC4284">
        <v>204.62309393568901</v>
      </c>
      <c r="BE4284">
        <v>6.1000000000000004E-3</v>
      </c>
      <c r="BF4284">
        <v>5.4469607661453798</v>
      </c>
      <c r="BH4284">
        <v>894.06958973993198</v>
      </c>
      <c r="BI4284">
        <v>487.5</v>
      </c>
    </row>
    <row r="4285" spans="1:61" x14ac:dyDescent="0.3">
      <c r="A4285" s="3" t="s">
        <v>329</v>
      </c>
      <c r="B4285" s="4">
        <v>33574</v>
      </c>
      <c r="C4285" s="9"/>
      <c r="D4285" s="9"/>
      <c r="E4285" s="10"/>
      <c r="G4285">
        <v>203.04</v>
      </c>
      <c r="H4285">
        <v>7.6499999999999999E-2</v>
      </c>
      <c r="I4285">
        <v>8.8950000000000001E-2</v>
      </c>
      <c r="J4285">
        <v>0.1042</v>
      </c>
      <c r="K4285">
        <v>0.13095000000000001</v>
      </c>
      <c r="L4285">
        <v>0.1236</v>
      </c>
      <c r="M4285">
        <v>0.18490000000000001</v>
      </c>
      <c r="N4285">
        <v>0.16855000000000001</v>
      </c>
      <c r="O4285">
        <v>0.13755000000000001</v>
      </c>
      <c r="S4285">
        <v>17.096926636977699</v>
      </c>
      <c r="T4285">
        <v>1476.575</v>
      </c>
      <c r="U4285">
        <v>319.375</v>
      </c>
      <c r="V4285">
        <v>1.8700000000000001E-2</v>
      </c>
      <c r="W4285">
        <v>5.9583325</v>
      </c>
      <c r="AC4285">
        <v>114.751906064311</v>
      </c>
      <c r="AG4285">
        <v>7.9500000000000005E-3</v>
      </c>
      <c r="AH4285">
        <v>0.94692500000000301</v>
      </c>
      <c r="AI4285">
        <v>117</v>
      </c>
      <c r="AL4285">
        <v>2.2320000000000002</v>
      </c>
      <c r="AM4285">
        <v>2.725E-2</v>
      </c>
      <c r="AN4285">
        <v>4.69673719410609</v>
      </c>
      <c r="AO4285">
        <v>168.237616442263</v>
      </c>
      <c r="AR4285">
        <v>14059.5315549772</v>
      </c>
      <c r="AZ4285">
        <v>247.5</v>
      </c>
      <c r="BC4285">
        <v>204.62309393568901</v>
      </c>
      <c r="BE4285">
        <v>6.7000000000000002E-3</v>
      </c>
      <c r="BF4285">
        <v>6.6357332327678398</v>
      </c>
      <c r="BH4285">
        <v>977.26238355773705</v>
      </c>
      <c r="BI4285">
        <v>507.5</v>
      </c>
    </row>
    <row r="4286" spans="1:61" x14ac:dyDescent="0.3">
      <c r="A4286" s="3" t="s">
        <v>329</v>
      </c>
      <c r="B4286" s="4">
        <v>33581</v>
      </c>
      <c r="C4286" s="9"/>
      <c r="D4286" s="9"/>
      <c r="E4286" s="10"/>
      <c r="G4286">
        <v>198.04</v>
      </c>
      <c r="H4286">
        <v>8.2000000000000003E-2</v>
      </c>
      <c r="I4286">
        <v>8.6050000000000001E-2</v>
      </c>
      <c r="J4286">
        <v>0.10015</v>
      </c>
      <c r="K4286">
        <v>0.12385</v>
      </c>
      <c r="L4286">
        <v>0.12230000000000001</v>
      </c>
      <c r="M4286">
        <v>0.17699999999999999</v>
      </c>
      <c r="N4286">
        <v>0.16339999999999999</v>
      </c>
      <c r="O4286">
        <v>0.13544999999999999</v>
      </c>
      <c r="S4286">
        <v>19.6118379040241</v>
      </c>
      <c r="T4286">
        <v>1651.0250000000001</v>
      </c>
      <c r="U4286">
        <v>383.25</v>
      </c>
      <c r="V4286">
        <v>1.6500000000000001E-2</v>
      </c>
      <c r="W4286">
        <v>6.3283500000000004</v>
      </c>
      <c r="AC4286">
        <v>178.62690606431099</v>
      </c>
      <c r="AG4286">
        <v>1.03E-2</v>
      </c>
      <c r="AH4286">
        <v>1.4657500000000001</v>
      </c>
      <c r="AI4286">
        <v>143.75</v>
      </c>
      <c r="AL4286">
        <v>3.6160000000000001</v>
      </c>
      <c r="AM4286">
        <v>3.2500000000000001E-2</v>
      </c>
      <c r="AN4286">
        <v>6.3163269230769199</v>
      </c>
      <c r="AO4286">
        <v>184.466783216783</v>
      </c>
      <c r="AR4286">
        <v>18528.148148148099</v>
      </c>
      <c r="AZ4286">
        <v>240</v>
      </c>
      <c r="BC4286">
        <v>204.62309393568901</v>
      </c>
      <c r="BE4286">
        <v>6.3499999999999997E-3</v>
      </c>
      <c r="BF4286">
        <v>6.8356894755244797</v>
      </c>
      <c r="BH4286">
        <v>1068.9332167832199</v>
      </c>
      <c r="BI4286">
        <v>547.5</v>
      </c>
    </row>
    <row r="4287" spans="1:61" x14ac:dyDescent="0.3">
      <c r="A4287" s="3" t="s">
        <v>329</v>
      </c>
      <c r="B4287" s="4">
        <v>33585</v>
      </c>
      <c r="C4287" s="9"/>
      <c r="D4287" s="9"/>
      <c r="E4287" s="10"/>
      <c r="S4287">
        <v>19.7814101081341</v>
      </c>
      <c r="T4287">
        <v>1632.25</v>
      </c>
      <c r="U4287">
        <v>428.25</v>
      </c>
      <c r="V4287">
        <v>1.8800000000000001E-2</v>
      </c>
      <c r="W4287">
        <v>8.0377500000000008</v>
      </c>
      <c r="AC4287">
        <v>223.62690606431099</v>
      </c>
      <c r="AG4287">
        <v>9.5499999999999995E-3</v>
      </c>
      <c r="AH4287">
        <v>1.828875</v>
      </c>
      <c r="AI4287">
        <v>191.25</v>
      </c>
      <c r="AL4287">
        <v>2.8330000000000002</v>
      </c>
      <c r="AM4287">
        <v>2.8750000000000001E-2</v>
      </c>
      <c r="AN4287">
        <v>4.5487344670320402</v>
      </c>
      <c r="AO4287">
        <v>152.811904187674</v>
      </c>
      <c r="AR4287">
        <v>18231.284150605297</v>
      </c>
      <c r="AZ4287">
        <v>250</v>
      </c>
      <c r="BC4287">
        <v>204.62309393568901</v>
      </c>
      <c r="BE4287">
        <v>6.7999999999999996E-3</v>
      </c>
      <c r="BF4287">
        <v>7.0375067059191903</v>
      </c>
      <c r="BH4287">
        <v>1032.0630958123299</v>
      </c>
      <c r="BI4287">
        <v>550</v>
      </c>
    </row>
    <row r="4288" spans="1:61" x14ac:dyDescent="0.3">
      <c r="A4288" s="3" t="s">
        <v>329</v>
      </c>
      <c r="B4288" s="4">
        <v>33588</v>
      </c>
      <c r="C4288" s="9"/>
      <c r="D4288" s="9"/>
      <c r="E4288" s="10"/>
      <c r="G4288">
        <v>191.99</v>
      </c>
      <c r="H4288">
        <v>0.08</v>
      </c>
      <c r="I4288">
        <v>8.5500000000000007E-2</v>
      </c>
      <c r="J4288">
        <v>9.7949999999999995E-2</v>
      </c>
      <c r="K4288">
        <v>0.11849999999999999</v>
      </c>
      <c r="L4288">
        <v>0.1125</v>
      </c>
      <c r="M4288">
        <v>0.17224999999999999</v>
      </c>
      <c r="N4288">
        <v>0.16184999999999999</v>
      </c>
      <c r="O4288">
        <v>0.13139999999999999</v>
      </c>
    </row>
    <row r="4289" spans="1:61" x14ac:dyDescent="0.3">
      <c r="A4289" s="3" t="s">
        <v>329</v>
      </c>
      <c r="B4289" s="4">
        <v>33590</v>
      </c>
      <c r="C4289" s="9"/>
      <c r="D4289" s="9"/>
      <c r="E4289" s="10"/>
      <c r="S4289">
        <v>16.551963113103099</v>
      </c>
      <c r="T4289">
        <v>1452.425</v>
      </c>
      <c r="U4289">
        <v>464.25</v>
      </c>
      <c r="V4289">
        <v>1.7500000000000002E-2</v>
      </c>
      <c r="W4289">
        <v>8.0902750000000001</v>
      </c>
      <c r="AC4289">
        <v>259.62690606431102</v>
      </c>
      <c r="AG4289">
        <v>1.0049999999999998E-2</v>
      </c>
      <c r="AH4289">
        <v>2.12385</v>
      </c>
      <c r="AI4289">
        <v>215</v>
      </c>
      <c r="AL4289">
        <v>1.0780000000000001</v>
      </c>
      <c r="AM4289">
        <v>2.375E-2</v>
      </c>
      <c r="AN4289">
        <v>1.88143627342424</v>
      </c>
      <c r="AO4289">
        <v>67.948457338921699</v>
      </c>
      <c r="AR4289">
        <v>15841.759352881701</v>
      </c>
      <c r="BC4289">
        <v>204.62309393568901</v>
      </c>
      <c r="BE4289">
        <v>6.6499999999999997E-3</v>
      </c>
      <c r="BF4289">
        <v>5.9753502045495699</v>
      </c>
      <c r="BH4289">
        <v>898.72654266107804</v>
      </c>
      <c r="BI4289">
        <v>437.5</v>
      </c>
    </row>
    <row r="4290" spans="1:61" x14ac:dyDescent="0.3">
      <c r="A4290" s="3" t="s">
        <v>329</v>
      </c>
      <c r="B4290" s="4">
        <v>33595</v>
      </c>
      <c r="C4290" s="9"/>
      <c r="D4290" s="9"/>
      <c r="E4290" s="10"/>
      <c r="G4290">
        <v>187.27</v>
      </c>
      <c r="H4290">
        <v>8.3000000000000004E-2</v>
      </c>
      <c r="I4290">
        <v>8.3299999999999999E-2</v>
      </c>
      <c r="J4290">
        <v>9.425E-2</v>
      </c>
      <c r="K4290">
        <v>0.11075</v>
      </c>
      <c r="L4290">
        <v>0.1119</v>
      </c>
      <c r="M4290">
        <v>0.16930000000000001</v>
      </c>
      <c r="N4290">
        <v>0.15565000000000001</v>
      </c>
      <c r="O4290">
        <v>0.12820000000000001</v>
      </c>
      <c r="T4290">
        <v>1699.325</v>
      </c>
      <c r="U4290">
        <v>666.25</v>
      </c>
      <c r="V4290">
        <v>1.89E-2</v>
      </c>
      <c r="W4290">
        <v>12.686249999999999</v>
      </c>
      <c r="AC4290">
        <v>461.62690606431102</v>
      </c>
      <c r="AG4290">
        <v>1.2E-2</v>
      </c>
      <c r="AH4290">
        <v>1.71599999999999</v>
      </c>
      <c r="AI4290">
        <v>143</v>
      </c>
      <c r="AL4290">
        <v>0.47</v>
      </c>
      <c r="AM4290">
        <v>2.5899999999999999E-2</v>
      </c>
      <c r="AR4290">
        <v>7500</v>
      </c>
      <c r="BC4290">
        <v>204.62309393568901</v>
      </c>
      <c r="BE4290">
        <v>7.7000000000000002E-3</v>
      </c>
      <c r="BI4290">
        <v>530</v>
      </c>
    </row>
    <row r="4291" spans="1:61" x14ac:dyDescent="0.3">
      <c r="A4291" s="3" t="s">
        <v>329</v>
      </c>
      <c r="B4291" s="4">
        <v>33602</v>
      </c>
      <c r="C4291" s="9"/>
      <c r="D4291" s="9"/>
      <c r="E4291" s="10"/>
      <c r="G4291">
        <v>186.2</v>
      </c>
      <c r="H4291">
        <v>8.7499999999999994E-2</v>
      </c>
      <c r="I4291">
        <v>8.2400000000000001E-2</v>
      </c>
      <c r="J4291">
        <v>9.3299999999999994E-2</v>
      </c>
      <c r="K4291">
        <v>0.11144999999999999</v>
      </c>
      <c r="L4291">
        <v>0.109</v>
      </c>
      <c r="M4291">
        <v>0.16655</v>
      </c>
      <c r="N4291">
        <v>0.15429999999999999</v>
      </c>
      <c r="O4291">
        <v>0.1265</v>
      </c>
      <c r="T4291">
        <v>1772.25</v>
      </c>
      <c r="U4291">
        <v>772</v>
      </c>
      <c r="V4291">
        <v>2.1049999999999999E-2</v>
      </c>
      <c r="W4291">
        <v>16.226974999999999</v>
      </c>
      <c r="AC4291">
        <v>567.37690606431102</v>
      </c>
      <c r="BC4291">
        <v>204.62309393568901</v>
      </c>
      <c r="BE4291">
        <v>0</v>
      </c>
      <c r="BI4291">
        <v>542.5</v>
      </c>
    </row>
    <row r="4292" spans="1:61" x14ac:dyDescent="0.3">
      <c r="A4292" s="3" t="s">
        <v>329</v>
      </c>
      <c r="B4292" s="4">
        <v>33609</v>
      </c>
      <c r="C4292" s="9"/>
      <c r="D4292" s="9"/>
      <c r="E4292" s="10"/>
      <c r="G4292">
        <v>185.6</v>
      </c>
      <c r="H4292">
        <v>8.4500000000000006E-2</v>
      </c>
      <c r="I4292">
        <v>8.2400000000000001E-2</v>
      </c>
      <c r="J4292">
        <v>9.3299999999999994E-2</v>
      </c>
      <c r="K4292">
        <v>0.11144999999999999</v>
      </c>
      <c r="L4292">
        <v>0.109</v>
      </c>
      <c r="M4292">
        <v>0.16655</v>
      </c>
      <c r="N4292">
        <v>0.15429999999999999</v>
      </c>
      <c r="O4292">
        <v>0.1265</v>
      </c>
      <c r="T4292">
        <v>2016.5</v>
      </c>
      <c r="U4292">
        <v>960.25</v>
      </c>
      <c r="V4292">
        <v>2.0150000000000001E-2</v>
      </c>
      <c r="W4292">
        <v>19.2986</v>
      </c>
      <c r="AC4292">
        <v>755.62690606431102</v>
      </c>
      <c r="BC4292">
        <v>204.62309393568901</v>
      </c>
      <c r="BE4292">
        <v>0</v>
      </c>
      <c r="BI4292">
        <v>577.5</v>
      </c>
    </row>
    <row r="4293" spans="1:61" x14ac:dyDescent="0.3">
      <c r="A4293" s="3" t="s">
        <v>329</v>
      </c>
      <c r="B4293" s="4">
        <v>33613</v>
      </c>
      <c r="C4293" s="9"/>
      <c r="D4293" s="9"/>
      <c r="E4293" s="10"/>
      <c r="BC4293">
        <v>204.62309393568901</v>
      </c>
      <c r="BE4293">
        <v>0</v>
      </c>
    </row>
    <row r="4294" spans="1:61" x14ac:dyDescent="0.3">
      <c r="A4294" s="3" t="s">
        <v>329</v>
      </c>
      <c r="B4294" s="4">
        <v>33616</v>
      </c>
      <c r="C4294" s="9"/>
      <c r="D4294" s="9"/>
      <c r="E4294" s="10"/>
      <c r="G4294">
        <v>187.85</v>
      </c>
      <c r="H4294">
        <v>7.9000000000000001E-2</v>
      </c>
      <c r="I4294">
        <v>8.7300000000000003E-2</v>
      </c>
      <c r="J4294">
        <v>9.8849999999999993E-2</v>
      </c>
      <c r="K4294">
        <v>0.11845</v>
      </c>
      <c r="L4294">
        <v>0.1135</v>
      </c>
      <c r="M4294">
        <v>0.16539999999999999</v>
      </c>
      <c r="N4294">
        <v>0.15145</v>
      </c>
      <c r="O4294">
        <v>0.12529999999999999</v>
      </c>
    </row>
    <row r="4295" spans="1:61" x14ac:dyDescent="0.3">
      <c r="A4295" s="3" t="s">
        <v>329</v>
      </c>
      <c r="B4295" s="4">
        <v>33618</v>
      </c>
      <c r="C4295" s="9"/>
      <c r="D4295" s="9"/>
      <c r="E4295" s="10"/>
      <c r="BC4295">
        <v>204.62309393568901</v>
      </c>
    </row>
    <row r="4296" spans="1:61" x14ac:dyDescent="0.3">
      <c r="A4296" s="3" t="s">
        <v>329</v>
      </c>
      <c r="B4296" s="4">
        <v>33623</v>
      </c>
      <c r="C4296" s="9"/>
      <c r="D4296" s="9"/>
      <c r="E4296" s="10" t="s">
        <v>108</v>
      </c>
      <c r="G4296">
        <v>190.1</v>
      </c>
      <c r="H4296">
        <v>9.2999999999999999E-2</v>
      </c>
      <c r="I4296">
        <v>8.5500000000000007E-2</v>
      </c>
      <c r="J4296">
        <v>0.10105</v>
      </c>
      <c r="K4296">
        <v>0.12085</v>
      </c>
      <c r="L4296">
        <v>0.1153</v>
      </c>
      <c r="M4296">
        <v>0.16175</v>
      </c>
      <c r="N4296">
        <v>0.14954999999999999</v>
      </c>
      <c r="O4296">
        <v>0.1235</v>
      </c>
      <c r="T4296" s="35">
        <v>1338.90722831635</v>
      </c>
      <c r="Y4296">
        <v>3.3933999999999999E-2</v>
      </c>
      <c r="AA4296">
        <v>14078.779219329401</v>
      </c>
      <c r="AC4296">
        <v>477.749294028723</v>
      </c>
      <c r="AS4296" t="s">
        <v>69</v>
      </c>
    </row>
    <row r="4297" spans="1:61" x14ac:dyDescent="0.3">
      <c r="A4297" s="3" t="s">
        <v>330</v>
      </c>
      <c r="B4297" s="4">
        <v>33483</v>
      </c>
      <c r="C4297" s="9"/>
      <c r="D4297" s="9"/>
      <c r="E4297" s="10"/>
      <c r="G4297">
        <v>426.51</v>
      </c>
      <c r="H4297">
        <v>0.27800000000000002</v>
      </c>
      <c r="I4297">
        <v>0.26824999999999999</v>
      </c>
      <c r="J4297">
        <v>0.25355</v>
      </c>
      <c r="K4297">
        <v>0.2364</v>
      </c>
      <c r="L4297">
        <v>0.26350000000000001</v>
      </c>
      <c r="M4297">
        <v>0.27705000000000002</v>
      </c>
      <c r="N4297">
        <v>0.3392</v>
      </c>
      <c r="O4297">
        <v>0.21659999999999999</v>
      </c>
    </row>
    <row r="4298" spans="1:61" x14ac:dyDescent="0.3">
      <c r="A4298" s="3" t="s">
        <v>330</v>
      </c>
      <c r="B4298" s="4">
        <v>33491</v>
      </c>
      <c r="C4298" s="9"/>
      <c r="D4298" s="9"/>
      <c r="E4298" s="10"/>
      <c r="G4298">
        <v>421.1</v>
      </c>
      <c r="H4298">
        <v>0.27700000000000002</v>
      </c>
      <c r="I4298">
        <v>0.26315</v>
      </c>
      <c r="J4298">
        <v>0.25685000000000002</v>
      </c>
      <c r="K4298">
        <v>0.23280000000000001</v>
      </c>
      <c r="L4298">
        <v>0.26229999999999998</v>
      </c>
      <c r="M4298">
        <v>0.27424999999999999</v>
      </c>
      <c r="N4298">
        <v>0.33700000000000002</v>
      </c>
      <c r="O4298">
        <v>0.20215</v>
      </c>
    </row>
    <row r="4299" spans="1:61" x14ac:dyDescent="0.3">
      <c r="A4299" s="3" t="s">
        <v>330</v>
      </c>
      <c r="B4299" s="4">
        <v>33497</v>
      </c>
      <c r="C4299" s="9"/>
      <c r="D4299" s="9"/>
      <c r="E4299" s="10"/>
      <c r="G4299">
        <v>424.27</v>
      </c>
      <c r="H4299">
        <v>0.28649999999999998</v>
      </c>
      <c r="I4299">
        <v>0.26769999999999999</v>
      </c>
      <c r="J4299">
        <v>0.25464999999999999</v>
      </c>
      <c r="K4299">
        <v>0.23574999999999999</v>
      </c>
      <c r="L4299">
        <v>0.26200000000000001</v>
      </c>
      <c r="M4299">
        <v>0.27474999999999999</v>
      </c>
      <c r="N4299">
        <v>0.33944999999999997</v>
      </c>
      <c r="O4299">
        <v>0.20055000000000001</v>
      </c>
    </row>
    <row r="4300" spans="1:61" x14ac:dyDescent="0.3">
      <c r="A4300" s="3" t="s">
        <v>330</v>
      </c>
      <c r="B4300" s="4">
        <v>33504</v>
      </c>
      <c r="C4300" s="9"/>
      <c r="D4300" s="9"/>
      <c r="E4300" s="10"/>
      <c r="G4300">
        <v>424.33</v>
      </c>
      <c r="H4300">
        <v>0.29049999999999998</v>
      </c>
      <c r="I4300">
        <v>0.26719999999999999</v>
      </c>
      <c r="J4300">
        <v>0.25409999999999999</v>
      </c>
      <c r="K4300">
        <v>0.23524999999999999</v>
      </c>
      <c r="L4300">
        <v>0.26150000000000001</v>
      </c>
      <c r="M4300">
        <v>0.2742</v>
      </c>
      <c r="N4300">
        <v>0.33879999999999999</v>
      </c>
      <c r="O4300">
        <v>0.2001</v>
      </c>
    </row>
    <row r="4301" spans="1:61" x14ac:dyDescent="0.3">
      <c r="A4301" s="3" t="s">
        <v>330</v>
      </c>
      <c r="B4301" s="4">
        <v>33505</v>
      </c>
      <c r="C4301" s="9"/>
      <c r="D4301" s="9"/>
      <c r="E4301" s="10"/>
      <c r="T4301">
        <v>202.2</v>
      </c>
      <c r="AL4301">
        <v>2.8306359589999999</v>
      </c>
      <c r="AO4301">
        <v>122.990820525335</v>
      </c>
      <c r="AR4301">
        <v>22861.408601074298</v>
      </c>
      <c r="AZ4301">
        <v>210</v>
      </c>
      <c r="BH4301">
        <v>79.209179474665206</v>
      </c>
      <c r="BI4301">
        <v>777.5</v>
      </c>
    </row>
    <row r="4302" spans="1:61" x14ac:dyDescent="0.3">
      <c r="A4302" s="3" t="s">
        <v>330</v>
      </c>
      <c r="B4302" s="4">
        <v>33512</v>
      </c>
      <c r="C4302" s="9"/>
      <c r="D4302" s="9"/>
      <c r="E4302" s="10"/>
      <c r="G4302">
        <v>400.19</v>
      </c>
      <c r="H4302">
        <v>0.24199999999999999</v>
      </c>
      <c r="I4302">
        <v>0.23619999999999999</v>
      </c>
      <c r="J4302">
        <v>0.23300000000000001</v>
      </c>
      <c r="K4302">
        <v>0.22514999999999999</v>
      </c>
      <c r="L4302">
        <v>0.25745000000000001</v>
      </c>
      <c r="M4302">
        <v>0.27195000000000003</v>
      </c>
      <c r="N4302">
        <v>0.33455000000000001</v>
      </c>
      <c r="O4302">
        <v>0.20065</v>
      </c>
    </row>
    <row r="4303" spans="1:61" x14ac:dyDescent="0.3">
      <c r="A4303" s="3" t="s">
        <v>330</v>
      </c>
      <c r="B4303" s="4">
        <v>33519</v>
      </c>
      <c r="C4303" s="9"/>
      <c r="D4303" s="9"/>
      <c r="E4303" s="10"/>
      <c r="G4303">
        <v>407.89</v>
      </c>
      <c r="H4303">
        <v>0.26850000000000002</v>
      </c>
      <c r="I4303">
        <v>0.25180000000000002</v>
      </c>
      <c r="J4303">
        <v>0.23874999999999999</v>
      </c>
      <c r="K4303">
        <v>0.2263</v>
      </c>
      <c r="L4303">
        <v>0.25459999999999999</v>
      </c>
      <c r="M4303">
        <v>0.26500000000000001</v>
      </c>
      <c r="N4303">
        <v>0.33500000000000002</v>
      </c>
      <c r="O4303">
        <v>0.19950000000000001</v>
      </c>
    </row>
    <row r="4304" spans="1:61" x14ac:dyDescent="0.3">
      <c r="A4304" s="3" t="s">
        <v>330</v>
      </c>
      <c r="B4304" s="4">
        <v>33521</v>
      </c>
      <c r="C4304" s="9"/>
      <c r="D4304" s="9"/>
      <c r="E4304" s="10"/>
      <c r="T4304">
        <v>401.82499999999999</v>
      </c>
      <c r="AL4304">
        <v>6.884600571</v>
      </c>
      <c r="AO4304">
        <v>217.685047396442</v>
      </c>
      <c r="AR4304">
        <v>31611.422668240801</v>
      </c>
      <c r="AZ4304">
        <v>265</v>
      </c>
      <c r="BH4304">
        <v>184.13995260355799</v>
      </c>
      <c r="BI4304">
        <v>840</v>
      </c>
    </row>
    <row r="4305" spans="1:61" x14ac:dyDescent="0.3">
      <c r="A4305" s="3" t="s">
        <v>330</v>
      </c>
      <c r="B4305" s="4">
        <v>33525</v>
      </c>
      <c r="C4305" s="9"/>
      <c r="D4305" s="9"/>
      <c r="E4305" s="10"/>
      <c r="G4305">
        <v>399.27</v>
      </c>
      <c r="H4305">
        <v>0.2555</v>
      </c>
      <c r="I4305">
        <v>0.2382</v>
      </c>
      <c r="J4305">
        <v>0.2281</v>
      </c>
      <c r="K4305">
        <v>0.22165000000000001</v>
      </c>
      <c r="L4305">
        <v>0.25624999999999998</v>
      </c>
      <c r="M4305">
        <v>0.26574999999999999</v>
      </c>
      <c r="N4305">
        <v>0.33345000000000002</v>
      </c>
      <c r="O4305">
        <v>0.19744999999999999</v>
      </c>
    </row>
    <row r="4306" spans="1:61" x14ac:dyDescent="0.3">
      <c r="A4306" s="3" t="s">
        <v>330</v>
      </c>
      <c r="B4306" s="4">
        <v>33532</v>
      </c>
      <c r="C4306" s="9"/>
      <c r="D4306" s="9"/>
      <c r="E4306" s="10"/>
      <c r="G4306">
        <v>386.69</v>
      </c>
      <c r="H4306">
        <v>0.23949999999999999</v>
      </c>
      <c r="I4306">
        <v>0.22600000000000001</v>
      </c>
      <c r="J4306">
        <v>0.21129999999999999</v>
      </c>
      <c r="K4306">
        <v>0.21379999999999999</v>
      </c>
      <c r="L4306">
        <v>0.25054999999999999</v>
      </c>
      <c r="M4306">
        <v>0.26069999999999999</v>
      </c>
      <c r="N4306">
        <v>0.3332</v>
      </c>
      <c r="O4306">
        <v>0.19839999999999999</v>
      </c>
    </row>
    <row r="4307" spans="1:61" x14ac:dyDescent="0.3">
      <c r="A4307" s="3" t="s">
        <v>330</v>
      </c>
      <c r="B4307" s="4">
        <v>33533</v>
      </c>
      <c r="C4307" s="9"/>
      <c r="D4307" s="9"/>
      <c r="E4307" s="10"/>
      <c r="T4307">
        <v>771.52499999999998</v>
      </c>
      <c r="AL4307">
        <v>10.251551839999999</v>
      </c>
      <c r="AO4307">
        <v>369.72787274453901</v>
      </c>
      <c r="AR4307">
        <v>27558.659056843102</v>
      </c>
      <c r="AZ4307">
        <v>295</v>
      </c>
      <c r="BH4307">
        <v>401.79712725546102</v>
      </c>
      <c r="BI4307">
        <v>917.5</v>
      </c>
    </row>
    <row r="4308" spans="1:61" x14ac:dyDescent="0.3">
      <c r="A4308" s="3" t="s">
        <v>330</v>
      </c>
      <c r="B4308" s="4">
        <v>33540</v>
      </c>
      <c r="C4308" s="9"/>
      <c r="D4308" s="9"/>
      <c r="E4308" s="10"/>
      <c r="G4308">
        <v>344.68</v>
      </c>
      <c r="H4308">
        <v>0.17949999999999999</v>
      </c>
      <c r="I4308">
        <v>0.16735</v>
      </c>
      <c r="J4308">
        <v>0.15390000000000001</v>
      </c>
      <c r="K4308">
        <v>0.19964999999999999</v>
      </c>
      <c r="L4308">
        <v>0.24215</v>
      </c>
      <c r="M4308">
        <v>0.254</v>
      </c>
      <c r="N4308">
        <v>0.33040000000000003</v>
      </c>
      <c r="O4308">
        <v>0.19645000000000001</v>
      </c>
    </row>
    <row r="4309" spans="1:61" x14ac:dyDescent="0.3">
      <c r="A4309" s="3" t="s">
        <v>330</v>
      </c>
      <c r="B4309" s="4">
        <v>33546</v>
      </c>
      <c r="C4309" s="9"/>
      <c r="D4309" s="9"/>
      <c r="E4309" s="10"/>
      <c r="G4309">
        <v>322.76</v>
      </c>
      <c r="H4309">
        <v>0.159</v>
      </c>
      <c r="I4309">
        <v>0.14065</v>
      </c>
      <c r="J4309">
        <v>0.13189999999999999</v>
      </c>
      <c r="K4309">
        <v>0.18575</v>
      </c>
      <c r="L4309">
        <v>0.23315</v>
      </c>
      <c r="M4309">
        <v>0.24529999999999999</v>
      </c>
      <c r="N4309">
        <v>0.32450000000000001</v>
      </c>
      <c r="O4309">
        <v>0.19355</v>
      </c>
    </row>
    <row r="4310" spans="1:61" x14ac:dyDescent="0.3">
      <c r="A4310" s="3" t="s">
        <v>330</v>
      </c>
      <c r="B4310" s="4">
        <v>33547</v>
      </c>
      <c r="C4310" s="9"/>
      <c r="D4310" s="9"/>
      <c r="E4310" s="10"/>
      <c r="S4310">
        <v>24.520205000000001</v>
      </c>
      <c r="T4310">
        <v>1092.8</v>
      </c>
      <c r="AI4310">
        <v>53.249999999999304</v>
      </c>
      <c r="AL4310">
        <v>9.1126362459999992</v>
      </c>
      <c r="AO4310">
        <v>395.61856747233901</v>
      </c>
      <c r="AR4310">
        <v>23097.480181061299</v>
      </c>
      <c r="AZ4310">
        <v>242.5</v>
      </c>
      <c r="BH4310">
        <v>691.85643252766101</v>
      </c>
      <c r="BI4310">
        <v>797.5</v>
      </c>
    </row>
    <row r="4311" spans="1:61" x14ac:dyDescent="0.3">
      <c r="A4311" s="3" t="s">
        <v>330</v>
      </c>
      <c r="B4311" s="4">
        <v>33553</v>
      </c>
      <c r="C4311" s="9"/>
      <c r="D4311" s="9"/>
      <c r="E4311" s="10"/>
      <c r="G4311">
        <v>301.24</v>
      </c>
      <c r="H4311">
        <v>0.13200000000000001</v>
      </c>
      <c r="I4311">
        <v>0.12015000000000001</v>
      </c>
      <c r="J4311">
        <v>0.1062</v>
      </c>
      <c r="K4311">
        <v>0.17269999999999999</v>
      </c>
      <c r="L4311">
        <v>0.2228</v>
      </c>
      <c r="M4311">
        <v>0.23699999999999999</v>
      </c>
      <c r="N4311">
        <v>0.32429999999999998</v>
      </c>
      <c r="O4311">
        <v>0.19105</v>
      </c>
    </row>
    <row r="4312" spans="1:61" x14ac:dyDescent="0.3">
      <c r="A4312" s="3" t="s">
        <v>330</v>
      </c>
      <c r="B4312" s="4">
        <v>33560</v>
      </c>
      <c r="C4312" s="9"/>
      <c r="D4312" s="9"/>
      <c r="E4312" s="10"/>
      <c r="G4312">
        <v>281.60000000000002</v>
      </c>
      <c r="H4312">
        <v>0.10150000000000001</v>
      </c>
      <c r="I4312">
        <v>0.10440000000000001</v>
      </c>
      <c r="J4312">
        <v>8.7550000000000003E-2</v>
      </c>
      <c r="K4312">
        <v>0.15870000000000001</v>
      </c>
      <c r="L4312">
        <v>0.21010000000000001</v>
      </c>
      <c r="M4312">
        <v>0.2311</v>
      </c>
      <c r="N4312">
        <v>0.32395000000000002</v>
      </c>
      <c r="O4312">
        <v>0.19070000000000001</v>
      </c>
    </row>
    <row r="4313" spans="1:61" x14ac:dyDescent="0.3">
      <c r="A4313" s="3" t="s">
        <v>330</v>
      </c>
      <c r="B4313" s="4">
        <v>33561</v>
      </c>
      <c r="C4313" s="9"/>
      <c r="D4313" s="9"/>
      <c r="E4313" s="10"/>
      <c r="S4313">
        <v>19.264616228227201</v>
      </c>
      <c r="T4313">
        <v>1508.825</v>
      </c>
      <c r="U4313">
        <v>238.47499999999999</v>
      </c>
      <c r="V4313">
        <v>1.575E-2</v>
      </c>
      <c r="W4313">
        <v>3.7657750000000001</v>
      </c>
      <c r="AC4313">
        <v>24.398984253659499</v>
      </c>
      <c r="AG4313">
        <v>7.8500000000000011E-3</v>
      </c>
      <c r="AH4313">
        <v>0.66642499999999993</v>
      </c>
      <c r="AI4313">
        <v>85</v>
      </c>
      <c r="AL4313">
        <v>6.8769999999999998</v>
      </c>
      <c r="AM4313">
        <v>2.9250000000000002E-2</v>
      </c>
      <c r="AN4313">
        <v>8.8768438059482904</v>
      </c>
      <c r="AO4313">
        <v>302.70416962657401</v>
      </c>
      <c r="AR4313">
        <v>22745.2392256159</v>
      </c>
      <c r="AZ4313">
        <v>250</v>
      </c>
      <c r="BC4313">
        <v>228.85203149268099</v>
      </c>
      <c r="BE4313">
        <v>7.3499999999999998E-3</v>
      </c>
      <c r="BF4313">
        <v>7.0492087221188902</v>
      </c>
      <c r="BH4313">
        <v>959.14583037342595</v>
      </c>
      <c r="BI4313">
        <v>675</v>
      </c>
    </row>
    <row r="4314" spans="1:61" x14ac:dyDescent="0.3">
      <c r="A4314" s="3" t="s">
        <v>330</v>
      </c>
      <c r="B4314" s="4">
        <v>33568</v>
      </c>
      <c r="C4314" s="9"/>
      <c r="D4314" s="9"/>
      <c r="E4314" s="10"/>
      <c r="S4314">
        <v>18.678859556812299</v>
      </c>
      <c r="T4314">
        <v>1483.85</v>
      </c>
      <c r="U4314">
        <v>244.375</v>
      </c>
      <c r="V4314">
        <v>1.435E-2</v>
      </c>
      <c r="W4314">
        <v>3.5118125</v>
      </c>
      <c r="AC4314">
        <v>15.522968507319</v>
      </c>
      <c r="AG4314">
        <v>1.1299999999999999E-2</v>
      </c>
      <c r="AH4314">
        <v>1.35735000000001</v>
      </c>
      <c r="AI4314">
        <v>119.5</v>
      </c>
      <c r="AL4314">
        <v>4.9039999999999999</v>
      </c>
      <c r="AM4314">
        <v>2.785E-2</v>
      </c>
      <c r="AN4314">
        <v>6.8937125622876598</v>
      </c>
      <c r="AO4314">
        <v>250.215373725934</v>
      </c>
      <c r="AR4314">
        <v>19507.3633132088</v>
      </c>
      <c r="AZ4314">
        <v>255</v>
      </c>
      <c r="BC4314">
        <v>228.85203149268099</v>
      </c>
      <c r="BE4314">
        <v>8.4499999999999992E-3</v>
      </c>
      <c r="BF4314">
        <v>8.2485418233295604</v>
      </c>
      <c r="BH4314">
        <v>977.30962627406598</v>
      </c>
      <c r="BI4314">
        <v>565</v>
      </c>
    </row>
    <row r="4315" spans="1:61" x14ac:dyDescent="0.3">
      <c r="A4315" s="3" t="s">
        <v>330</v>
      </c>
      <c r="B4315" s="4">
        <v>33574</v>
      </c>
      <c r="C4315" s="9"/>
      <c r="D4315" s="9"/>
      <c r="E4315" s="10"/>
      <c r="G4315">
        <v>249.86</v>
      </c>
      <c r="H4315">
        <v>8.9499999999999996E-2</v>
      </c>
      <c r="I4315">
        <v>8.4099999999999994E-2</v>
      </c>
      <c r="J4315">
        <v>7.2650000000000006E-2</v>
      </c>
      <c r="K4315">
        <v>0.12645000000000001</v>
      </c>
      <c r="L4315">
        <v>0.18609999999999999</v>
      </c>
      <c r="M4315">
        <v>0.20644999999999999</v>
      </c>
      <c r="N4315">
        <v>0.30354999999999999</v>
      </c>
      <c r="O4315">
        <v>0.18049999999999999</v>
      </c>
      <c r="S4315">
        <v>22.238495327180701</v>
      </c>
      <c r="T4315">
        <v>1662.7750000000001</v>
      </c>
      <c r="U4315">
        <v>305.82499999999999</v>
      </c>
      <c r="V4315">
        <v>1.8100000000000002E-2</v>
      </c>
      <c r="W4315">
        <v>5.5330649999999997</v>
      </c>
      <c r="AC4315">
        <v>76.972968507318996</v>
      </c>
      <c r="AG4315">
        <v>9.3999999999999986E-3</v>
      </c>
      <c r="AH4315">
        <v>1.0520500000000002</v>
      </c>
      <c r="AI4315">
        <v>114.25</v>
      </c>
      <c r="AL4315">
        <v>4.548</v>
      </c>
      <c r="AM4315">
        <v>3.4599999999999999E-2</v>
      </c>
      <c r="AN4315">
        <v>8.1465303297823404</v>
      </c>
      <c r="AO4315">
        <v>235.58210190621401</v>
      </c>
      <c r="AR4315">
        <v>19184.393514848198</v>
      </c>
      <c r="AZ4315">
        <v>277.5</v>
      </c>
      <c r="BC4315">
        <v>228.85203149268099</v>
      </c>
      <c r="BE4315">
        <v>8.0000000000000002E-3</v>
      </c>
      <c r="BF4315">
        <v>8.83025667518198</v>
      </c>
      <c r="BH4315">
        <v>1109.9428980937901</v>
      </c>
      <c r="BI4315">
        <v>747.5</v>
      </c>
    </row>
    <row r="4316" spans="1:61" x14ac:dyDescent="0.3">
      <c r="A4316" s="3" t="s">
        <v>330</v>
      </c>
      <c r="B4316" s="4">
        <v>33581</v>
      </c>
      <c r="C4316" s="9"/>
      <c r="D4316" s="9"/>
      <c r="E4316" s="10"/>
      <c r="G4316">
        <v>240.5</v>
      </c>
      <c r="H4316">
        <v>8.2500000000000004E-2</v>
      </c>
      <c r="I4316">
        <v>8.3949999999999997E-2</v>
      </c>
      <c r="J4316">
        <v>7.22E-2</v>
      </c>
      <c r="K4316">
        <v>0.11584999999999999</v>
      </c>
      <c r="L4316">
        <v>0.17915</v>
      </c>
      <c r="M4316">
        <v>0.19675000000000001</v>
      </c>
      <c r="N4316">
        <v>0.2964</v>
      </c>
      <c r="O4316">
        <v>0.1757</v>
      </c>
      <c r="S4316">
        <v>25.715800415781899</v>
      </c>
      <c r="T4316">
        <v>2105.9</v>
      </c>
      <c r="U4316">
        <v>437.5</v>
      </c>
      <c r="V4316">
        <v>1.6400000000000001E-2</v>
      </c>
      <c r="W4316">
        <v>7.1521999999999997</v>
      </c>
      <c r="AC4316">
        <v>208.64796850731901</v>
      </c>
      <c r="AG4316">
        <v>1.0249999999999999E-2</v>
      </c>
      <c r="AH4316">
        <v>1.1032500000000001</v>
      </c>
      <c r="AI4316">
        <v>105</v>
      </c>
      <c r="AL4316">
        <v>4.9989999999999997</v>
      </c>
      <c r="AM4316">
        <v>3.1399999999999997E-2</v>
      </c>
      <c r="AN4316">
        <v>8.3798170311436593</v>
      </c>
      <c r="AO4316">
        <v>259.57621076416302</v>
      </c>
      <c r="AR4316">
        <v>19401.662844036699</v>
      </c>
      <c r="AZ4316">
        <v>287.5</v>
      </c>
      <c r="BC4316">
        <v>228.85203149268099</v>
      </c>
      <c r="BE4316">
        <v>7.0499999999999998E-3</v>
      </c>
      <c r="BF4316">
        <v>10.1326454706939</v>
      </c>
      <c r="BH4316">
        <v>1398.32378923584</v>
      </c>
      <c r="BI4316">
        <v>712.5</v>
      </c>
    </row>
    <row r="4317" spans="1:61" x14ac:dyDescent="0.3">
      <c r="A4317" s="3" t="s">
        <v>330</v>
      </c>
      <c r="B4317" s="4">
        <v>33585</v>
      </c>
      <c r="C4317" s="9"/>
      <c r="D4317" s="9"/>
      <c r="E4317" s="10"/>
      <c r="S4317">
        <v>23.882085865523301</v>
      </c>
      <c r="T4317">
        <v>2091.7249999999999</v>
      </c>
      <c r="U4317">
        <v>493.75</v>
      </c>
      <c r="V4317">
        <v>1.7600000000000001E-2</v>
      </c>
      <c r="W4317">
        <v>8.6948749999999997</v>
      </c>
      <c r="AC4317">
        <v>264.89796850731898</v>
      </c>
      <c r="AG4317">
        <v>1.1299999999999999E-2</v>
      </c>
      <c r="AH4317">
        <v>1.91585000000001</v>
      </c>
      <c r="AI4317">
        <v>166.50000000000102</v>
      </c>
      <c r="AL4317">
        <v>4.3730000000000002</v>
      </c>
      <c r="AM4317">
        <v>2.9049999999999999E-2</v>
      </c>
      <c r="AN4317">
        <v>6.6815124725295201</v>
      </c>
      <c r="AO4317">
        <v>229.87821457863899</v>
      </c>
      <c r="AR4317">
        <v>19058.920456055501</v>
      </c>
      <c r="AZ4317">
        <v>275</v>
      </c>
      <c r="BC4317">
        <v>228.85203149268099</v>
      </c>
      <c r="BE4317">
        <v>5.8999999999999999E-3</v>
      </c>
      <c r="BF4317">
        <v>7.9699835642946599</v>
      </c>
      <c r="BH4317">
        <v>1351.4467854213599</v>
      </c>
      <c r="BI4317">
        <v>785</v>
      </c>
    </row>
    <row r="4318" spans="1:61" x14ac:dyDescent="0.3">
      <c r="A4318" s="3" t="s">
        <v>330</v>
      </c>
      <c r="B4318" s="4">
        <v>33588</v>
      </c>
      <c r="C4318" s="9"/>
      <c r="D4318" s="9"/>
      <c r="E4318" s="10"/>
      <c r="G4318">
        <v>231.38</v>
      </c>
      <c r="H4318">
        <v>8.3500000000000005E-2</v>
      </c>
      <c r="I4318">
        <v>8.0100000000000005E-2</v>
      </c>
      <c r="J4318">
        <v>6.5699999999999995E-2</v>
      </c>
      <c r="K4318">
        <v>0.10415000000000001</v>
      </c>
      <c r="L4318">
        <v>0.16975000000000001</v>
      </c>
      <c r="M4318">
        <v>0.18909999999999999</v>
      </c>
      <c r="N4318">
        <v>0.2923</v>
      </c>
      <c r="O4318">
        <v>0.17230000000000001</v>
      </c>
    </row>
    <row r="4319" spans="1:61" x14ac:dyDescent="0.3">
      <c r="A4319" s="3" t="s">
        <v>330</v>
      </c>
      <c r="B4319" s="4">
        <v>33590</v>
      </c>
      <c r="C4319" s="9"/>
      <c r="D4319" s="9"/>
      <c r="E4319" s="10"/>
      <c r="S4319">
        <v>19.840604271159801</v>
      </c>
      <c r="T4319">
        <v>1681.9749999999999</v>
      </c>
      <c r="U4319">
        <v>437.5</v>
      </c>
      <c r="V4319">
        <v>1.66E-2</v>
      </c>
      <c r="W4319">
        <v>7.2692500000000004</v>
      </c>
      <c r="AC4319">
        <v>208.64796850731901</v>
      </c>
      <c r="AG4319">
        <v>1.1599999999999999E-2</v>
      </c>
      <c r="AH4319">
        <v>1.6764500000000098</v>
      </c>
      <c r="AI4319">
        <v>142</v>
      </c>
      <c r="AL4319">
        <v>2.7109999999999999</v>
      </c>
      <c r="AM4319">
        <v>3.295E-2</v>
      </c>
      <c r="AN4319">
        <v>5.6577051321874601</v>
      </c>
      <c r="AO4319">
        <v>172.684088248107</v>
      </c>
      <c r="AR4319">
        <v>15606.321815032101</v>
      </c>
      <c r="BC4319">
        <v>228.85203149268099</v>
      </c>
      <c r="BE4319">
        <v>6.1000000000000004E-3</v>
      </c>
      <c r="BF4319">
        <v>6.5246248248718501</v>
      </c>
      <c r="BH4319">
        <v>1057.59091175189</v>
      </c>
      <c r="BI4319">
        <v>490</v>
      </c>
    </row>
    <row r="4320" spans="1:61" x14ac:dyDescent="0.3">
      <c r="A4320" s="3" t="s">
        <v>330</v>
      </c>
      <c r="B4320" s="4">
        <v>33595</v>
      </c>
      <c r="C4320" s="9"/>
      <c r="D4320" s="9"/>
      <c r="E4320" s="10"/>
      <c r="G4320">
        <v>222.56</v>
      </c>
      <c r="H4320">
        <v>9.1999999999999998E-2</v>
      </c>
      <c r="I4320">
        <v>7.3800000000000004E-2</v>
      </c>
      <c r="J4320">
        <v>6.3399999999999998E-2</v>
      </c>
      <c r="K4320">
        <v>9.3100000000000002E-2</v>
      </c>
      <c r="L4320">
        <v>0.15765000000000001</v>
      </c>
      <c r="M4320">
        <v>0.17699999999999999</v>
      </c>
      <c r="N4320">
        <v>0.28744999999999998</v>
      </c>
      <c r="O4320">
        <v>0.16839999999999999</v>
      </c>
      <c r="S4320">
        <v>22.351865498218999</v>
      </c>
      <c r="T4320">
        <v>2075.2249999999999</v>
      </c>
      <c r="U4320">
        <v>670</v>
      </c>
      <c r="V4320">
        <v>1.685E-2</v>
      </c>
      <c r="W4320">
        <v>11.273</v>
      </c>
      <c r="AC4320">
        <v>441.14796850731898</v>
      </c>
      <c r="AG4320">
        <v>9.8499999999999994E-3</v>
      </c>
      <c r="AH4320">
        <v>2.0707</v>
      </c>
      <c r="AI4320">
        <v>210.25</v>
      </c>
      <c r="AL4320">
        <v>1.7250000000000001</v>
      </c>
      <c r="AM4320">
        <v>2.4899999999999999E-2</v>
      </c>
      <c r="AN4320">
        <v>2.5303656293604999</v>
      </c>
      <c r="AO4320">
        <v>98.376147414292802</v>
      </c>
      <c r="AR4320">
        <v>17591.085271317799</v>
      </c>
      <c r="BC4320">
        <v>228.85203149268099</v>
      </c>
      <c r="BE4320">
        <v>6.1000000000000004E-3</v>
      </c>
      <c r="BF4320">
        <v>7.8435255007728202</v>
      </c>
      <c r="BH4320">
        <v>1285.82385258571</v>
      </c>
      <c r="BI4320">
        <v>555</v>
      </c>
    </row>
    <row r="4321" spans="1:61" x14ac:dyDescent="0.3">
      <c r="A4321" s="3" t="s">
        <v>330</v>
      </c>
      <c r="B4321" s="4">
        <v>33602</v>
      </c>
      <c r="C4321" s="9"/>
      <c r="D4321" s="9"/>
      <c r="E4321" s="10"/>
      <c r="G4321">
        <v>216.49</v>
      </c>
      <c r="H4321">
        <v>8.7499999999999994E-2</v>
      </c>
      <c r="I4321">
        <v>7.3050000000000004E-2</v>
      </c>
      <c r="J4321">
        <v>5.9900000000000002E-2</v>
      </c>
      <c r="K4321">
        <v>8.72E-2</v>
      </c>
      <c r="L4321">
        <v>0.15379999999999999</v>
      </c>
      <c r="M4321">
        <v>0.1754</v>
      </c>
      <c r="N4321">
        <v>0.27984999999999999</v>
      </c>
      <c r="O4321">
        <v>0.16575000000000001</v>
      </c>
      <c r="S4321">
        <v>22.2151378534478</v>
      </c>
      <c r="T4321">
        <v>1831.075</v>
      </c>
      <c r="U4321">
        <v>751.5</v>
      </c>
      <c r="V4321">
        <v>1.8950000000000002E-2</v>
      </c>
      <c r="W4321">
        <v>14.197050000000001</v>
      </c>
      <c r="AC4321">
        <v>522.64796850731898</v>
      </c>
      <c r="AG4321">
        <v>9.6499999999999989E-3</v>
      </c>
      <c r="AH4321">
        <v>2.4553999999999903</v>
      </c>
      <c r="AI4321">
        <v>254.49999999999901</v>
      </c>
      <c r="AL4321">
        <v>0.80800000000000005</v>
      </c>
      <c r="AM4321">
        <v>2.5999999999999999E-2</v>
      </c>
      <c r="AN4321">
        <v>1.0535862559785201</v>
      </c>
      <c r="AO4321">
        <v>40.106983111113202</v>
      </c>
      <c r="AR4321">
        <v>20208.333333333299</v>
      </c>
      <c r="BC4321">
        <v>228.85203149268099</v>
      </c>
      <c r="BE4321">
        <v>6.0499999999999998E-3</v>
      </c>
      <c r="BF4321">
        <v>6.0190642430039096</v>
      </c>
      <c r="BH4321">
        <v>1014.01801688889</v>
      </c>
      <c r="BI4321">
        <v>510</v>
      </c>
    </row>
    <row r="4322" spans="1:61" x14ac:dyDescent="0.3">
      <c r="A4322" s="3" t="s">
        <v>330</v>
      </c>
      <c r="B4322" s="4">
        <v>33609</v>
      </c>
      <c r="C4322" s="9"/>
      <c r="D4322" s="9"/>
      <c r="E4322" s="10"/>
      <c r="G4322">
        <v>215.29</v>
      </c>
      <c r="H4322">
        <v>8.5000000000000006E-2</v>
      </c>
      <c r="I4322">
        <v>7.4550000000000005E-2</v>
      </c>
      <c r="J4322">
        <v>5.985E-2</v>
      </c>
      <c r="K4322">
        <v>8.8150000000000006E-2</v>
      </c>
      <c r="L4322">
        <v>0.15475</v>
      </c>
      <c r="M4322">
        <v>0.1691</v>
      </c>
      <c r="N4322">
        <v>0.27905000000000002</v>
      </c>
      <c r="O4322">
        <v>0.16600000000000001</v>
      </c>
      <c r="T4322">
        <v>1638</v>
      </c>
      <c r="U4322">
        <v>748.75</v>
      </c>
      <c r="V4322">
        <v>1.89E-2</v>
      </c>
      <c r="W4322">
        <v>14.193199999999999</v>
      </c>
      <c r="AC4322">
        <v>519.89796850731898</v>
      </c>
      <c r="BC4322">
        <v>228.85203149268099</v>
      </c>
      <c r="BE4322">
        <v>0</v>
      </c>
      <c r="BI4322">
        <v>435</v>
      </c>
    </row>
    <row r="4323" spans="1:61" x14ac:dyDescent="0.3">
      <c r="A4323" s="3" t="s">
        <v>330</v>
      </c>
      <c r="B4323" s="4">
        <v>33613</v>
      </c>
      <c r="C4323" s="9"/>
      <c r="D4323" s="9"/>
      <c r="E4323" s="10"/>
      <c r="T4323">
        <v>2084.25</v>
      </c>
      <c r="U4323">
        <v>985</v>
      </c>
      <c r="V4323">
        <v>2.0150000000000001E-2</v>
      </c>
      <c r="W4323">
        <v>19.826074999999999</v>
      </c>
      <c r="AC4323">
        <v>756.14796850731898</v>
      </c>
      <c r="BC4323">
        <v>228.85203149268099</v>
      </c>
      <c r="BE4323">
        <v>0</v>
      </c>
      <c r="BI4323">
        <v>582.5</v>
      </c>
    </row>
    <row r="4324" spans="1:61" x14ac:dyDescent="0.3">
      <c r="A4324" s="3" t="s">
        <v>330</v>
      </c>
      <c r="B4324" s="4">
        <v>33616</v>
      </c>
      <c r="C4324" s="9"/>
      <c r="D4324" s="9"/>
      <c r="E4324" s="10"/>
      <c r="G4324">
        <v>214.59</v>
      </c>
      <c r="H4324">
        <v>7.85E-2</v>
      </c>
      <c r="I4324">
        <v>7.4300000000000005E-2</v>
      </c>
      <c r="J4324">
        <v>6.2E-2</v>
      </c>
      <c r="K4324">
        <v>8.9899999999999994E-2</v>
      </c>
      <c r="L4324">
        <v>0.15715000000000001</v>
      </c>
      <c r="M4324">
        <v>0.17105000000000001</v>
      </c>
      <c r="N4324">
        <v>0.27429999999999999</v>
      </c>
      <c r="O4324">
        <v>0.16575000000000001</v>
      </c>
    </row>
    <row r="4325" spans="1:61" x14ac:dyDescent="0.3">
      <c r="A4325" s="3" t="s">
        <v>330</v>
      </c>
      <c r="B4325" s="4">
        <v>33618</v>
      </c>
      <c r="C4325" s="9"/>
      <c r="D4325" s="9"/>
      <c r="E4325" s="10"/>
      <c r="BC4325">
        <v>228.85203149268099</v>
      </c>
    </row>
    <row r="4326" spans="1:61" x14ac:dyDescent="0.3">
      <c r="A4326" s="3" t="s">
        <v>330</v>
      </c>
      <c r="B4326" s="4">
        <v>33623</v>
      </c>
      <c r="C4326" s="9"/>
      <c r="D4326" s="9"/>
      <c r="E4326" s="10" t="s">
        <v>108</v>
      </c>
      <c r="G4326">
        <v>221.83</v>
      </c>
      <c r="H4326">
        <v>0.1105</v>
      </c>
      <c r="I4326">
        <v>7.4300000000000005E-2</v>
      </c>
      <c r="J4326">
        <v>6.3500000000000001E-2</v>
      </c>
      <c r="K4326">
        <v>9.425E-2</v>
      </c>
      <c r="L4326">
        <v>0.15909999999999999</v>
      </c>
      <c r="M4326">
        <v>0.1721</v>
      </c>
      <c r="N4326">
        <v>0.27434999999999998</v>
      </c>
      <c r="O4326">
        <v>0.16105</v>
      </c>
      <c r="T4326" s="35">
        <v>1569.55312990828</v>
      </c>
      <c r="Y4326">
        <v>3.2905469999999999E-2</v>
      </c>
      <c r="AA4326">
        <v>16488.840823950301</v>
      </c>
      <c r="AC4326">
        <v>542.57305706727095</v>
      </c>
      <c r="AS4326" t="s">
        <v>69</v>
      </c>
    </row>
    <row r="4327" spans="1:61" x14ac:dyDescent="0.3">
      <c r="A4327" s="3" t="s">
        <v>331</v>
      </c>
      <c r="B4327" s="4">
        <v>33483</v>
      </c>
      <c r="C4327" s="9"/>
      <c r="D4327" s="9"/>
      <c r="E4327" s="10"/>
      <c r="G4327">
        <v>417.13</v>
      </c>
      <c r="H4327">
        <v>0.28100000000000003</v>
      </c>
      <c r="I4327">
        <v>0.27850000000000003</v>
      </c>
      <c r="J4327">
        <v>0.27539999999999998</v>
      </c>
      <c r="K4327">
        <v>0.26979999999999998</v>
      </c>
      <c r="L4327">
        <v>0.252</v>
      </c>
      <c r="M4327">
        <v>0.26715</v>
      </c>
      <c r="N4327">
        <v>0.26229999999999998</v>
      </c>
      <c r="O4327">
        <v>0.19950000000000001</v>
      </c>
    </row>
    <row r="4328" spans="1:61" x14ac:dyDescent="0.3">
      <c r="A4328" s="3" t="s">
        <v>331</v>
      </c>
      <c r="B4328" s="4">
        <v>33491</v>
      </c>
      <c r="C4328" s="9"/>
      <c r="D4328" s="9"/>
      <c r="E4328" s="10"/>
      <c r="G4328">
        <v>419.04</v>
      </c>
      <c r="H4328">
        <v>0.29049999999999998</v>
      </c>
      <c r="I4328">
        <v>0.27925</v>
      </c>
      <c r="J4328">
        <v>0.27729999999999999</v>
      </c>
      <c r="K4328">
        <v>0.27310000000000001</v>
      </c>
      <c r="L4328">
        <v>0.25004999999999999</v>
      </c>
      <c r="M4328">
        <v>0.26315</v>
      </c>
      <c r="N4328">
        <v>0.26095000000000002</v>
      </c>
      <c r="O4328">
        <v>0.2009</v>
      </c>
    </row>
    <row r="4329" spans="1:61" x14ac:dyDescent="0.3">
      <c r="A4329" s="3" t="s">
        <v>331</v>
      </c>
      <c r="B4329" s="4">
        <v>33497</v>
      </c>
      <c r="C4329" s="9"/>
      <c r="D4329" s="9"/>
      <c r="E4329" s="10"/>
      <c r="G4329">
        <v>421.91</v>
      </c>
      <c r="H4329">
        <v>0.29799999999999999</v>
      </c>
      <c r="I4329">
        <v>0.28075</v>
      </c>
      <c r="J4329">
        <v>0.28125</v>
      </c>
      <c r="K4329">
        <v>0.27165</v>
      </c>
      <c r="L4329">
        <v>0.25195000000000001</v>
      </c>
      <c r="M4329">
        <v>0.26334999999999997</v>
      </c>
      <c r="N4329">
        <v>0.26200000000000001</v>
      </c>
      <c r="O4329">
        <v>0.2006</v>
      </c>
    </row>
    <row r="4330" spans="1:61" x14ac:dyDescent="0.3">
      <c r="A4330" s="3" t="s">
        <v>331</v>
      </c>
      <c r="B4330" s="4">
        <v>33504</v>
      </c>
      <c r="C4330" s="9"/>
      <c r="D4330" s="9"/>
      <c r="E4330" s="10"/>
      <c r="G4330">
        <v>420.97</v>
      </c>
      <c r="H4330">
        <v>0.29699999999999999</v>
      </c>
      <c r="I4330">
        <v>0.28015000000000001</v>
      </c>
      <c r="J4330">
        <v>0.28070000000000001</v>
      </c>
      <c r="K4330">
        <v>0.27115</v>
      </c>
      <c r="L4330">
        <v>0.25140000000000001</v>
      </c>
      <c r="M4330">
        <v>0.26279999999999998</v>
      </c>
      <c r="N4330">
        <v>0.26145000000000002</v>
      </c>
      <c r="O4330">
        <v>0.20019999999999999</v>
      </c>
    </row>
    <row r="4331" spans="1:61" x14ac:dyDescent="0.3">
      <c r="A4331" s="3" t="s">
        <v>331</v>
      </c>
      <c r="B4331" s="4">
        <v>33505</v>
      </c>
      <c r="C4331" s="9"/>
      <c r="D4331" s="9"/>
      <c r="E4331" s="10"/>
      <c r="T4331">
        <v>182.97499999999999</v>
      </c>
      <c r="AL4331">
        <v>2.8457006480000002</v>
      </c>
      <c r="AO4331">
        <v>114.115453669644</v>
      </c>
      <c r="AR4331">
        <v>24956.660412757999</v>
      </c>
      <c r="AZ4331">
        <v>207.5</v>
      </c>
      <c r="BH4331">
        <v>68.859546330355599</v>
      </c>
      <c r="BI4331">
        <v>625</v>
      </c>
    </row>
    <row r="4332" spans="1:61" x14ac:dyDescent="0.3">
      <c r="A4332" s="3" t="s">
        <v>331</v>
      </c>
      <c r="B4332" s="4">
        <v>33512</v>
      </c>
      <c r="C4332" s="9"/>
      <c r="D4332" s="9"/>
      <c r="E4332" s="10"/>
      <c r="G4332">
        <v>397.72</v>
      </c>
      <c r="H4332">
        <v>0.2445</v>
      </c>
      <c r="I4332">
        <v>0.25505</v>
      </c>
      <c r="J4332">
        <v>0.26524999999999999</v>
      </c>
      <c r="K4332">
        <v>0.26469999999999999</v>
      </c>
      <c r="L4332">
        <v>0.24390000000000001</v>
      </c>
      <c r="M4332">
        <v>0.25895000000000001</v>
      </c>
      <c r="N4332">
        <v>0.25774999999999998</v>
      </c>
      <c r="O4332">
        <v>0.19850000000000001</v>
      </c>
    </row>
    <row r="4333" spans="1:61" x14ac:dyDescent="0.3">
      <c r="A4333" s="3" t="s">
        <v>331</v>
      </c>
      <c r="B4333" s="4">
        <v>33519</v>
      </c>
      <c r="C4333" s="9"/>
      <c r="D4333" s="9"/>
      <c r="E4333" s="10"/>
      <c r="G4333">
        <v>404.33</v>
      </c>
      <c r="H4333">
        <v>0.27650000000000002</v>
      </c>
      <c r="I4333">
        <v>0.26029999999999998</v>
      </c>
      <c r="J4333">
        <v>0.26679999999999998</v>
      </c>
      <c r="K4333">
        <v>0.26279999999999998</v>
      </c>
      <c r="L4333">
        <v>0.24210000000000001</v>
      </c>
      <c r="M4333">
        <v>0.25985000000000003</v>
      </c>
      <c r="N4333">
        <v>0.25609999999999999</v>
      </c>
      <c r="O4333">
        <v>0.19719999999999999</v>
      </c>
    </row>
    <row r="4334" spans="1:61" x14ac:dyDescent="0.3">
      <c r="A4334" s="3" t="s">
        <v>331</v>
      </c>
      <c r="B4334" s="4">
        <v>33521</v>
      </c>
      <c r="C4334" s="9"/>
      <c r="D4334" s="9"/>
      <c r="E4334" s="10"/>
      <c r="T4334">
        <v>414.42500000000001</v>
      </c>
      <c r="AL4334">
        <v>7.1178980440000004</v>
      </c>
      <c r="AO4334">
        <v>233.175927766733</v>
      </c>
      <c r="AR4334">
        <v>30678.159777424498</v>
      </c>
      <c r="AZ4334">
        <v>275</v>
      </c>
      <c r="BH4334">
        <v>181.24907223326699</v>
      </c>
      <c r="BI4334">
        <v>802.5</v>
      </c>
    </row>
    <row r="4335" spans="1:61" x14ac:dyDescent="0.3">
      <c r="A4335" s="3" t="s">
        <v>331</v>
      </c>
      <c r="B4335" s="4">
        <v>33525</v>
      </c>
      <c r="C4335" s="9"/>
      <c r="D4335" s="9"/>
      <c r="E4335" s="10"/>
      <c r="G4335">
        <v>396.64</v>
      </c>
      <c r="H4335">
        <v>0.255</v>
      </c>
      <c r="I4335">
        <v>0.24970000000000001</v>
      </c>
      <c r="J4335">
        <v>0.25724999999999998</v>
      </c>
      <c r="K4335">
        <v>0.26114999999999999</v>
      </c>
      <c r="L4335">
        <v>0.2437</v>
      </c>
      <c r="M4335">
        <v>0.26155</v>
      </c>
      <c r="N4335">
        <v>0.25885000000000002</v>
      </c>
      <c r="O4335">
        <v>0.19600000000000001</v>
      </c>
    </row>
    <row r="4336" spans="1:61" x14ac:dyDescent="0.3">
      <c r="A4336" s="3" t="s">
        <v>331</v>
      </c>
      <c r="B4336" s="4">
        <v>33532</v>
      </c>
      <c r="C4336" s="9"/>
      <c r="D4336" s="9"/>
      <c r="E4336" s="10"/>
      <c r="G4336">
        <v>384.94</v>
      </c>
      <c r="H4336">
        <v>0.2455</v>
      </c>
      <c r="I4336">
        <v>0.23330000000000001</v>
      </c>
      <c r="J4336">
        <v>0.24565000000000001</v>
      </c>
      <c r="K4336">
        <v>0.25645000000000001</v>
      </c>
      <c r="L4336">
        <v>0.23644999999999999</v>
      </c>
      <c r="M4336">
        <v>0.25609999999999999</v>
      </c>
      <c r="N4336">
        <v>0.25535000000000002</v>
      </c>
      <c r="O4336">
        <v>0.19589999999999999</v>
      </c>
    </row>
    <row r="4337" spans="1:61" x14ac:dyDescent="0.3">
      <c r="A4337" s="3" t="s">
        <v>331</v>
      </c>
      <c r="B4337" s="4">
        <v>33533</v>
      </c>
      <c r="C4337" s="9"/>
      <c r="D4337" s="9"/>
      <c r="E4337" s="10"/>
      <c r="T4337">
        <v>682.15</v>
      </c>
      <c r="AL4337">
        <v>8.477960199</v>
      </c>
      <c r="AO4337">
        <v>318.76368308721197</v>
      </c>
      <c r="AR4337">
        <v>26620.670995670996</v>
      </c>
      <c r="AZ4337">
        <v>235</v>
      </c>
      <c r="BH4337">
        <v>363.386316912788</v>
      </c>
      <c r="BI4337">
        <v>785</v>
      </c>
    </row>
    <row r="4338" spans="1:61" x14ac:dyDescent="0.3">
      <c r="A4338" s="3" t="s">
        <v>331</v>
      </c>
      <c r="B4338" s="4">
        <v>33540</v>
      </c>
      <c r="C4338" s="9"/>
      <c r="D4338" s="9"/>
      <c r="E4338" s="10"/>
      <c r="G4338">
        <v>389.72</v>
      </c>
      <c r="H4338">
        <v>0.26150000000000001</v>
      </c>
      <c r="I4338">
        <v>0.25535000000000002</v>
      </c>
      <c r="J4338">
        <v>0.253</v>
      </c>
      <c r="K4338">
        <v>0.2465</v>
      </c>
      <c r="L4338">
        <v>0.23194999999999999</v>
      </c>
      <c r="M4338">
        <v>0.25474999999999998</v>
      </c>
      <c r="N4338">
        <v>0.25269999999999998</v>
      </c>
      <c r="O4338">
        <v>0.19284999999999999</v>
      </c>
    </row>
    <row r="4339" spans="1:61" x14ac:dyDescent="0.3">
      <c r="A4339" s="3" t="s">
        <v>331</v>
      </c>
      <c r="B4339" s="4">
        <v>33546</v>
      </c>
      <c r="C4339" s="9"/>
      <c r="D4339" s="9"/>
      <c r="E4339" s="10"/>
      <c r="G4339">
        <v>403.32</v>
      </c>
      <c r="H4339">
        <v>0.28999999999999998</v>
      </c>
      <c r="I4339">
        <v>0.27550000000000002</v>
      </c>
      <c r="J4339">
        <v>0.26869999999999999</v>
      </c>
      <c r="K4339">
        <v>0.25414999999999999</v>
      </c>
      <c r="L4339">
        <v>0.22770000000000001</v>
      </c>
      <c r="M4339">
        <v>0.25045000000000001</v>
      </c>
      <c r="N4339">
        <v>0.25474999999999998</v>
      </c>
      <c r="O4339">
        <v>0.19535</v>
      </c>
    </row>
    <row r="4340" spans="1:61" x14ac:dyDescent="0.3">
      <c r="A4340" s="3" t="s">
        <v>331</v>
      </c>
      <c r="B4340" s="4">
        <v>33547</v>
      </c>
      <c r="C4340" s="9"/>
      <c r="D4340" s="9"/>
      <c r="E4340" s="10"/>
      <c r="S4340">
        <v>20.613440000000001</v>
      </c>
      <c r="T4340">
        <v>824.57500000000005</v>
      </c>
      <c r="AI4340">
        <v>40</v>
      </c>
      <c r="AL4340">
        <v>7.7585468090000003</v>
      </c>
      <c r="AO4340">
        <v>302.11982068583802</v>
      </c>
      <c r="AR4340">
        <v>25887.362436250904</v>
      </c>
      <c r="AZ4340">
        <v>190</v>
      </c>
      <c r="BH4340">
        <v>518.45517931416202</v>
      </c>
      <c r="BI4340">
        <v>622.5</v>
      </c>
    </row>
    <row r="4341" spans="1:61" x14ac:dyDescent="0.3">
      <c r="A4341" s="3" t="s">
        <v>331</v>
      </c>
      <c r="B4341" s="4">
        <v>33553</v>
      </c>
      <c r="C4341" s="9"/>
      <c r="D4341" s="9"/>
      <c r="E4341" s="10"/>
      <c r="G4341">
        <v>399.34</v>
      </c>
      <c r="H4341">
        <v>0.27600000000000002</v>
      </c>
      <c r="I4341">
        <v>0.26465</v>
      </c>
      <c r="J4341">
        <v>0.27039999999999997</v>
      </c>
      <c r="K4341">
        <v>0.25474999999999998</v>
      </c>
      <c r="L4341">
        <v>0.23430000000000001</v>
      </c>
      <c r="M4341">
        <v>0.25040000000000001</v>
      </c>
      <c r="N4341">
        <v>0.25214999999999999</v>
      </c>
      <c r="O4341">
        <v>0.19405</v>
      </c>
    </row>
    <row r="4342" spans="1:61" x14ac:dyDescent="0.3">
      <c r="A4342" s="3" t="s">
        <v>331</v>
      </c>
      <c r="B4342" s="4">
        <v>33560</v>
      </c>
      <c r="C4342" s="9"/>
      <c r="D4342" s="9"/>
      <c r="E4342" s="10"/>
      <c r="G4342">
        <v>362.86</v>
      </c>
      <c r="H4342">
        <v>0.19950000000000001</v>
      </c>
      <c r="I4342">
        <v>0.21049999999999999</v>
      </c>
      <c r="J4342">
        <v>0.23344999999999999</v>
      </c>
      <c r="K4342">
        <v>0.24199999999999999</v>
      </c>
      <c r="L4342">
        <v>0.22764999999999999</v>
      </c>
      <c r="M4342">
        <v>0.24959999999999999</v>
      </c>
      <c r="N4342">
        <v>0.25509999999999999</v>
      </c>
      <c r="O4342">
        <v>0.19650000000000001</v>
      </c>
    </row>
    <row r="4343" spans="1:61" x14ac:dyDescent="0.3">
      <c r="A4343" s="3" t="s">
        <v>331</v>
      </c>
      <c r="B4343" s="4">
        <v>33561</v>
      </c>
      <c r="C4343" s="9"/>
      <c r="D4343" s="9"/>
      <c r="E4343" s="10"/>
      <c r="S4343">
        <v>21.055835534043901</v>
      </c>
      <c r="T4343">
        <v>1647.4749999999999</v>
      </c>
      <c r="U4343">
        <v>240.75</v>
      </c>
      <c r="V4343">
        <v>1.6500000000000001E-2</v>
      </c>
      <c r="W4343">
        <v>3.9856400000000001</v>
      </c>
      <c r="AC4343">
        <v>11.091188166789699</v>
      </c>
      <c r="AG4343">
        <v>8.0000000000000002E-3</v>
      </c>
      <c r="AH4343">
        <v>0.46050000000000002</v>
      </c>
      <c r="AI4343">
        <v>57.5</v>
      </c>
      <c r="AL4343">
        <v>8.0739999999999998</v>
      </c>
      <c r="AM4343">
        <v>3.0550000000000001E-2</v>
      </c>
      <c r="AN4343">
        <v>10.1252914203146</v>
      </c>
      <c r="AO4343">
        <v>331.46172563629398</v>
      </c>
      <c r="AR4343">
        <v>24359.583789704298</v>
      </c>
      <c r="AZ4343">
        <v>225</v>
      </c>
      <c r="BC4343">
        <v>237.517623666421</v>
      </c>
      <c r="BE4343">
        <v>6.7499999999999999E-3</v>
      </c>
      <c r="BF4343">
        <v>7.1561452526636202</v>
      </c>
      <c r="BH4343">
        <v>1069.51327436371</v>
      </c>
      <c r="BI4343">
        <v>710</v>
      </c>
    </row>
    <row r="4344" spans="1:61" x14ac:dyDescent="0.3">
      <c r="A4344" s="3" t="s">
        <v>331</v>
      </c>
      <c r="B4344" s="4">
        <v>33568</v>
      </c>
      <c r="C4344" s="9"/>
      <c r="D4344" s="9"/>
      <c r="E4344" s="10"/>
      <c r="S4344">
        <v>22.050172577866899</v>
      </c>
      <c r="T4344">
        <v>1689.175</v>
      </c>
      <c r="U4344">
        <v>268.7</v>
      </c>
      <c r="V4344">
        <v>1.4500000000000001E-2</v>
      </c>
      <c r="W4344">
        <v>3.89412</v>
      </c>
      <c r="AC4344">
        <v>31.182376333579398</v>
      </c>
      <c r="AG4344">
        <v>9.0000000000000011E-3</v>
      </c>
      <c r="AH4344">
        <v>0.818550000000001</v>
      </c>
      <c r="AI4344">
        <v>91.000000000000199</v>
      </c>
      <c r="AL4344">
        <v>6.4249999999999998</v>
      </c>
      <c r="AM4344">
        <v>2.9600000000000001E-2</v>
      </c>
      <c r="AN4344">
        <v>8.3737459429733399</v>
      </c>
      <c r="AO4344">
        <v>281.41328212231798</v>
      </c>
      <c r="AR4344">
        <v>22667.288723007201</v>
      </c>
      <c r="AZ4344">
        <v>247.5</v>
      </c>
      <c r="BC4344">
        <v>237.517623666421</v>
      </c>
      <c r="BE4344">
        <v>8.8999999999999999E-3</v>
      </c>
      <c r="BF4344">
        <v>10.1827789969586</v>
      </c>
      <c r="BH4344">
        <v>1129.96171787768</v>
      </c>
      <c r="BI4344">
        <v>647.5</v>
      </c>
    </row>
    <row r="4345" spans="1:61" x14ac:dyDescent="0.3">
      <c r="A4345" s="3" t="s">
        <v>331</v>
      </c>
      <c r="B4345" s="4">
        <v>33574</v>
      </c>
      <c r="C4345" s="9"/>
      <c r="D4345" s="9"/>
      <c r="E4345" s="10"/>
      <c r="G4345">
        <v>296.20999999999998</v>
      </c>
      <c r="H4345">
        <v>0.1135</v>
      </c>
      <c r="I4345">
        <v>0.15254999999999999</v>
      </c>
      <c r="J4345">
        <v>0.15915000000000001</v>
      </c>
      <c r="K4345">
        <v>0.1888</v>
      </c>
      <c r="L4345">
        <v>0.1991</v>
      </c>
      <c r="M4345">
        <v>0.23039999999999999</v>
      </c>
      <c r="N4345">
        <v>0.2442</v>
      </c>
      <c r="O4345">
        <v>0.19334999999999999</v>
      </c>
      <c r="S4345">
        <v>22.352178063847301</v>
      </c>
      <c r="T4345">
        <v>1701.4749999999999</v>
      </c>
      <c r="U4345">
        <v>290.39999999999998</v>
      </c>
      <c r="V4345">
        <v>1.6250000000000001E-2</v>
      </c>
      <c r="W4345">
        <v>4.7570625</v>
      </c>
      <c r="AC4345">
        <v>52.882376333579302</v>
      </c>
      <c r="AG4345">
        <v>9.4500000000000001E-3</v>
      </c>
      <c r="AH4345">
        <v>0.74534999999999396</v>
      </c>
      <c r="AI4345">
        <v>73.249999999999304</v>
      </c>
      <c r="AL4345">
        <v>5.3730000000000002</v>
      </c>
      <c r="AM4345">
        <v>3.3250000000000002E-2</v>
      </c>
      <c r="AN4345">
        <v>8.8553084180311004</v>
      </c>
      <c r="AO4345">
        <v>268.180565853156</v>
      </c>
      <c r="AR4345">
        <v>19455.968072257499</v>
      </c>
      <c r="AZ4345">
        <v>272.5</v>
      </c>
      <c r="BC4345">
        <v>237.517623666421</v>
      </c>
      <c r="BE4345">
        <v>8.0999999999999996E-3</v>
      </c>
      <c r="BF4345">
        <v>9.0063808799299796</v>
      </c>
      <c r="BH4345">
        <v>1135.56943414684</v>
      </c>
      <c r="BI4345">
        <v>600</v>
      </c>
    </row>
    <row r="4346" spans="1:61" x14ac:dyDescent="0.3">
      <c r="A4346" s="3" t="s">
        <v>331</v>
      </c>
      <c r="B4346" s="4">
        <v>33581</v>
      </c>
      <c r="C4346" s="9"/>
      <c r="D4346" s="9"/>
      <c r="E4346" s="10"/>
      <c r="G4346">
        <v>281.39999999999998</v>
      </c>
      <c r="H4346">
        <v>0.11849999999999999</v>
      </c>
      <c r="I4346">
        <v>0.1474</v>
      </c>
      <c r="J4346">
        <v>0.1474</v>
      </c>
      <c r="K4346">
        <v>0.16435</v>
      </c>
      <c r="L4346">
        <v>0.18074999999999999</v>
      </c>
      <c r="M4346">
        <v>0.21834999999999999</v>
      </c>
      <c r="N4346">
        <v>0.2404</v>
      </c>
      <c r="O4346">
        <v>0.18984999999999999</v>
      </c>
      <c r="S4346">
        <v>25.407744544694701</v>
      </c>
      <c r="T4346">
        <v>2266.4250000000002</v>
      </c>
      <c r="U4346">
        <v>433</v>
      </c>
      <c r="V4346">
        <v>1.5900000000000001E-2</v>
      </c>
      <c r="W4346">
        <v>6.8941999999999997</v>
      </c>
      <c r="AC4346">
        <v>195.482376333579</v>
      </c>
      <c r="AG4346">
        <v>1.2199999999999999E-2</v>
      </c>
      <c r="AH4346">
        <v>1.07575</v>
      </c>
      <c r="AI4346">
        <v>90.499999999999488</v>
      </c>
      <c r="AL4346">
        <v>4.923</v>
      </c>
      <c r="AM4346">
        <v>3.0450000000000001E-2</v>
      </c>
      <c r="AN4346">
        <v>7.8080625161603097</v>
      </c>
      <c r="AO4346">
        <v>256.67638978668401</v>
      </c>
      <c r="AR4346">
        <v>19345.516569200801</v>
      </c>
      <c r="AZ4346">
        <v>270</v>
      </c>
      <c r="BC4346">
        <v>237.517623666421</v>
      </c>
      <c r="BE4346">
        <v>6.6E-3</v>
      </c>
      <c r="BF4346">
        <v>10.3919050258565</v>
      </c>
      <c r="BH4346">
        <v>1567.6986102133201</v>
      </c>
      <c r="BI4346">
        <v>697.5</v>
      </c>
    </row>
    <row r="4347" spans="1:61" x14ac:dyDescent="0.3">
      <c r="A4347" s="3" t="s">
        <v>331</v>
      </c>
      <c r="B4347" s="4">
        <v>33585</v>
      </c>
      <c r="C4347" s="9"/>
      <c r="D4347" s="9"/>
      <c r="E4347" s="10"/>
      <c r="S4347">
        <v>23.346493882908099</v>
      </c>
      <c r="T4347">
        <v>2056</v>
      </c>
      <c r="U4347">
        <v>456.25</v>
      </c>
      <c r="V4347">
        <v>1.7350000000000001E-2</v>
      </c>
      <c r="W4347">
        <v>7.9223499999999998</v>
      </c>
      <c r="AC4347">
        <v>218.732376333579</v>
      </c>
      <c r="AG4347">
        <v>1.0800000000000001E-2</v>
      </c>
      <c r="AH4347">
        <v>1.40709999999999</v>
      </c>
      <c r="AI4347">
        <v>130.74999999999901</v>
      </c>
      <c r="AL4347">
        <v>4.5449999999999999</v>
      </c>
      <c r="AM4347">
        <v>2.955E-2</v>
      </c>
      <c r="AN4347">
        <v>6.5427317537632499</v>
      </c>
      <c r="AO4347">
        <v>221.18874060756301</v>
      </c>
      <c r="AR4347">
        <v>20560.839646673499</v>
      </c>
      <c r="AZ4347">
        <v>252.5</v>
      </c>
      <c r="BC4347">
        <v>237.517623666421</v>
      </c>
      <c r="BE4347">
        <v>6.3E-3</v>
      </c>
      <c r="BF4347">
        <v>8.5655019459740593</v>
      </c>
      <c r="BH4347">
        <v>1365.4862593924399</v>
      </c>
      <c r="BI4347">
        <v>612.5</v>
      </c>
    </row>
    <row r="4348" spans="1:61" x14ac:dyDescent="0.3">
      <c r="A4348" s="3" t="s">
        <v>331</v>
      </c>
      <c r="B4348" s="4">
        <v>33588</v>
      </c>
      <c r="C4348" s="9"/>
      <c r="D4348" s="9"/>
      <c r="E4348" s="10"/>
      <c r="G4348">
        <v>260.31</v>
      </c>
      <c r="H4348">
        <v>9.5500000000000002E-2</v>
      </c>
      <c r="I4348">
        <v>0.1356</v>
      </c>
      <c r="J4348">
        <v>0.12845000000000001</v>
      </c>
      <c r="K4348">
        <v>0.13825000000000001</v>
      </c>
      <c r="L4348">
        <v>0.16925000000000001</v>
      </c>
      <c r="M4348">
        <v>0.20849999999999999</v>
      </c>
      <c r="N4348">
        <v>0.23830000000000001</v>
      </c>
      <c r="O4348">
        <v>0.18770000000000001</v>
      </c>
    </row>
    <row r="4349" spans="1:61" x14ac:dyDescent="0.3">
      <c r="A4349" s="3" t="s">
        <v>331</v>
      </c>
      <c r="B4349" s="4">
        <v>33590</v>
      </c>
      <c r="C4349" s="9"/>
      <c r="D4349" s="9"/>
      <c r="E4349" s="10"/>
      <c r="S4349">
        <v>21.494029661449702</v>
      </c>
      <c r="T4349">
        <v>1863.675</v>
      </c>
      <c r="U4349">
        <v>463.5</v>
      </c>
      <c r="V4349">
        <v>1.6449999999999999E-2</v>
      </c>
      <c r="W4349">
        <v>7.6277999999999997</v>
      </c>
      <c r="AC4349">
        <v>225.982376333579</v>
      </c>
      <c r="AG4349">
        <v>1.21E-2</v>
      </c>
      <c r="AH4349">
        <v>1.3866999999999898</v>
      </c>
      <c r="AI4349">
        <v>111.99999999999901</v>
      </c>
      <c r="AL4349">
        <v>4.0419999999999998</v>
      </c>
      <c r="AM4349">
        <v>2.8549999999999999E-2</v>
      </c>
      <c r="AN4349">
        <v>6.0084634912215096</v>
      </c>
      <c r="AO4349">
        <v>211.20578376569699</v>
      </c>
      <c r="AR4349">
        <v>19015.1937984496</v>
      </c>
      <c r="BC4349">
        <v>237.517623666421</v>
      </c>
      <c r="BE4349">
        <v>6.4000000000000003E-3</v>
      </c>
      <c r="BF4349">
        <v>7.4878201440774701</v>
      </c>
      <c r="BH4349">
        <v>1177.7692162343001</v>
      </c>
      <c r="BI4349">
        <v>525</v>
      </c>
    </row>
    <row r="4350" spans="1:61" x14ac:dyDescent="0.3">
      <c r="A4350" s="3" t="s">
        <v>331</v>
      </c>
      <c r="B4350" s="4">
        <v>33595</v>
      </c>
      <c r="C4350" s="9"/>
      <c r="D4350" s="9"/>
      <c r="E4350" s="10"/>
      <c r="G4350">
        <v>238.12</v>
      </c>
      <c r="H4350">
        <v>9.2499999999999999E-2</v>
      </c>
      <c r="I4350">
        <v>0.11795</v>
      </c>
      <c r="J4350">
        <v>0.1027</v>
      </c>
      <c r="K4350">
        <v>0.10985</v>
      </c>
      <c r="L4350">
        <v>0.1525</v>
      </c>
      <c r="M4350">
        <v>0.19639999999999999</v>
      </c>
      <c r="N4350">
        <v>0.23185</v>
      </c>
      <c r="O4350">
        <v>0.18684999999999999</v>
      </c>
      <c r="S4350">
        <v>20.027021623318401</v>
      </c>
      <c r="T4350">
        <v>1831.4</v>
      </c>
      <c r="U4350">
        <v>593</v>
      </c>
      <c r="V4350">
        <v>1.635E-2</v>
      </c>
      <c r="W4350">
        <v>9.4233750000000001</v>
      </c>
      <c r="AC4350">
        <v>355.482376333579</v>
      </c>
      <c r="AG4350">
        <v>1.125E-2</v>
      </c>
      <c r="AH4350">
        <v>2.1293250000000001</v>
      </c>
      <c r="AI4350">
        <v>186.5</v>
      </c>
      <c r="AL4350">
        <v>2.08</v>
      </c>
      <c r="AM4350">
        <v>2.835E-2</v>
      </c>
      <c r="AN4350">
        <v>3.3392235529027499</v>
      </c>
      <c r="AO4350">
        <v>122.144355190092</v>
      </c>
      <c r="AR4350">
        <v>15368.709069704901</v>
      </c>
      <c r="BC4350">
        <v>237.517623666421</v>
      </c>
      <c r="BE4350">
        <v>6.1000000000000004E-3</v>
      </c>
      <c r="BF4350">
        <v>6.58948230128075</v>
      </c>
      <c r="BH4350">
        <v>1097.60564480991</v>
      </c>
      <c r="BI4350">
        <v>515</v>
      </c>
    </row>
    <row r="4351" spans="1:61" x14ac:dyDescent="0.3">
      <c r="A4351" s="3" t="s">
        <v>331</v>
      </c>
      <c r="B4351" s="4">
        <v>33602</v>
      </c>
      <c r="C4351" s="9"/>
      <c r="D4351" s="9"/>
      <c r="E4351" s="10"/>
      <c r="G4351">
        <v>225.16</v>
      </c>
      <c r="H4351">
        <v>9.1999999999999998E-2</v>
      </c>
      <c r="I4351">
        <v>0.11165</v>
      </c>
      <c r="J4351">
        <v>9.5350000000000004E-2</v>
      </c>
      <c r="K4351">
        <v>9.8549999999999999E-2</v>
      </c>
      <c r="L4351">
        <v>0.13725000000000001</v>
      </c>
      <c r="M4351">
        <v>0.18290000000000001</v>
      </c>
      <c r="N4351">
        <v>0.22439999999999999</v>
      </c>
      <c r="O4351">
        <v>0.1837</v>
      </c>
      <c r="S4351">
        <v>25.977473448619101</v>
      </c>
      <c r="T4351">
        <v>2186.3000000000002</v>
      </c>
      <c r="U4351">
        <v>858.25</v>
      </c>
      <c r="V4351">
        <v>1.8749999999999999E-2</v>
      </c>
      <c r="W4351">
        <v>16.104150000000001</v>
      </c>
      <c r="AC4351">
        <v>620.73237633357905</v>
      </c>
      <c r="AG4351">
        <v>1.1399999999999999E-2</v>
      </c>
      <c r="AH4351">
        <v>3.0751000000000102</v>
      </c>
      <c r="AI4351">
        <v>271.50000000000102</v>
      </c>
      <c r="AL4351">
        <v>1.35</v>
      </c>
      <c r="AM4351">
        <v>2.665E-2</v>
      </c>
      <c r="AN4351">
        <v>1.7823153553406701</v>
      </c>
      <c r="AO4351">
        <v>66.961470531605102</v>
      </c>
      <c r="AR4351">
        <v>20157.8947368421</v>
      </c>
      <c r="BC4351">
        <v>237.517623666421</v>
      </c>
      <c r="BE4351">
        <v>5.1000000000000004E-3</v>
      </c>
      <c r="BF4351">
        <v>6.2965813821374104</v>
      </c>
      <c r="BH4351">
        <v>1233.9385294684</v>
      </c>
      <c r="BI4351">
        <v>572.5</v>
      </c>
    </row>
    <row r="4352" spans="1:61" x14ac:dyDescent="0.3">
      <c r="A4352" s="3" t="s">
        <v>331</v>
      </c>
      <c r="B4352" s="4">
        <v>33609</v>
      </c>
      <c r="C4352" s="9"/>
      <c r="D4352" s="9"/>
      <c r="E4352" s="10"/>
      <c r="G4352">
        <v>223.68</v>
      </c>
      <c r="H4352">
        <v>0.09</v>
      </c>
      <c r="I4352">
        <v>0.10929999999999999</v>
      </c>
      <c r="J4352">
        <v>9.4899999999999998E-2</v>
      </c>
      <c r="K4352">
        <v>9.69E-2</v>
      </c>
      <c r="L4352">
        <v>0.13569999999999999</v>
      </c>
      <c r="M4352">
        <v>0.1802</v>
      </c>
      <c r="N4352">
        <v>0.22585</v>
      </c>
      <c r="O4352">
        <v>0.18554999999999999</v>
      </c>
      <c r="S4352">
        <v>24.421658215177001</v>
      </c>
      <c r="T4352">
        <v>2068.9</v>
      </c>
      <c r="U4352">
        <v>957.5</v>
      </c>
      <c r="V4352">
        <v>1.9449999999999999E-2</v>
      </c>
      <c r="W4352">
        <v>18.642800000000001</v>
      </c>
      <c r="AC4352">
        <v>719.98237633357905</v>
      </c>
      <c r="AG4352">
        <v>1.1000000000000001E-2</v>
      </c>
      <c r="AH4352">
        <v>2.6604999999999999</v>
      </c>
      <c r="AI4352">
        <v>243.5</v>
      </c>
      <c r="AL4352">
        <v>0.32600000000000001</v>
      </c>
      <c r="AM4352">
        <v>2.5000000000000001E-2</v>
      </c>
      <c r="AN4352">
        <v>0.36031777557100297</v>
      </c>
      <c r="AO4352">
        <v>18.841484607745802</v>
      </c>
      <c r="AR4352">
        <v>16628.477905073702</v>
      </c>
      <c r="BC4352">
        <v>237.517623666421</v>
      </c>
      <c r="BE4352">
        <v>3.3999999999999998E-3</v>
      </c>
      <c r="BF4352">
        <v>3.50755949602781</v>
      </c>
      <c r="BH4352">
        <v>1068.2085153922501</v>
      </c>
      <c r="BI4352">
        <v>500</v>
      </c>
    </row>
    <row r="4353" spans="1:61" x14ac:dyDescent="0.3">
      <c r="A4353" s="3" t="s">
        <v>331</v>
      </c>
      <c r="B4353" s="4">
        <v>33613</v>
      </c>
      <c r="C4353" s="9"/>
      <c r="D4353" s="9"/>
      <c r="E4353" s="10"/>
      <c r="T4353">
        <v>2813</v>
      </c>
      <c r="U4353">
        <v>1402</v>
      </c>
      <c r="V4353">
        <v>0.02</v>
      </c>
      <c r="W4353">
        <v>28.209599999999998</v>
      </c>
      <c r="AC4353">
        <v>1164.4823763335801</v>
      </c>
      <c r="BC4353">
        <v>237.517623666421</v>
      </c>
      <c r="BE4353">
        <v>0</v>
      </c>
      <c r="BI4353">
        <v>742.5</v>
      </c>
    </row>
    <row r="4354" spans="1:61" x14ac:dyDescent="0.3">
      <c r="A4354" s="3" t="s">
        <v>331</v>
      </c>
      <c r="B4354" s="4">
        <v>33616</v>
      </c>
      <c r="C4354" s="9"/>
      <c r="D4354" s="9"/>
      <c r="E4354" s="10"/>
      <c r="G4354">
        <v>218.04</v>
      </c>
      <c r="H4354">
        <v>8.6499999999999994E-2</v>
      </c>
      <c r="I4354">
        <v>0.10885</v>
      </c>
      <c r="J4354">
        <v>9.4399999999999998E-2</v>
      </c>
      <c r="K4354">
        <v>9.4799999999999995E-2</v>
      </c>
      <c r="L4354">
        <v>0.12939999999999999</v>
      </c>
      <c r="M4354">
        <v>0.1721</v>
      </c>
      <c r="N4354">
        <v>0.22134999999999999</v>
      </c>
      <c r="O4354">
        <v>0.18279999999999999</v>
      </c>
    </row>
    <row r="4355" spans="1:61" x14ac:dyDescent="0.3">
      <c r="A4355" s="3" t="s">
        <v>331</v>
      </c>
      <c r="B4355" s="4">
        <v>33618</v>
      </c>
      <c r="C4355" s="9"/>
      <c r="D4355" s="9"/>
      <c r="E4355" s="10"/>
      <c r="BC4355">
        <v>237.517623666421</v>
      </c>
    </row>
    <row r="4356" spans="1:61" x14ac:dyDescent="0.3">
      <c r="A4356" s="3" t="s">
        <v>331</v>
      </c>
      <c r="B4356" s="4">
        <v>33623</v>
      </c>
      <c r="C4356" s="9"/>
      <c r="D4356" s="9"/>
      <c r="E4356" s="10" t="s">
        <v>108</v>
      </c>
      <c r="G4356">
        <v>219.87</v>
      </c>
      <c r="H4356">
        <v>0.10050000000000001</v>
      </c>
      <c r="I4356">
        <v>0.10785</v>
      </c>
      <c r="J4356">
        <v>9.6299999999999997E-2</v>
      </c>
      <c r="K4356">
        <v>9.8650000000000002E-2</v>
      </c>
      <c r="L4356">
        <v>0.1348</v>
      </c>
      <c r="M4356">
        <v>0.16985</v>
      </c>
      <c r="N4356">
        <v>0.21115</v>
      </c>
      <c r="O4356">
        <v>0.18024999999999999</v>
      </c>
      <c r="T4356" s="35">
        <v>1952.1901740426199</v>
      </c>
      <c r="Y4356">
        <v>3.32247975E-2</v>
      </c>
      <c r="AA4356">
        <v>21183.774188834399</v>
      </c>
      <c r="AC4356">
        <v>703.82660770975099</v>
      </c>
      <c r="AS4356" t="s">
        <v>69</v>
      </c>
    </row>
    <row r="4357" spans="1:61" x14ac:dyDescent="0.3">
      <c r="A4357" s="3" t="s">
        <v>332</v>
      </c>
      <c r="B4357" s="4">
        <v>33483</v>
      </c>
      <c r="C4357" s="9"/>
      <c r="D4357" s="9"/>
      <c r="E4357" s="10"/>
      <c r="G4357">
        <v>414.16</v>
      </c>
      <c r="H4357">
        <v>0.25950000000000001</v>
      </c>
      <c r="I4357">
        <v>0.28539999999999999</v>
      </c>
      <c r="J4357">
        <v>0.25014999999999998</v>
      </c>
      <c r="K4357">
        <v>0.21195</v>
      </c>
      <c r="L4357">
        <v>0.28370000000000001</v>
      </c>
      <c r="M4357">
        <v>0.30719999999999997</v>
      </c>
      <c r="N4357">
        <v>0.22339999999999999</v>
      </c>
      <c r="O4357">
        <v>0.2495</v>
      </c>
    </row>
    <row r="4358" spans="1:61" x14ac:dyDescent="0.3">
      <c r="A4358" s="3" t="s">
        <v>332</v>
      </c>
      <c r="B4358" s="4">
        <v>33491</v>
      </c>
      <c r="C4358" s="9"/>
      <c r="D4358" s="9"/>
      <c r="E4358" s="10"/>
      <c r="G4358">
        <v>413.52</v>
      </c>
      <c r="H4358">
        <v>0.26750000000000002</v>
      </c>
      <c r="I4358">
        <v>0.28184999999999999</v>
      </c>
      <c r="J4358">
        <v>0.25004999999999999</v>
      </c>
      <c r="K4358">
        <v>0.21304999999999999</v>
      </c>
      <c r="L4358">
        <v>0.27905000000000002</v>
      </c>
      <c r="M4358">
        <v>0.30775000000000002</v>
      </c>
      <c r="N4358">
        <v>0.22090000000000001</v>
      </c>
      <c r="O4358">
        <v>0.24745</v>
      </c>
    </row>
    <row r="4359" spans="1:61" x14ac:dyDescent="0.3">
      <c r="A4359" s="3" t="s">
        <v>332</v>
      </c>
      <c r="B4359" s="4">
        <v>33497</v>
      </c>
      <c r="C4359" s="9"/>
      <c r="D4359" s="9"/>
      <c r="E4359" s="10"/>
      <c r="G4359">
        <v>421.03</v>
      </c>
      <c r="H4359">
        <v>0.27950000000000003</v>
      </c>
      <c r="I4359">
        <v>0.2878</v>
      </c>
      <c r="J4359">
        <v>0.25090000000000001</v>
      </c>
      <c r="K4359">
        <v>0.221</v>
      </c>
      <c r="L4359">
        <v>0.28394999999999998</v>
      </c>
      <c r="M4359">
        <v>0.31045</v>
      </c>
      <c r="N4359">
        <v>0.22115000000000001</v>
      </c>
      <c r="O4359">
        <v>0.25040000000000001</v>
      </c>
    </row>
    <row r="4360" spans="1:61" x14ac:dyDescent="0.3">
      <c r="A4360" s="3" t="s">
        <v>332</v>
      </c>
      <c r="B4360" s="4">
        <v>33504</v>
      </c>
      <c r="C4360" s="9"/>
      <c r="D4360" s="9"/>
      <c r="E4360" s="10"/>
      <c r="G4360">
        <v>419.41</v>
      </c>
      <c r="H4360">
        <v>0.27500000000000002</v>
      </c>
      <c r="I4360">
        <v>0.28725000000000001</v>
      </c>
      <c r="J4360">
        <v>0.25035000000000002</v>
      </c>
      <c r="K4360">
        <v>0.22055</v>
      </c>
      <c r="L4360">
        <v>0.28339999999999999</v>
      </c>
      <c r="M4360">
        <v>0.30985000000000001</v>
      </c>
      <c r="N4360">
        <v>0.22070000000000001</v>
      </c>
      <c r="O4360">
        <v>0.24995000000000001</v>
      </c>
    </row>
    <row r="4361" spans="1:61" x14ac:dyDescent="0.3">
      <c r="A4361" s="3" t="s">
        <v>332</v>
      </c>
      <c r="B4361" s="4">
        <v>33505</v>
      </c>
      <c r="C4361" s="9"/>
      <c r="D4361" s="9"/>
      <c r="E4361" s="10"/>
      <c r="T4361">
        <v>250.8</v>
      </c>
      <c r="AL4361">
        <v>3.665440663</v>
      </c>
      <c r="AO4361">
        <v>156.223281857854</v>
      </c>
      <c r="AR4361">
        <v>23486.064659977699</v>
      </c>
      <c r="AZ4361">
        <v>277.5</v>
      </c>
      <c r="BH4361">
        <v>94.576718142146206</v>
      </c>
      <c r="BI4361">
        <v>895</v>
      </c>
    </row>
    <row r="4362" spans="1:61" x14ac:dyDescent="0.3">
      <c r="A4362" s="3" t="s">
        <v>332</v>
      </c>
      <c r="B4362" s="4">
        <v>33512</v>
      </c>
      <c r="C4362" s="9"/>
      <c r="D4362" s="9"/>
      <c r="E4362" s="10"/>
      <c r="G4362">
        <v>396.52</v>
      </c>
      <c r="H4362">
        <v>0.23849999999999999</v>
      </c>
      <c r="I4362">
        <v>0.25659999999999999</v>
      </c>
      <c r="J4362">
        <v>0.2354</v>
      </c>
      <c r="K4362">
        <v>0.20225000000000001</v>
      </c>
      <c r="L4362">
        <v>0.27765000000000001</v>
      </c>
      <c r="M4362">
        <v>0.30495</v>
      </c>
      <c r="N4362">
        <v>0.22090000000000001</v>
      </c>
      <c r="O4362">
        <v>0.24635000000000001</v>
      </c>
    </row>
    <row r="4363" spans="1:61" x14ac:dyDescent="0.3">
      <c r="A4363" s="3" t="s">
        <v>332</v>
      </c>
      <c r="B4363" s="4">
        <v>33519</v>
      </c>
      <c r="C4363" s="9"/>
      <c r="D4363" s="9"/>
      <c r="E4363" s="10"/>
      <c r="G4363">
        <v>402.31</v>
      </c>
      <c r="H4363">
        <v>0.249</v>
      </c>
      <c r="I4363">
        <v>0.26950000000000002</v>
      </c>
      <c r="J4363">
        <v>0.2432</v>
      </c>
      <c r="K4363">
        <v>0.20474999999999999</v>
      </c>
      <c r="L4363">
        <v>0.27215</v>
      </c>
      <c r="M4363">
        <v>0.30635000000000001</v>
      </c>
      <c r="N4363">
        <v>0.21815000000000001</v>
      </c>
      <c r="O4363">
        <v>0.24845</v>
      </c>
    </row>
    <row r="4364" spans="1:61" x14ac:dyDescent="0.3">
      <c r="A4364" s="3" t="s">
        <v>332</v>
      </c>
      <c r="B4364" s="4">
        <v>33521</v>
      </c>
      <c r="C4364" s="9"/>
      <c r="D4364" s="9"/>
      <c r="E4364" s="10"/>
      <c r="T4364">
        <v>438.07499999999999</v>
      </c>
      <c r="AL4364">
        <v>7.6634421909999997</v>
      </c>
      <c r="AO4364">
        <v>244.582225346455</v>
      </c>
      <c r="AR4364">
        <v>31364.302967563799</v>
      </c>
      <c r="AZ4364">
        <v>265</v>
      </c>
      <c r="BH4364">
        <v>193.49277465354501</v>
      </c>
      <c r="BI4364">
        <v>827.5</v>
      </c>
    </row>
    <row r="4365" spans="1:61" x14ac:dyDescent="0.3">
      <c r="A4365" s="3" t="s">
        <v>332</v>
      </c>
      <c r="B4365" s="4">
        <v>33525</v>
      </c>
      <c r="C4365" s="9"/>
      <c r="D4365" s="9"/>
      <c r="E4365" s="10"/>
      <c r="G4365">
        <v>393.56</v>
      </c>
      <c r="H4365">
        <v>0.23549999999999999</v>
      </c>
      <c r="I4365">
        <v>0.25295000000000001</v>
      </c>
      <c r="J4365">
        <v>0.23435</v>
      </c>
      <c r="K4365">
        <v>0.19694999999999999</v>
      </c>
      <c r="L4365">
        <v>0.27474999999999999</v>
      </c>
      <c r="M4365">
        <v>0.30349999999999999</v>
      </c>
      <c r="N4365">
        <v>0.21875</v>
      </c>
      <c r="O4365">
        <v>0.25105</v>
      </c>
    </row>
    <row r="4366" spans="1:61" x14ac:dyDescent="0.3">
      <c r="A4366" s="3" t="s">
        <v>332</v>
      </c>
      <c r="B4366" s="4">
        <v>33532</v>
      </c>
      <c r="C4366" s="9"/>
      <c r="D4366" s="9"/>
      <c r="E4366" s="10"/>
      <c r="G4366">
        <v>382.57</v>
      </c>
      <c r="H4366">
        <v>0.223</v>
      </c>
      <c r="I4366">
        <v>0.24129999999999999</v>
      </c>
      <c r="J4366">
        <v>0.22639999999999999</v>
      </c>
      <c r="K4366">
        <v>0.18890000000000001</v>
      </c>
      <c r="L4366">
        <v>0.26719999999999999</v>
      </c>
      <c r="M4366">
        <v>0.30249999999999999</v>
      </c>
      <c r="N4366">
        <v>0.21485000000000001</v>
      </c>
      <c r="O4366">
        <v>0.2487</v>
      </c>
    </row>
    <row r="4367" spans="1:61" x14ac:dyDescent="0.3">
      <c r="A4367" s="3" t="s">
        <v>332</v>
      </c>
      <c r="B4367" s="4">
        <v>33533</v>
      </c>
      <c r="C4367" s="9"/>
      <c r="D4367" s="9"/>
      <c r="E4367" s="10"/>
      <c r="T4367">
        <v>573.20000000000005</v>
      </c>
      <c r="AL4367">
        <v>7.7522143699999999</v>
      </c>
      <c r="AO4367">
        <v>288.99844032549697</v>
      </c>
      <c r="AR4367">
        <v>26740.629024130802</v>
      </c>
      <c r="AZ4367">
        <v>295</v>
      </c>
      <c r="BH4367">
        <v>284.20155967450302</v>
      </c>
      <c r="BI4367">
        <v>742.5</v>
      </c>
    </row>
    <row r="4368" spans="1:61" x14ac:dyDescent="0.3">
      <c r="A4368" s="3" t="s">
        <v>332</v>
      </c>
      <c r="B4368" s="4">
        <v>33540</v>
      </c>
      <c r="C4368" s="9"/>
      <c r="D4368" s="9"/>
      <c r="E4368" s="10"/>
      <c r="G4368">
        <v>387.79</v>
      </c>
      <c r="H4368">
        <v>0.24099999999999999</v>
      </c>
      <c r="I4368">
        <v>0.25800000000000001</v>
      </c>
      <c r="J4368">
        <v>0.23085</v>
      </c>
      <c r="K4368">
        <v>0.18445</v>
      </c>
      <c r="L4368">
        <v>0.26469999999999999</v>
      </c>
      <c r="M4368">
        <v>0.29844999999999999</v>
      </c>
      <c r="N4368">
        <v>0.21429999999999999</v>
      </c>
      <c r="O4368">
        <v>0.2472</v>
      </c>
    </row>
    <row r="4369" spans="1:61" x14ac:dyDescent="0.3">
      <c r="A4369" s="3" t="s">
        <v>332</v>
      </c>
      <c r="B4369" s="4">
        <v>33546</v>
      </c>
      <c r="C4369" s="9"/>
      <c r="D4369" s="9"/>
      <c r="E4369" s="10"/>
      <c r="G4369">
        <v>396.39</v>
      </c>
      <c r="H4369">
        <v>0.25900000000000001</v>
      </c>
      <c r="I4369">
        <v>0.27865000000000001</v>
      </c>
      <c r="J4369">
        <v>0.23565</v>
      </c>
      <c r="K4369">
        <v>0.18834999999999999</v>
      </c>
      <c r="L4369">
        <v>0.26465</v>
      </c>
      <c r="M4369">
        <v>0.29944999999999999</v>
      </c>
      <c r="N4369">
        <v>0.20949999999999999</v>
      </c>
      <c r="O4369">
        <v>0.2467</v>
      </c>
    </row>
    <row r="4370" spans="1:61" x14ac:dyDescent="0.3">
      <c r="A4370" s="3" t="s">
        <v>332</v>
      </c>
      <c r="B4370" s="4">
        <v>33547</v>
      </c>
      <c r="C4370" s="9"/>
      <c r="D4370" s="9"/>
      <c r="E4370" s="10"/>
      <c r="S4370">
        <v>15.6384875</v>
      </c>
      <c r="T4370">
        <v>874.25</v>
      </c>
      <c r="AI4370">
        <v>49.749999999999702</v>
      </c>
      <c r="AL4370">
        <v>8.064813225</v>
      </c>
      <c r="AO4370">
        <v>300.95252799562201</v>
      </c>
      <c r="AR4370">
        <v>26793.4640522876</v>
      </c>
      <c r="AZ4370">
        <v>242.5</v>
      </c>
      <c r="BH4370">
        <v>568.32247200437803</v>
      </c>
      <c r="BI4370">
        <v>662.5</v>
      </c>
    </row>
    <row r="4371" spans="1:61" x14ac:dyDescent="0.3">
      <c r="A4371" s="3" t="s">
        <v>332</v>
      </c>
      <c r="B4371" s="4">
        <v>33553</v>
      </c>
      <c r="C4371" s="9"/>
      <c r="D4371" s="9"/>
      <c r="E4371" s="10"/>
      <c r="G4371">
        <v>388.91</v>
      </c>
      <c r="H4371">
        <v>0.2485</v>
      </c>
      <c r="I4371">
        <v>0.26369999999999999</v>
      </c>
      <c r="J4371">
        <v>0.2296</v>
      </c>
      <c r="K4371">
        <v>0.18415000000000001</v>
      </c>
      <c r="L4371">
        <v>0.26474999999999999</v>
      </c>
      <c r="M4371">
        <v>0.29909999999999998</v>
      </c>
      <c r="N4371">
        <v>0.20965</v>
      </c>
      <c r="O4371">
        <v>0.24510000000000001</v>
      </c>
    </row>
    <row r="4372" spans="1:61" x14ac:dyDescent="0.3">
      <c r="A4372" s="3" t="s">
        <v>332</v>
      </c>
      <c r="B4372" s="4">
        <v>33560</v>
      </c>
      <c r="C4372" s="9"/>
      <c r="D4372" s="9"/>
      <c r="E4372" s="10"/>
      <c r="G4372">
        <v>382.06</v>
      </c>
      <c r="H4372">
        <v>0.23050000000000001</v>
      </c>
      <c r="I4372">
        <v>0.25180000000000002</v>
      </c>
      <c r="J4372">
        <v>0.22070000000000001</v>
      </c>
      <c r="K4372">
        <v>0.1794</v>
      </c>
      <c r="L4372">
        <v>0.26715</v>
      </c>
      <c r="M4372">
        <v>0.30159999999999998</v>
      </c>
      <c r="N4372">
        <v>0.21015</v>
      </c>
      <c r="O4372">
        <v>0.249</v>
      </c>
    </row>
    <row r="4373" spans="1:61" x14ac:dyDescent="0.3">
      <c r="A4373" s="3" t="s">
        <v>332</v>
      </c>
      <c r="B4373" s="4">
        <v>33561</v>
      </c>
      <c r="C4373" s="9"/>
      <c r="D4373" s="9"/>
      <c r="E4373" s="10"/>
      <c r="S4373">
        <v>19.393244734374498</v>
      </c>
      <c r="T4373">
        <v>1575.0250000000001</v>
      </c>
      <c r="U4373">
        <v>226.2</v>
      </c>
      <c r="V4373">
        <v>1.47E-2</v>
      </c>
      <c r="W4373">
        <v>3.2814899999999998</v>
      </c>
      <c r="AG4373">
        <v>8.8000000000000005E-3</v>
      </c>
      <c r="AH4373">
        <v>0.41845000000000199</v>
      </c>
      <c r="AI4373">
        <v>46.000000000000199</v>
      </c>
      <c r="AL4373">
        <v>9.0969999999999995</v>
      </c>
      <c r="AM4373">
        <v>2.8199999999999999E-2</v>
      </c>
      <c r="AN4373">
        <v>9.4524320824062809</v>
      </c>
      <c r="AO4373">
        <v>335.63860109427299</v>
      </c>
      <c r="AR4373">
        <v>26709.250364785999</v>
      </c>
      <c r="AZ4373">
        <v>260</v>
      </c>
      <c r="BC4373">
        <v>264.46511976123497</v>
      </c>
      <c r="BE4373">
        <v>6.7999999999999996E-3</v>
      </c>
      <c r="BF4373">
        <v>6.82131163875012</v>
      </c>
      <c r="BH4373">
        <v>1008.58639890573</v>
      </c>
      <c r="BI4373">
        <v>772.5</v>
      </c>
    </row>
    <row r="4374" spans="1:61" x14ac:dyDescent="0.3">
      <c r="A4374" s="3" t="s">
        <v>332</v>
      </c>
      <c r="B4374" s="4">
        <v>33568</v>
      </c>
      <c r="C4374" s="9"/>
      <c r="D4374" s="9"/>
      <c r="E4374" s="10"/>
      <c r="S4374">
        <v>18.970933752784902</v>
      </c>
      <c r="T4374">
        <v>1622.85</v>
      </c>
      <c r="U4374">
        <v>246.32499999999999</v>
      </c>
      <c r="V4374">
        <v>1.5900000000000001E-2</v>
      </c>
      <c r="W4374">
        <v>3.9466725</v>
      </c>
      <c r="AG4374">
        <v>9.5499999999999995E-3</v>
      </c>
      <c r="AH4374">
        <v>0.53540000000000199</v>
      </c>
      <c r="AI4374">
        <v>56.000000000000199</v>
      </c>
      <c r="AL4374">
        <v>6.7080000000000002</v>
      </c>
      <c r="AM4374">
        <v>2.7900000000000001E-2</v>
      </c>
      <c r="AN4374">
        <v>7.8102355870632598</v>
      </c>
      <c r="AO4374">
        <v>280.22570482387198</v>
      </c>
      <c r="AR4374">
        <v>23718.770019218398</v>
      </c>
      <c r="AZ4374">
        <v>262.5</v>
      </c>
      <c r="BC4374">
        <v>264.46511976123497</v>
      </c>
      <c r="BE4374">
        <v>6.7000000000000002E-3</v>
      </c>
      <c r="BF4374">
        <v>7.2512337402179901</v>
      </c>
      <c r="BH4374">
        <v>1090.6992951761299</v>
      </c>
      <c r="BI4374">
        <v>630</v>
      </c>
    </row>
    <row r="4375" spans="1:61" x14ac:dyDescent="0.3">
      <c r="A4375" s="3" t="s">
        <v>332</v>
      </c>
      <c r="B4375" s="4">
        <v>33574</v>
      </c>
      <c r="C4375" s="9"/>
      <c r="D4375" s="9"/>
      <c r="E4375" s="10"/>
      <c r="G4375">
        <v>379.63</v>
      </c>
      <c r="H4375">
        <v>0.20150000000000001</v>
      </c>
      <c r="I4375">
        <v>0.27660000000000001</v>
      </c>
      <c r="J4375">
        <v>0.23419999999999999</v>
      </c>
      <c r="K4375">
        <v>0.18229999999999999</v>
      </c>
      <c r="L4375">
        <v>0.26100000000000001</v>
      </c>
      <c r="M4375">
        <v>0.29494999999999999</v>
      </c>
      <c r="N4375">
        <v>0.20105000000000001</v>
      </c>
      <c r="O4375">
        <v>0.24654999999999999</v>
      </c>
      <c r="S4375">
        <v>21.708518895653</v>
      </c>
      <c r="T4375">
        <v>2028.4749999999999</v>
      </c>
      <c r="U4375">
        <v>301.52499999999998</v>
      </c>
      <c r="V4375">
        <v>1.525E-2</v>
      </c>
      <c r="W4375">
        <v>4.6642099999999997</v>
      </c>
      <c r="AC4375">
        <v>53.242440119382302</v>
      </c>
      <c r="AG4375">
        <v>8.9499999999999996E-3</v>
      </c>
      <c r="AH4375">
        <v>0.40270000000001199</v>
      </c>
      <c r="AI4375">
        <v>46.0000000000014</v>
      </c>
      <c r="AL4375">
        <v>7.3</v>
      </c>
      <c r="AM4375">
        <v>3.175E-2</v>
      </c>
      <c r="AN4375">
        <v>9.0636534054359092</v>
      </c>
      <c r="AO4375">
        <v>286.16972945860402</v>
      </c>
      <c r="AR4375">
        <v>25416.383861236802</v>
      </c>
      <c r="AZ4375">
        <v>297.5</v>
      </c>
      <c r="BC4375">
        <v>264.46511976123497</v>
      </c>
      <c r="BE4375">
        <v>5.5500000000000002E-3</v>
      </c>
      <c r="BF4375">
        <v>8.0000082035487008</v>
      </c>
      <c r="BH4375">
        <v>1436.1802705414</v>
      </c>
      <c r="BI4375">
        <v>707.5</v>
      </c>
    </row>
    <row r="4376" spans="1:61" x14ac:dyDescent="0.3">
      <c r="A4376" s="3" t="s">
        <v>332</v>
      </c>
      <c r="B4376" s="4">
        <v>33581</v>
      </c>
      <c r="C4376" s="9"/>
      <c r="D4376" s="9"/>
      <c r="E4376" s="10"/>
      <c r="G4376">
        <v>367.9</v>
      </c>
      <c r="H4376">
        <v>0.2145</v>
      </c>
      <c r="I4376">
        <v>0.24310000000000001</v>
      </c>
      <c r="J4376">
        <v>0.21515000000000001</v>
      </c>
      <c r="K4376">
        <v>0.1739</v>
      </c>
      <c r="L4376">
        <v>0.25824999999999998</v>
      </c>
      <c r="M4376">
        <v>0.29160000000000003</v>
      </c>
      <c r="N4376">
        <v>0.20399999999999999</v>
      </c>
      <c r="O4376">
        <v>0.23899999999999999</v>
      </c>
      <c r="S4376">
        <v>26.087066756783798</v>
      </c>
      <c r="T4376">
        <v>2044.325</v>
      </c>
      <c r="U4376">
        <v>379.75</v>
      </c>
      <c r="V4376">
        <v>1.6150000000000001E-2</v>
      </c>
      <c r="W4376">
        <v>6.1032999999999999</v>
      </c>
      <c r="AC4376">
        <v>115.284880238765</v>
      </c>
      <c r="AG4376">
        <v>1.2500000000000001E-2</v>
      </c>
      <c r="AH4376">
        <v>1.04039999999999</v>
      </c>
      <c r="AI4376">
        <v>82.999999999999488</v>
      </c>
      <c r="AL4376">
        <v>6.6909999999999998</v>
      </c>
      <c r="AM4376">
        <v>3.2300000000000002E-2</v>
      </c>
      <c r="AN4376">
        <v>9.6795028118177004</v>
      </c>
      <c r="AO4376">
        <v>299.60757105152101</v>
      </c>
      <c r="AR4376">
        <v>22329.896460598702</v>
      </c>
      <c r="AZ4376">
        <v>285</v>
      </c>
      <c r="BC4376">
        <v>264.46511976123497</v>
      </c>
      <c r="BE4376">
        <v>7.45E-3</v>
      </c>
      <c r="BF4376">
        <v>10.1531421892051</v>
      </c>
      <c r="BH4376">
        <v>1356.6674289484799</v>
      </c>
      <c r="BI4376">
        <v>612.5</v>
      </c>
    </row>
    <row r="4377" spans="1:61" x14ac:dyDescent="0.3">
      <c r="A4377" s="3" t="s">
        <v>332</v>
      </c>
      <c r="B4377" s="4">
        <v>33585</v>
      </c>
      <c r="C4377" s="9"/>
      <c r="D4377" s="9"/>
      <c r="E4377" s="10"/>
      <c r="S4377">
        <v>22.648461156272401</v>
      </c>
      <c r="T4377">
        <v>1968.425</v>
      </c>
      <c r="U4377">
        <v>403.25</v>
      </c>
      <c r="V4377">
        <v>1.78E-2</v>
      </c>
      <c r="W4377">
        <v>7.1654749999999998</v>
      </c>
      <c r="AC4377">
        <v>138.784880238765</v>
      </c>
      <c r="AG4377">
        <v>1.11E-2</v>
      </c>
      <c r="AH4377">
        <v>1.20037500000001</v>
      </c>
      <c r="AI4377">
        <v>109.25000000000099</v>
      </c>
      <c r="AL4377">
        <v>5.8970000000000002</v>
      </c>
      <c r="AM4377">
        <v>3.0249999999999999E-2</v>
      </c>
      <c r="AN4377">
        <v>7.62369979571766</v>
      </c>
      <c r="AO4377">
        <v>251.45429603475401</v>
      </c>
      <c r="AR4377">
        <v>23530.326916694303</v>
      </c>
      <c r="AZ4377">
        <v>232.5</v>
      </c>
      <c r="BC4377">
        <v>264.46511976123497</v>
      </c>
      <c r="BE4377">
        <v>5.8500000000000002E-3</v>
      </c>
      <c r="BF4377">
        <v>7.6171985097864097</v>
      </c>
      <c r="BH4377">
        <v>1302.7957039652499</v>
      </c>
      <c r="BI4377">
        <v>557.5</v>
      </c>
    </row>
    <row r="4378" spans="1:61" x14ac:dyDescent="0.3">
      <c r="A4378" s="3" t="s">
        <v>332</v>
      </c>
      <c r="B4378" s="4">
        <v>33588</v>
      </c>
      <c r="C4378" s="9"/>
      <c r="D4378" s="9"/>
      <c r="E4378" s="10"/>
      <c r="G4378">
        <v>343.53</v>
      </c>
      <c r="H4378">
        <v>0.17699999999999999</v>
      </c>
      <c r="I4378">
        <v>0.20269999999999999</v>
      </c>
      <c r="J4378">
        <v>0.19370000000000001</v>
      </c>
      <c r="K4378">
        <v>0.16455</v>
      </c>
      <c r="L4378">
        <v>0.255</v>
      </c>
      <c r="M4378">
        <v>0.28904999999999997</v>
      </c>
      <c r="N4378">
        <v>0.19814999999999999</v>
      </c>
      <c r="O4378">
        <v>0.23749999999999999</v>
      </c>
    </row>
    <row r="4379" spans="1:61" x14ac:dyDescent="0.3">
      <c r="A4379" s="3" t="s">
        <v>332</v>
      </c>
      <c r="B4379" s="4">
        <v>33590</v>
      </c>
      <c r="C4379" s="9"/>
      <c r="D4379" s="9"/>
      <c r="E4379" s="10"/>
      <c r="S4379">
        <v>25.797523105228802</v>
      </c>
      <c r="T4379">
        <v>2257.625</v>
      </c>
      <c r="U4379">
        <v>537</v>
      </c>
      <c r="V4379">
        <v>1.5049999999999999E-2</v>
      </c>
      <c r="W4379">
        <v>8.1540999999999997</v>
      </c>
      <c r="AC4379">
        <v>272.53488023876503</v>
      </c>
      <c r="AG4379">
        <v>1.37E-2</v>
      </c>
      <c r="AH4379">
        <v>1.0926499999999799</v>
      </c>
      <c r="AI4379">
        <v>78.249999999998195</v>
      </c>
      <c r="AL4379">
        <v>6.6429999999999998</v>
      </c>
      <c r="AM4379">
        <v>2.9649999999999999E-2</v>
      </c>
      <c r="AN4379">
        <v>9.0390714536001902</v>
      </c>
      <c r="AO4379">
        <v>305.01617079314599</v>
      </c>
      <c r="AR4379">
        <v>21796.529284164899</v>
      </c>
      <c r="BC4379">
        <v>264.46511976123497</v>
      </c>
      <c r="BE4379">
        <v>5.7999999999999996E-3</v>
      </c>
      <c r="BF4379">
        <v>8.1711142984149205</v>
      </c>
      <c r="BH4379">
        <v>1407.78382920685</v>
      </c>
      <c r="BI4379">
        <v>647.5</v>
      </c>
    </row>
    <row r="4380" spans="1:61" x14ac:dyDescent="0.3">
      <c r="A4380" s="3" t="s">
        <v>332</v>
      </c>
      <c r="B4380" s="4">
        <v>33595</v>
      </c>
      <c r="C4380" s="9"/>
      <c r="D4380" s="9"/>
      <c r="E4380" s="10"/>
      <c r="G4380">
        <v>302.88</v>
      </c>
      <c r="H4380">
        <v>0.13350000000000001</v>
      </c>
      <c r="I4380">
        <v>0.13714999999999999</v>
      </c>
      <c r="J4380">
        <v>0.14430000000000001</v>
      </c>
      <c r="K4380">
        <v>0.13950000000000001</v>
      </c>
      <c r="L4380">
        <v>0.24295</v>
      </c>
      <c r="M4380">
        <v>0.28434999999999999</v>
      </c>
      <c r="N4380">
        <v>0.19375000000000001</v>
      </c>
      <c r="O4380">
        <v>0.2389</v>
      </c>
      <c r="S4380">
        <v>20.152134347584301</v>
      </c>
      <c r="T4380">
        <v>1932.675</v>
      </c>
      <c r="U4380">
        <v>579.25</v>
      </c>
      <c r="V4380">
        <v>1.6899999999999998E-2</v>
      </c>
      <c r="W4380">
        <v>9.7905750000000005</v>
      </c>
      <c r="AC4380">
        <v>314.78488023876503</v>
      </c>
      <c r="AG4380">
        <v>1.18E-2</v>
      </c>
      <c r="AH4380">
        <v>1.3879999999999901</v>
      </c>
      <c r="AI4380">
        <v>116.99999999999901</v>
      </c>
      <c r="AL4380">
        <v>2.9569999999999999</v>
      </c>
      <c r="AM4380">
        <v>2.545E-2</v>
      </c>
      <c r="AN4380">
        <v>3.9220809643102301</v>
      </c>
      <c r="AO4380">
        <v>155.81279610083701</v>
      </c>
      <c r="AR4380">
        <v>19014.7771877165</v>
      </c>
      <c r="BC4380">
        <v>264.46511976123497</v>
      </c>
      <c r="BE4380">
        <v>4.9500000000000004E-3</v>
      </c>
      <c r="BF4380">
        <v>5.8981580799124496</v>
      </c>
      <c r="BH4380">
        <v>1185.91220389916</v>
      </c>
      <c r="BI4380">
        <v>475</v>
      </c>
    </row>
    <row r="4381" spans="1:61" x14ac:dyDescent="0.3">
      <c r="A4381" s="3" t="s">
        <v>332</v>
      </c>
      <c r="B4381" s="4">
        <v>33602</v>
      </c>
      <c r="C4381" s="9"/>
      <c r="D4381" s="9"/>
      <c r="E4381" s="10"/>
      <c r="G4381">
        <v>277.98</v>
      </c>
      <c r="H4381">
        <v>0.10199999999999999</v>
      </c>
      <c r="I4381">
        <v>0.1178</v>
      </c>
      <c r="J4381">
        <v>0.1242</v>
      </c>
      <c r="K4381">
        <v>0.11075</v>
      </c>
      <c r="L4381">
        <v>0.2306</v>
      </c>
      <c r="M4381">
        <v>0.2782</v>
      </c>
      <c r="N4381">
        <v>0.19155</v>
      </c>
      <c r="O4381">
        <v>0.23480000000000001</v>
      </c>
      <c r="S4381">
        <v>12.891999999999999</v>
      </c>
      <c r="T4381">
        <v>2030.425</v>
      </c>
      <c r="U4381">
        <v>686</v>
      </c>
      <c r="V4381">
        <v>1.8749999999999999E-2</v>
      </c>
      <c r="W4381">
        <v>12.891999999999999</v>
      </c>
      <c r="AC4381">
        <v>421.53488023876503</v>
      </c>
      <c r="AI4381">
        <v>191.75</v>
      </c>
      <c r="AL4381">
        <v>2.5419999999999998</v>
      </c>
      <c r="AO4381">
        <v>121.674235237088</v>
      </c>
      <c r="AR4381">
        <v>19486.2637362637</v>
      </c>
      <c r="BC4381">
        <v>264.46511976123497</v>
      </c>
      <c r="BE4381">
        <v>0</v>
      </c>
      <c r="BF4381">
        <v>0</v>
      </c>
      <c r="BH4381">
        <v>1203.57576476291</v>
      </c>
      <c r="BI4381">
        <v>487.5</v>
      </c>
    </row>
    <row r="4382" spans="1:61" x14ac:dyDescent="0.3">
      <c r="A4382" s="3" t="s">
        <v>332</v>
      </c>
      <c r="B4382" s="4">
        <v>33609</v>
      </c>
      <c r="C4382" s="9"/>
      <c r="D4382" s="9"/>
      <c r="E4382" s="10"/>
      <c r="G4382">
        <v>263.08999999999997</v>
      </c>
      <c r="H4382">
        <v>8.3000000000000004E-2</v>
      </c>
      <c r="I4382">
        <v>0.1101</v>
      </c>
      <c r="J4382">
        <v>0.1086</v>
      </c>
      <c r="K4382">
        <v>9.5149999999999998E-2</v>
      </c>
      <c r="L4382">
        <v>0.21959999999999999</v>
      </c>
      <c r="M4382">
        <v>0.27424999999999999</v>
      </c>
      <c r="N4382">
        <v>0.188</v>
      </c>
      <c r="O4382">
        <v>0.23674999999999999</v>
      </c>
      <c r="S4382">
        <v>22.157459434370001</v>
      </c>
      <c r="T4382">
        <v>1944.2750000000001</v>
      </c>
      <c r="U4382">
        <v>838</v>
      </c>
      <c r="V4382">
        <v>1.83E-2</v>
      </c>
      <c r="W4382">
        <v>15.212400000000001</v>
      </c>
      <c r="AC4382">
        <v>573.53488023876503</v>
      </c>
      <c r="AG4382">
        <v>1.1699999999999999E-2</v>
      </c>
      <c r="AH4382">
        <v>2.9487249999999996</v>
      </c>
      <c r="AI4382">
        <v>247.75</v>
      </c>
      <c r="AL4382">
        <v>0.46</v>
      </c>
      <c r="AM4382">
        <v>2.5999999999999999E-2</v>
      </c>
      <c r="AN4382">
        <v>0.62554141671984698</v>
      </c>
      <c r="AO4382">
        <v>25.7890203733173</v>
      </c>
      <c r="AR4382">
        <v>14191.176470588201</v>
      </c>
      <c r="BC4382">
        <v>264.46511976123497</v>
      </c>
      <c r="BE4382">
        <v>4.3E-3</v>
      </c>
      <c r="BF4382">
        <v>4.5511042470644698</v>
      </c>
      <c r="BH4382">
        <v>1055.71097962668</v>
      </c>
      <c r="BI4382">
        <v>497.5</v>
      </c>
    </row>
    <row r="4383" spans="1:61" x14ac:dyDescent="0.3">
      <c r="A4383" s="3" t="s">
        <v>332</v>
      </c>
      <c r="B4383" s="4">
        <v>33613</v>
      </c>
      <c r="C4383" s="9"/>
      <c r="D4383" s="9"/>
      <c r="E4383" s="10"/>
      <c r="T4383">
        <v>2470.65</v>
      </c>
      <c r="U4383">
        <v>1156.5</v>
      </c>
      <c r="V4383">
        <v>2.0049999999999998E-2</v>
      </c>
      <c r="W4383">
        <v>23.070975000000001</v>
      </c>
      <c r="AC4383">
        <v>892.03488023876503</v>
      </c>
      <c r="AI4383">
        <v>125.25000000000099</v>
      </c>
      <c r="AL4383">
        <v>0.315</v>
      </c>
      <c r="AM4383">
        <v>2.18E-2</v>
      </c>
      <c r="AR4383">
        <v>19361.702127659599</v>
      </c>
      <c r="BC4383">
        <v>264.46511976123497</v>
      </c>
      <c r="BE4383">
        <v>3.3E-3</v>
      </c>
      <c r="BI4383">
        <v>565</v>
      </c>
    </row>
    <row r="4384" spans="1:61" x14ac:dyDescent="0.3">
      <c r="A4384" s="3" t="s">
        <v>332</v>
      </c>
      <c r="B4384" s="4">
        <v>33616</v>
      </c>
      <c r="C4384" s="9"/>
      <c r="D4384" s="9"/>
      <c r="E4384" s="10"/>
      <c r="G4384">
        <v>253.26</v>
      </c>
      <c r="H4384">
        <v>8.2500000000000004E-2</v>
      </c>
      <c r="I4384">
        <v>0.10685</v>
      </c>
      <c r="J4384">
        <v>0.10115</v>
      </c>
      <c r="K4384">
        <v>8.4199999999999997E-2</v>
      </c>
      <c r="L4384">
        <v>0.21290000000000001</v>
      </c>
      <c r="M4384">
        <v>0.26274999999999998</v>
      </c>
      <c r="N4384">
        <v>0.182</v>
      </c>
      <c r="O4384">
        <v>0.23394999999999999</v>
      </c>
    </row>
    <row r="4385" spans="1:61" x14ac:dyDescent="0.3">
      <c r="A4385" s="3" t="s">
        <v>332</v>
      </c>
      <c r="B4385" s="4">
        <v>33618</v>
      </c>
      <c r="C4385" s="9"/>
      <c r="D4385" s="9"/>
      <c r="E4385" s="10"/>
      <c r="T4385">
        <v>2184</v>
      </c>
      <c r="U4385">
        <v>1071.25</v>
      </c>
      <c r="V4385">
        <v>1.9550000000000001E-2</v>
      </c>
      <c r="W4385">
        <v>20.899625</v>
      </c>
      <c r="AC4385">
        <v>806.78488023876503</v>
      </c>
      <c r="BC4385">
        <v>264.46511976123497</v>
      </c>
    </row>
    <row r="4386" spans="1:61" x14ac:dyDescent="0.3">
      <c r="A4386" s="3" t="s">
        <v>332</v>
      </c>
      <c r="B4386" s="4">
        <v>33623</v>
      </c>
      <c r="C4386" s="9"/>
      <c r="D4386" s="9"/>
      <c r="E4386" s="10" t="s">
        <v>108</v>
      </c>
      <c r="G4386">
        <v>256.05</v>
      </c>
      <c r="H4386">
        <v>0.1255</v>
      </c>
      <c r="I4386">
        <v>0.1013</v>
      </c>
      <c r="J4386">
        <v>9.8199999999999996E-2</v>
      </c>
      <c r="K4386">
        <v>8.1350000000000006E-2</v>
      </c>
      <c r="L4386">
        <v>0.20724999999999999</v>
      </c>
      <c r="M4386">
        <v>0.2596</v>
      </c>
      <c r="N4386">
        <v>0.17785000000000001</v>
      </c>
      <c r="O4386">
        <v>0.22919999999999999</v>
      </c>
      <c r="T4386" s="35">
        <v>2179.6248573955399</v>
      </c>
      <c r="Y4386">
        <v>3.60154975E-2</v>
      </c>
      <c r="AA4386">
        <v>21016.473696022102</v>
      </c>
      <c r="AC4386">
        <v>756.91875585789899</v>
      </c>
      <c r="AS4386" t="s">
        <v>69</v>
      </c>
    </row>
    <row r="4387" spans="1:61" x14ac:dyDescent="0.3">
      <c r="A4387" s="3" t="s">
        <v>333</v>
      </c>
      <c r="B4387" s="4">
        <v>33483</v>
      </c>
      <c r="C4387" s="9"/>
      <c r="D4387" s="9"/>
      <c r="E4387" s="10"/>
      <c r="G4387">
        <v>408.21</v>
      </c>
      <c r="H4387">
        <v>0.27800000000000002</v>
      </c>
      <c r="I4387">
        <v>0.26469999999999999</v>
      </c>
      <c r="J4387">
        <v>0.17344999999999999</v>
      </c>
      <c r="K4387">
        <v>0.24854999999999999</v>
      </c>
      <c r="L4387">
        <v>0.30980000000000002</v>
      </c>
      <c r="M4387">
        <v>0.2417</v>
      </c>
      <c r="N4387">
        <v>0.2427</v>
      </c>
      <c r="O4387">
        <v>0.28215000000000001</v>
      </c>
    </row>
    <row r="4388" spans="1:61" x14ac:dyDescent="0.3">
      <c r="A4388" s="3" t="s">
        <v>333</v>
      </c>
      <c r="B4388" s="4">
        <v>33491</v>
      </c>
      <c r="C4388" s="9"/>
      <c r="D4388" s="9"/>
      <c r="E4388" s="10"/>
      <c r="G4388">
        <v>413.31</v>
      </c>
      <c r="H4388">
        <v>0.28299999999999997</v>
      </c>
      <c r="I4388">
        <v>0.26595000000000002</v>
      </c>
      <c r="J4388">
        <v>0.18179999999999999</v>
      </c>
      <c r="K4388">
        <v>0.23995</v>
      </c>
      <c r="L4388">
        <v>0.31469999999999998</v>
      </c>
      <c r="M4388">
        <v>0.2409</v>
      </c>
      <c r="N4388">
        <v>0.24925</v>
      </c>
      <c r="O4388">
        <v>0.29099999999999998</v>
      </c>
    </row>
    <row r="4389" spans="1:61" x14ac:dyDescent="0.3">
      <c r="A4389" s="3" t="s">
        <v>333</v>
      </c>
      <c r="B4389" s="4">
        <v>33497</v>
      </c>
      <c r="C4389" s="9"/>
      <c r="D4389" s="9"/>
      <c r="E4389" s="10"/>
      <c r="G4389">
        <v>442.8</v>
      </c>
      <c r="H4389">
        <v>0.32100000000000001</v>
      </c>
      <c r="I4389">
        <v>0.27245000000000003</v>
      </c>
      <c r="J4389">
        <v>0.21390000000000001</v>
      </c>
      <c r="K4389">
        <v>0.28470000000000001</v>
      </c>
      <c r="L4389">
        <v>0.31935000000000002</v>
      </c>
      <c r="M4389">
        <v>0.26229999999999998</v>
      </c>
      <c r="N4389">
        <v>0.24895</v>
      </c>
      <c r="O4389">
        <v>0.29135</v>
      </c>
    </row>
    <row r="4390" spans="1:61" x14ac:dyDescent="0.3">
      <c r="A4390" s="3" t="s">
        <v>333</v>
      </c>
      <c r="B4390" s="4">
        <v>33504</v>
      </c>
      <c r="C4390" s="9"/>
      <c r="D4390" s="9"/>
      <c r="E4390" s="10"/>
      <c r="G4390">
        <v>439.04</v>
      </c>
      <c r="H4390">
        <v>0.30599999999999999</v>
      </c>
      <c r="I4390">
        <v>0.27184999999999998</v>
      </c>
      <c r="J4390">
        <v>0.21345</v>
      </c>
      <c r="K4390">
        <v>0.28415000000000001</v>
      </c>
      <c r="L4390">
        <v>0.31869999999999998</v>
      </c>
      <c r="M4390">
        <v>0.26179999999999998</v>
      </c>
      <c r="N4390">
        <v>0.24845</v>
      </c>
      <c r="O4390">
        <v>0.2908</v>
      </c>
    </row>
    <row r="4391" spans="1:61" x14ac:dyDescent="0.3">
      <c r="A4391" s="3" t="s">
        <v>333</v>
      </c>
      <c r="B4391" s="4">
        <v>33505</v>
      </c>
      <c r="C4391" s="9"/>
      <c r="D4391" s="9"/>
      <c r="E4391" s="10"/>
      <c r="T4391">
        <v>187.52500000000001</v>
      </c>
      <c r="AL4391">
        <v>2.7386151339999998</v>
      </c>
      <c r="AO4391">
        <v>117.387318404738</v>
      </c>
      <c r="AR4391">
        <v>23278.769841269801</v>
      </c>
      <c r="AZ4391">
        <v>192.5</v>
      </c>
      <c r="BH4391">
        <v>70.137681595262293</v>
      </c>
      <c r="BI4391">
        <v>627.5</v>
      </c>
    </row>
    <row r="4392" spans="1:61" x14ac:dyDescent="0.3">
      <c r="A4392" s="3" t="s">
        <v>333</v>
      </c>
      <c r="B4392" s="4">
        <v>33512</v>
      </c>
      <c r="C4392" s="9"/>
      <c r="D4392" s="9"/>
      <c r="E4392" s="10"/>
      <c r="G4392">
        <v>409.74</v>
      </c>
      <c r="H4392">
        <v>0.26600000000000001</v>
      </c>
      <c r="I4392">
        <v>0.25209999999999999</v>
      </c>
      <c r="J4392">
        <v>0.16985</v>
      </c>
      <c r="K4392">
        <v>0.24199999999999999</v>
      </c>
      <c r="L4392">
        <v>0.31785000000000002</v>
      </c>
      <c r="M4392">
        <v>0.25659999999999999</v>
      </c>
      <c r="N4392">
        <v>0.24970000000000001</v>
      </c>
      <c r="O4392">
        <v>0.29459999999999997</v>
      </c>
    </row>
    <row r="4393" spans="1:61" x14ac:dyDescent="0.3">
      <c r="A4393" s="3" t="s">
        <v>333</v>
      </c>
      <c r="B4393" s="4">
        <v>33519</v>
      </c>
      <c r="C4393" s="9"/>
      <c r="D4393" s="9"/>
      <c r="E4393" s="10"/>
      <c r="G4393">
        <v>416.13</v>
      </c>
      <c r="H4393">
        <v>0.27650000000000002</v>
      </c>
      <c r="I4393">
        <v>0.26300000000000001</v>
      </c>
      <c r="J4393">
        <v>0.17829999999999999</v>
      </c>
      <c r="K4393">
        <v>0.24825</v>
      </c>
      <c r="L4393">
        <v>0.31514999999999999</v>
      </c>
      <c r="M4393">
        <v>0.25559999999999999</v>
      </c>
      <c r="N4393">
        <v>0.24945000000000001</v>
      </c>
      <c r="O4393">
        <v>0.2944</v>
      </c>
    </row>
    <row r="4394" spans="1:61" x14ac:dyDescent="0.3">
      <c r="A4394" s="3" t="s">
        <v>333</v>
      </c>
      <c r="B4394" s="4">
        <v>33521</v>
      </c>
      <c r="C4394" s="9"/>
      <c r="D4394" s="9"/>
      <c r="E4394" s="10"/>
      <c r="T4394">
        <v>399</v>
      </c>
      <c r="AL4394">
        <v>6.9698080850000004</v>
      </c>
      <c r="AO4394">
        <v>230.061118480602</v>
      </c>
      <c r="AR4394">
        <v>30167.1138287473</v>
      </c>
      <c r="AZ4394">
        <v>247.5</v>
      </c>
      <c r="BH4394">
        <v>168.938881519398</v>
      </c>
      <c r="BI4394">
        <v>830</v>
      </c>
    </row>
    <row r="4395" spans="1:61" x14ac:dyDescent="0.3">
      <c r="A4395" s="3" t="s">
        <v>333</v>
      </c>
      <c r="B4395" s="4">
        <v>33525</v>
      </c>
      <c r="C4395" s="9"/>
      <c r="D4395" s="9"/>
      <c r="E4395" s="10"/>
      <c r="G4395">
        <v>409.09</v>
      </c>
      <c r="H4395">
        <v>0.26450000000000001</v>
      </c>
      <c r="I4395">
        <v>0.26029999999999998</v>
      </c>
      <c r="J4395">
        <v>0.16450000000000001</v>
      </c>
      <c r="K4395">
        <v>0.23985000000000001</v>
      </c>
      <c r="L4395">
        <v>0.31780000000000003</v>
      </c>
      <c r="M4395">
        <v>0.25535000000000002</v>
      </c>
      <c r="N4395">
        <v>0.24565000000000001</v>
      </c>
      <c r="O4395">
        <v>0.29749999999999999</v>
      </c>
    </row>
    <row r="4396" spans="1:61" x14ac:dyDescent="0.3">
      <c r="A4396" s="3" t="s">
        <v>333</v>
      </c>
      <c r="B4396" s="4">
        <v>33532</v>
      </c>
      <c r="C4396" s="9"/>
      <c r="D4396" s="9"/>
      <c r="E4396" s="10"/>
      <c r="G4396">
        <v>399.83</v>
      </c>
      <c r="H4396">
        <v>0.26050000000000001</v>
      </c>
      <c r="I4396">
        <v>0.25159999999999999</v>
      </c>
      <c r="J4396">
        <v>0.15659999999999999</v>
      </c>
      <c r="K4396">
        <v>0.23219999999999999</v>
      </c>
      <c r="L4396">
        <v>0.31135000000000002</v>
      </c>
      <c r="M4396">
        <v>0.24829999999999999</v>
      </c>
      <c r="N4396">
        <v>0.24715000000000001</v>
      </c>
      <c r="O4396">
        <v>0.29144999999999999</v>
      </c>
    </row>
    <row r="4397" spans="1:61" x14ac:dyDescent="0.3">
      <c r="A4397" s="3" t="s">
        <v>333</v>
      </c>
      <c r="B4397" s="4">
        <v>33533</v>
      </c>
      <c r="C4397" s="9"/>
      <c r="D4397" s="9"/>
      <c r="E4397" s="10"/>
      <c r="T4397">
        <v>676.3</v>
      </c>
      <c r="AL4397">
        <v>8.8118021330000005</v>
      </c>
      <c r="AO4397">
        <v>326.24021874256101</v>
      </c>
      <c r="AR4397">
        <v>26961.279317697197</v>
      </c>
      <c r="AZ4397">
        <v>270</v>
      </c>
      <c r="BH4397">
        <v>350.059781257439</v>
      </c>
      <c r="BI4397">
        <v>777.5</v>
      </c>
    </row>
    <row r="4398" spans="1:61" x14ac:dyDescent="0.3">
      <c r="A4398" s="3" t="s">
        <v>333</v>
      </c>
      <c r="B4398" s="4">
        <v>33540</v>
      </c>
      <c r="C4398" s="9"/>
      <c r="D4398" s="9"/>
      <c r="E4398" s="10"/>
      <c r="G4398">
        <v>404.63</v>
      </c>
      <c r="H4398">
        <v>0.27150000000000002</v>
      </c>
      <c r="I4398">
        <v>0.25969999999999999</v>
      </c>
      <c r="J4398">
        <v>0.16794999999999999</v>
      </c>
      <c r="K4398">
        <v>0.23805000000000001</v>
      </c>
      <c r="L4398">
        <v>0.31135000000000002</v>
      </c>
      <c r="M4398">
        <v>0.2414</v>
      </c>
      <c r="N4398">
        <v>0.24579999999999999</v>
      </c>
      <c r="O4398">
        <v>0.28739999999999999</v>
      </c>
    </row>
    <row r="4399" spans="1:61" x14ac:dyDescent="0.3">
      <c r="A4399" s="3" t="s">
        <v>333</v>
      </c>
      <c r="B4399" s="4">
        <v>33546</v>
      </c>
      <c r="C4399" s="9"/>
      <c r="D4399" s="9"/>
      <c r="E4399" s="10"/>
      <c r="G4399">
        <v>411.94</v>
      </c>
      <c r="H4399">
        <v>0.28949999999999998</v>
      </c>
      <c r="I4399">
        <v>0.26495000000000002</v>
      </c>
      <c r="J4399">
        <v>0.17695</v>
      </c>
      <c r="K4399">
        <v>0.25069999999999998</v>
      </c>
      <c r="L4399">
        <v>0.30880000000000002</v>
      </c>
      <c r="M4399">
        <v>0.23824999999999999</v>
      </c>
      <c r="N4399">
        <v>0.24254999999999999</v>
      </c>
      <c r="O4399">
        <v>0.28799999999999998</v>
      </c>
    </row>
    <row r="4400" spans="1:61" x14ac:dyDescent="0.3">
      <c r="A4400" s="3" t="s">
        <v>333</v>
      </c>
      <c r="B4400" s="4">
        <v>33547</v>
      </c>
      <c r="C4400" s="9"/>
      <c r="D4400" s="9"/>
      <c r="E4400" s="10"/>
      <c r="S4400">
        <v>24.593335</v>
      </c>
      <c r="T4400">
        <v>1088.4000000000001</v>
      </c>
      <c r="AI4400">
        <v>49.249999999999503</v>
      </c>
      <c r="AL4400">
        <v>9.7764080030000002</v>
      </c>
      <c r="AO4400">
        <v>384.40057761110398</v>
      </c>
      <c r="AR4400">
        <v>25445.597986544701</v>
      </c>
      <c r="AZ4400">
        <v>237.5</v>
      </c>
      <c r="BH4400">
        <v>699.07442238889598</v>
      </c>
      <c r="BI4400">
        <v>787.5</v>
      </c>
    </row>
    <row r="4401" spans="1:61" x14ac:dyDescent="0.3">
      <c r="A4401" s="3" t="s">
        <v>333</v>
      </c>
      <c r="B4401" s="4">
        <v>33553</v>
      </c>
      <c r="C4401" s="9"/>
      <c r="D4401" s="9"/>
      <c r="E4401" s="10"/>
      <c r="G4401">
        <v>404.94</v>
      </c>
      <c r="H4401">
        <v>0.27500000000000002</v>
      </c>
      <c r="I4401">
        <v>0.26079999999999998</v>
      </c>
      <c r="J4401">
        <v>0.1736</v>
      </c>
      <c r="K4401">
        <v>0.24379999999999999</v>
      </c>
      <c r="L4401">
        <v>0.31019999999999998</v>
      </c>
      <c r="M4401">
        <v>0.23669999999999999</v>
      </c>
      <c r="N4401">
        <v>0.24104999999999999</v>
      </c>
      <c r="O4401">
        <v>0.28355000000000002</v>
      </c>
    </row>
    <row r="4402" spans="1:61" x14ac:dyDescent="0.3">
      <c r="A4402" s="3" t="s">
        <v>333</v>
      </c>
      <c r="B4402" s="4">
        <v>33560</v>
      </c>
      <c r="C4402" s="9"/>
      <c r="D4402" s="9"/>
      <c r="E4402" s="10"/>
      <c r="G4402">
        <v>395.36</v>
      </c>
      <c r="H4402">
        <v>0.26400000000000001</v>
      </c>
      <c r="I4402">
        <v>0.25390000000000001</v>
      </c>
      <c r="J4402">
        <v>0.15720000000000001</v>
      </c>
      <c r="K4402">
        <v>0.23435</v>
      </c>
      <c r="L4402">
        <v>0.30840000000000001</v>
      </c>
      <c r="M4402">
        <v>0.23515</v>
      </c>
      <c r="N4402">
        <v>0.2404</v>
      </c>
      <c r="O4402">
        <v>0.28339999999999999</v>
      </c>
    </row>
    <row r="4403" spans="1:61" x14ac:dyDescent="0.3">
      <c r="A4403" s="3" t="s">
        <v>333</v>
      </c>
      <c r="B4403" s="4">
        <v>33561</v>
      </c>
      <c r="C4403" s="9"/>
      <c r="D4403" s="9"/>
      <c r="E4403" s="10"/>
      <c r="S4403">
        <v>17.0224207658224</v>
      </c>
      <c r="T4403">
        <v>1266.175</v>
      </c>
      <c r="U4403">
        <v>183.25</v>
      </c>
      <c r="V4403">
        <v>1.545E-2</v>
      </c>
      <c r="W4403">
        <v>2.8357800000000002</v>
      </c>
      <c r="AG4403">
        <v>8.9499999999999996E-3</v>
      </c>
      <c r="AH4403">
        <v>0.38432500000000597</v>
      </c>
      <c r="AI4403">
        <v>43.000000000000696</v>
      </c>
      <c r="AL4403">
        <v>7.1360000000000001</v>
      </c>
      <c r="AM4403">
        <v>3.295E-2</v>
      </c>
      <c r="AN4403">
        <v>8.9447701849872807</v>
      </c>
      <c r="AO4403">
        <v>270.64600151400299</v>
      </c>
      <c r="AR4403">
        <v>26350.460961508401</v>
      </c>
      <c r="AZ4403">
        <v>215</v>
      </c>
      <c r="BC4403">
        <v>250.882114069718</v>
      </c>
      <c r="BE4403">
        <v>6.7000000000000002E-3</v>
      </c>
      <c r="BF4403">
        <v>5.4134592898561804</v>
      </c>
      <c r="BH4403">
        <v>807.97899848599798</v>
      </c>
      <c r="BI4403">
        <v>585</v>
      </c>
    </row>
    <row r="4404" spans="1:61" x14ac:dyDescent="0.3">
      <c r="A4404" s="3" t="s">
        <v>333</v>
      </c>
      <c r="B4404" s="4">
        <v>33568</v>
      </c>
      <c r="C4404" s="9"/>
      <c r="D4404" s="9"/>
      <c r="E4404" s="10"/>
      <c r="S4404">
        <v>23.896532254609198</v>
      </c>
      <c r="T4404">
        <v>1751.7750000000001</v>
      </c>
      <c r="U4404">
        <v>269.64999999999998</v>
      </c>
      <c r="V4404">
        <v>1.5800000000000002E-2</v>
      </c>
      <c r="W4404">
        <v>4.4542900000000003</v>
      </c>
      <c r="AC4404">
        <v>53.433942965141</v>
      </c>
      <c r="AG4404">
        <v>1.0049999999999998E-2</v>
      </c>
      <c r="AH4404">
        <v>0.87599999999998901</v>
      </c>
      <c r="AI4404">
        <v>87.499999999998892</v>
      </c>
      <c r="AL4404">
        <v>7.8070000000000004</v>
      </c>
      <c r="AM4404">
        <v>3.0450000000000001E-2</v>
      </c>
      <c r="AN4404">
        <v>10.752485306898</v>
      </c>
      <c r="AO4404">
        <v>348.77740929298699</v>
      </c>
      <c r="AR4404">
        <v>22167.218388660898</v>
      </c>
      <c r="AZ4404">
        <v>212.5</v>
      </c>
      <c r="BC4404">
        <v>250.882114069718</v>
      </c>
      <c r="BE4404">
        <v>8.0000000000000002E-3</v>
      </c>
      <c r="BF4404">
        <v>9.2205468636168106</v>
      </c>
      <c r="BH4404">
        <v>1124.5975907070101</v>
      </c>
      <c r="BI4404">
        <v>700</v>
      </c>
    </row>
    <row r="4405" spans="1:61" x14ac:dyDescent="0.3">
      <c r="A4405" s="3" t="s">
        <v>333</v>
      </c>
      <c r="B4405" s="4">
        <v>33574</v>
      </c>
      <c r="C4405" s="9"/>
      <c r="D4405" s="9"/>
      <c r="E4405" s="10"/>
      <c r="G4405">
        <v>397.01</v>
      </c>
      <c r="H4405">
        <v>0.26150000000000001</v>
      </c>
      <c r="I4405">
        <v>0.26415</v>
      </c>
      <c r="J4405">
        <v>0.17960000000000001</v>
      </c>
      <c r="K4405">
        <v>0.24410000000000001</v>
      </c>
      <c r="L4405">
        <v>0.30625000000000002</v>
      </c>
      <c r="M4405">
        <v>0.21834999999999999</v>
      </c>
      <c r="N4405">
        <v>0.23369999999999999</v>
      </c>
      <c r="O4405">
        <v>0.27739999999999998</v>
      </c>
      <c r="S4405">
        <v>26.100903977456401</v>
      </c>
      <c r="T4405">
        <v>1984.3</v>
      </c>
      <c r="U4405">
        <v>305.875</v>
      </c>
      <c r="V4405">
        <v>1.525E-2</v>
      </c>
      <c r="W4405">
        <v>4.6692499999999999</v>
      </c>
      <c r="AC4405">
        <v>54.9928859302821</v>
      </c>
      <c r="AG4405">
        <v>1.0700000000000001E-2</v>
      </c>
      <c r="AH4405">
        <v>0.65805000000001002</v>
      </c>
      <c r="AI4405">
        <v>61.500000000000902</v>
      </c>
      <c r="AL4405">
        <v>6.282</v>
      </c>
      <c r="AM4405">
        <v>3.2550000000000003E-2</v>
      </c>
      <c r="AN4405">
        <v>10.1747722334964</v>
      </c>
      <c r="AO4405">
        <v>312.64313444262899</v>
      </c>
      <c r="AR4405">
        <v>20106.991288809499</v>
      </c>
      <c r="AZ4405">
        <v>227.5</v>
      </c>
      <c r="BC4405">
        <v>250.882114069718</v>
      </c>
      <c r="BE4405">
        <v>8.4499999999999992E-3</v>
      </c>
      <c r="BF4405">
        <v>11.393040907855999</v>
      </c>
      <c r="BH4405">
        <v>1359.63186555737</v>
      </c>
      <c r="BI4405">
        <v>672.5</v>
      </c>
    </row>
    <row r="4406" spans="1:61" x14ac:dyDescent="0.3">
      <c r="A4406" s="3" t="s">
        <v>333</v>
      </c>
      <c r="B4406" s="4">
        <v>33581</v>
      </c>
      <c r="C4406" s="9"/>
      <c r="D4406" s="9"/>
      <c r="E4406" s="10"/>
      <c r="G4406">
        <v>403.27</v>
      </c>
      <c r="H4406">
        <v>0.28349999999999997</v>
      </c>
      <c r="I4406">
        <v>0.26684999999999998</v>
      </c>
      <c r="J4406">
        <v>0.19120000000000001</v>
      </c>
      <c r="K4406">
        <v>0.25455</v>
      </c>
      <c r="L4406">
        <v>0.30430000000000001</v>
      </c>
      <c r="M4406">
        <v>0.21604999999999999</v>
      </c>
      <c r="N4406">
        <v>0.22770000000000001</v>
      </c>
      <c r="O4406">
        <v>0.2722</v>
      </c>
      <c r="S4406">
        <v>26.3597665274375</v>
      </c>
      <c r="T4406">
        <v>2140</v>
      </c>
      <c r="U4406">
        <v>387.1</v>
      </c>
      <c r="V4406">
        <v>1.6049999999999998E-2</v>
      </c>
      <c r="W4406">
        <v>6.2053599999999998</v>
      </c>
      <c r="AC4406">
        <v>136.21788593028199</v>
      </c>
      <c r="AG4406">
        <v>1.205E-2</v>
      </c>
      <c r="AH4406">
        <v>1.0535000000000001</v>
      </c>
      <c r="AI4406">
        <v>87.5</v>
      </c>
      <c r="AL4406">
        <v>5.5709999999999997</v>
      </c>
      <c r="AM4406">
        <v>3.2849999999999997E-2</v>
      </c>
      <c r="AN4406">
        <v>9.14434861061258</v>
      </c>
      <c r="AO4406">
        <v>279.12476643440402</v>
      </c>
      <c r="AR4406">
        <v>19942.592592592602</v>
      </c>
      <c r="AZ4406">
        <v>320</v>
      </c>
      <c r="BC4406">
        <v>250.882114069718</v>
      </c>
      <c r="BE4406">
        <v>7.4000000000000003E-3</v>
      </c>
      <c r="BF4406">
        <v>10.8470447310448</v>
      </c>
      <c r="BH4406">
        <v>1465.0252335656</v>
      </c>
      <c r="BI4406">
        <v>620</v>
      </c>
    </row>
    <row r="4407" spans="1:61" x14ac:dyDescent="0.3">
      <c r="A4407" s="3" t="s">
        <v>333</v>
      </c>
      <c r="B4407" s="4">
        <v>33585</v>
      </c>
      <c r="C4407" s="9"/>
      <c r="D4407" s="9"/>
      <c r="E4407" s="10"/>
      <c r="S4407">
        <v>28.392232839861201</v>
      </c>
      <c r="T4407">
        <v>2301.6750000000002</v>
      </c>
      <c r="U4407">
        <v>484.25</v>
      </c>
      <c r="V4407">
        <v>1.6049999999999998E-2</v>
      </c>
      <c r="W4407">
        <v>7.7492999999999999</v>
      </c>
      <c r="AC4407">
        <v>233.367885930282</v>
      </c>
      <c r="AG4407">
        <v>1.1049999999999999E-2</v>
      </c>
      <c r="AH4407">
        <v>0.89342500000000102</v>
      </c>
      <c r="AI4407">
        <v>80</v>
      </c>
      <c r="AL4407">
        <v>7.4080000000000004</v>
      </c>
      <c r="AM4407">
        <v>2.9399999999999999E-2</v>
      </c>
      <c r="AN4407">
        <v>9.1832167590098699</v>
      </c>
      <c r="AO4407">
        <v>311.78765125934501</v>
      </c>
      <c r="AR4407">
        <v>23762.076711270001</v>
      </c>
      <c r="AZ4407">
        <v>320</v>
      </c>
      <c r="BC4407">
        <v>250.882114069718</v>
      </c>
      <c r="BE4407">
        <v>7.6E-3</v>
      </c>
      <c r="BF4407">
        <v>11.380057963237901</v>
      </c>
      <c r="BH4407">
        <v>1497.6373487406599</v>
      </c>
      <c r="BI4407">
        <v>647.5</v>
      </c>
    </row>
    <row r="4408" spans="1:61" x14ac:dyDescent="0.3">
      <c r="A4408" s="3" t="s">
        <v>333</v>
      </c>
      <c r="B4408" s="4">
        <v>33588</v>
      </c>
      <c r="C4408" s="9"/>
      <c r="D4408" s="9"/>
      <c r="E4408" s="10"/>
      <c r="G4408">
        <v>404.16</v>
      </c>
      <c r="H4408">
        <v>0.26600000000000001</v>
      </c>
      <c r="I4408">
        <v>0.26840000000000003</v>
      </c>
      <c r="J4408">
        <v>0.19814999999999999</v>
      </c>
      <c r="K4408">
        <v>0.26135000000000003</v>
      </c>
      <c r="L4408">
        <v>0.30595</v>
      </c>
      <c r="M4408">
        <v>0.21840000000000001</v>
      </c>
      <c r="N4408">
        <v>0.22714999999999999</v>
      </c>
      <c r="O4408">
        <v>0.27539999999999998</v>
      </c>
    </row>
    <row r="4409" spans="1:61" x14ac:dyDescent="0.3">
      <c r="A4409" s="3" t="s">
        <v>333</v>
      </c>
      <c r="B4409" s="4">
        <v>33590</v>
      </c>
      <c r="C4409" s="9"/>
      <c r="D4409" s="9"/>
      <c r="E4409" s="10"/>
      <c r="S4409">
        <v>24.686860245266001</v>
      </c>
      <c r="T4409">
        <v>2140.4499999999998</v>
      </c>
      <c r="U4409">
        <v>474.75</v>
      </c>
      <c r="V4409">
        <v>1.5900000000000001E-2</v>
      </c>
      <c r="W4409">
        <v>7.5433500000000002</v>
      </c>
      <c r="AC4409">
        <v>223.867885930282</v>
      </c>
      <c r="AG4409">
        <v>1.44E-2</v>
      </c>
      <c r="AH4409">
        <v>0.92549999999999999</v>
      </c>
      <c r="AI4409">
        <v>65</v>
      </c>
      <c r="AL4409">
        <v>5.734</v>
      </c>
      <c r="AM4409">
        <v>2.9350000000000001E-2</v>
      </c>
      <c r="AN4409">
        <v>8.0095700239424108</v>
      </c>
      <c r="AO4409">
        <v>273.84656054952001</v>
      </c>
      <c r="AR4409">
        <v>21031.658859634997</v>
      </c>
      <c r="BC4409">
        <v>250.882114069718</v>
      </c>
      <c r="BE4409">
        <v>6.4000000000000003E-3</v>
      </c>
      <c r="BF4409">
        <v>8.8090228275155997</v>
      </c>
      <c r="BH4409">
        <v>1385.35343945048</v>
      </c>
      <c r="BI4409">
        <v>637.5</v>
      </c>
    </row>
    <row r="4410" spans="1:61" x14ac:dyDescent="0.3">
      <c r="A4410" s="3" t="s">
        <v>333</v>
      </c>
      <c r="B4410" s="4">
        <v>33595</v>
      </c>
      <c r="C4410" s="9"/>
      <c r="D4410" s="9"/>
      <c r="E4410" s="10"/>
      <c r="G4410">
        <v>350.27</v>
      </c>
      <c r="H4410">
        <v>0.19350000000000001</v>
      </c>
      <c r="I4410">
        <v>0.21245</v>
      </c>
      <c r="J4410">
        <v>0.12945000000000001</v>
      </c>
      <c r="K4410">
        <v>0.2145</v>
      </c>
      <c r="L4410">
        <v>0.29794999999999999</v>
      </c>
      <c r="M4410">
        <v>0.21235000000000001</v>
      </c>
      <c r="N4410">
        <v>0.22289999999999999</v>
      </c>
      <c r="O4410">
        <v>0.26824999999999999</v>
      </c>
      <c r="S4410">
        <v>30.0398100271826</v>
      </c>
      <c r="T4410">
        <v>2174.8249999999998</v>
      </c>
      <c r="U4410">
        <v>604.75</v>
      </c>
      <c r="V4410">
        <v>1.6899999999999998E-2</v>
      </c>
      <c r="W4410">
        <v>10.257524999999999</v>
      </c>
      <c r="AC4410">
        <v>353.867885930282</v>
      </c>
      <c r="AG4410">
        <v>1.295E-2</v>
      </c>
      <c r="AH4410">
        <v>1.74400000000002</v>
      </c>
      <c r="AI4410">
        <v>134.75000000000099</v>
      </c>
      <c r="AL4410">
        <v>5.5759999999999996</v>
      </c>
      <c r="AM4410">
        <v>3.0249999999999999E-2</v>
      </c>
      <c r="AN4410">
        <v>7.7109320836113904</v>
      </c>
      <c r="AO4410">
        <v>249.87107455679799</v>
      </c>
      <c r="AR4410">
        <v>22222.3110400568</v>
      </c>
      <c r="BC4410">
        <v>250.882114069718</v>
      </c>
      <c r="BE4410">
        <v>8.3499999999999998E-3</v>
      </c>
      <c r="BF4410">
        <v>11.8395434982487</v>
      </c>
      <c r="BH4410">
        <v>1306.7289254432001</v>
      </c>
      <c r="BI4410">
        <v>567.5</v>
      </c>
    </row>
    <row r="4411" spans="1:61" x14ac:dyDescent="0.3">
      <c r="A4411" s="3" t="s">
        <v>333</v>
      </c>
      <c r="B4411" s="4">
        <v>33602</v>
      </c>
      <c r="C4411" s="9"/>
      <c r="D4411" s="9"/>
      <c r="E4411" s="10"/>
      <c r="G4411">
        <v>312.66000000000003</v>
      </c>
      <c r="H4411">
        <v>0.14599999999999999</v>
      </c>
      <c r="I4411">
        <v>0.15725</v>
      </c>
      <c r="J4411">
        <v>9.375E-2</v>
      </c>
      <c r="K4411">
        <v>0.18970000000000001</v>
      </c>
      <c r="L4411">
        <v>0.29004999999999997</v>
      </c>
      <c r="M4411">
        <v>0.19805</v>
      </c>
      <c r="N4411">
        <v>0.22159999999999999</v>
      </c>
      <c r="O4411">
        <v>0.26690000000000003</v>
      </c>
      <c r="S4411">
        <v>17.8676433122513</v>
      </c>
      <c r="T4411">
        <v>2112</v>
      </c>
      <c r="U4411">
        <v>758.25</v>
      </c>
      <c r="V4411">
        <v>1.8599999999999998E-2</v>
      </c>
      <c r="W4411">
        <v>6.55185</v>
      </c>
      <c r="AC4411">
        <v>507.367885930282</v>
      </c>
      <c r="AG4411">
        <v>1.2350000000000002E-2</v>
      </c>
      <c r="AH4411">
        <v>1.9349000000000101</v>
      </c>
      <c r="AI4411">
        <v>159.00000000000099</v>
      </c>
      <c r="AL4411">
        <v>3.0489999999999999</v>
      </c>
      <c r="AM4411">
        <v>2.8850000000000001E-2</v>
      </c>
      <c r="AN4411">
        <v>4.3310396201710404</v>
      </c>
      <c r="AO4411">
        <v>146.488435110924</v>
      </c>
      <c r="AR4411">
        <v>20901.473296500899</v>
      </c>
      <c r="BC4411">
        <v>250.882114069718</v>
      </c>
      <c r="BE4411">
        <v>5.1000000000000004E-3</v>
      </c>
      <c r="BF4411">
        <v>6.0615760940700101</v>
      </c>
      <c r="BH4411">
        <v>1191.36156488908</v>
      </c>
      <c r="BI4411">
        <v>520</v>
      </c>
    </row>
    <row r="4412" spans="1:61" x14ac:dyDescent="0.3">
      <c r="A4412" s="3" t="s">
        <v>333</v>
      </c>
      <c r="B4412" s="4">
        <v>33609</v>
      </c>
      <c r="C4412" s="9"/>
      <c r="D4412" s="9"/>
      <c r="E4412" s="10"/>
      <c r="G4412">
        <v>289.07</v>
      </c>
      <c r="H4412">
        <v>0.105</v>
      </c>
      <c r="I4412">
        <v>0.12575</v>
      </c>
      <c r="J4412">
        <v>7.8149999999999997E-2</v>
      </c>
      <c r="K4412">
        <v>0.17745</v>
      </c>
      <c r="L4412">
        <v>0.28615000000000002</v>
      </c>
      <c r="M4412">
        <v>0.18940000000000001</v>
      </c>
      <c r="N4412">
        <v>0.21959999999999999</v>
      </c>
      <c r="O4412">
        <v>0.26384999999999997</v>
      </c>
      <c r="S4412">
        <v>29.396660210718601</v>
      </c>
      <c r="T4412">
        <v>2391.8249999999998</v>
      </c>
      <c r="U4412">
        <v>1044.5</v>
      </c>
      <c r="V4412">
        <v>1.8149999999999999E-2</v>
      </c>
      <c r="W4412">
        <v>18.961200000000002</v>
      </c>
      <c r="AC4412">
        <v>793.617885930282</v>
      </c>
      <c r="AG4412">
        <v>1.2800000000000001E-2</v>
      </c>
      <c r="AH4412">
        <v>2.2383999999999902</v>
      </c>
      <c r="AI4412">
        <v>175.99999999999898</v>
      </c>
      <c r="AL4412">
        <v>2.04</v>
      </c>
      <c r="AM4412">
        <v>2.5999999999999999E-2</v>
      </c>
      <c r="AN4412">
        <v>2.8512603528367699</v>
      </c>
      <c r="AO4412">
        <v>104.907996212828</v>
      </c>
      <c r="AR4412">
        <v>19631.620868179998</v>
      </c>
      <c r="BC4412">
        <v>250.882114069718</v>
      </c>
      <c r="BE4412">
        <v>5.1500000000000001E-3</v>
      </c>
      <c r="BF4412">
        <v>6.2939955588729299</v>
      </c>
      <c r="BH4412">
        <v>1224.8170037871701</v>
      </c>
      <c r="BI4412">
        <v>587.5</v>
      </c>
    </row>
    <row r="4413" spans="1:61" x14ac:dyDescent="0.3">
      <c r="A4413" s="3" t="s">
        <v>333</v>
      </c>
      <c r="B4413" s="4">
        <v>33613</v>
      </c>
      <c r="C4413" s="9"/>
      <c r="D4413" s="9"/>
      <c r="E4413" s="10"/>
      <c r="S4413">
        <v>28.4411209278705</v>
      </c>
      <c r="T4413">
        <v>2747.95</v>
      </c>
      <c r="U4413">
        <v>1359.25</v>
      </c>
      <c r="V4413">
        <v>1.8200000000000001E-2</v>
      </c>
      <c r="W4413">
        <v>24.770824999999999</v>
      </c>
      <c r="AC4413">
        <v>1108.36788593028</v>
      </c>
      <c r="AI4413">
        <v>197.24999999999898</v>
      </c>
      <c r="AL4413">
        <v>0.38300000000000001</v>
      </c>
      <c r="AM4413">
        <v>3.6900000000000002E-2</v>
      </c>
      <c r="AN4413">
        <v>0.46028105569540601</v>
      </c>
      <c r="AO4413">
        <v>21.7372548602725</v>
      </c>
      <c r="AR4413">
        <v>17094.827586206902</v>
      </c>
      <c r="BC4413">
        <v>250.882114069718</v>
      </c>
      <c r="BE4413">
        <v>3.0500000000000002E-3</v>
      </c>
      <c r="BF4413">
        <v>4.1051487018012303</v>
      </c>
      <c r="BH4413">
        <v>1347.2377451397299</v>
      </c>
      <c r="BI4413">
        <v>617.5</v>
      </c>
    </row>
    <row r="4414" spans="1:61" x14ac:dyDescent="0.3">
      <c r="A4414" s="3" t="s">
        <v>333</v>
      </c>
      <c r="B4414" s="4">
        <v>33616</v>
      </c>
      <c r="C4414" s="9"/>
      <c r="D4414" s="9"/>
      <c r="E4414" s="10"/>
      <c r="G4414">
        <v>273.70999999999998</v>
      </c>
      <c r="H4414">
        <v>0.108</v>
      </c>
      <c r="I4414">
        <v>0.11075</v>
      </c>
      <c r="J4414">
        <v>6.9550000000000001E-2</v>
      </c>
      <c r="K4414">
        <v>0.16250000000000001</v>
      </c>
      <c r="L4414">
        <v>0.27095000000000002</v>
      </c>
      <c r="M4414">
        <v>0.1744</v>
      </c>
      <c r="N4414">
        <v>0.2122</v>
      </c>
      <c r="O4414">
        <v>0.26019999999999999</v>
      </c>
    </row>
    <row r="4415" spans="1:61" x14ac:dyDescent="0.3">
      <c r="A4415" s="3" t="s">
        <v>333</v>
      </c>
      <c r="B4415" s="4">
        <v>33618</v>
      </c>
      <c r="C4415" s="9"/>
      <c r="D4415" s="9"/>
      <c r="E4415" s="10"/>
      <c r="T4415">
        <v>2511.25</v>
      </c>
      <c r="U4415">
        <v>1281.75</v>
      </c>
      <c r="V4415">
        <v>1.9199999999999998E-2</v>
      </c>
      <c r="W4415">
        <v>24.470624999999998</v>
      </c>
      <c r="AC4415">
        <v>1030.86788593028</v>
      </c>
      <c r="BC4415">
        <v>250.882114069718</v>
      </c>
    </row>
    <row r="4416" spans="1:61" x14ac:dyDescent="0.3">
      <c r="A4416" s="3" t="s">
        <v>333</v>
      </c>
      <c r="B4416" s="4">
        <v>33623</v>
      </c>
      <c r="C4416" s="9"/>
      <c r="D4416" s="9"/>
      <c r="E4416" s="10" t="s">
        <v>108</v>
      </c>
      <c r="G4416">
        <v>267.5</v>
      </c>
      <c r="H4416">
        <v>0.11700000000000001</v>
      </c>
      <c r="I4416">
        <v>0.1096</v>
      </c>
      <c r="J4416">
        <v>7.1400000000000005E-2</v>
      </c>
      <c r="K4416">
        <v>0.15959999999999999</v>
      </c>
      <c r="L4416">
        <v>0.26129999999999998</v>
      </c>
      <c r="M4416">
        <v>0.16445000000000001</v>
      </c>
      <c r="N4416">
        <v>0.2044</v>
      </c>
      <c r="O4416">
        <v>0.24975</v>
      </c>
      <c r="T4416" s="35">
        <v>2117.05108928149</v>
      </c>
      <c r="Y4416">
        <v>3.7273174999999999E-2</v>
      </c>
      <c r="AA4416">
        <v>21446.020499522099</v>
      </c>
      <c r="AC4416">
        <v>799.36127513227495</v>
      </c>
      <c r="AS4416" t="s">
        <v>69</v>
      </c>
    </row>
    <row r="4417" spans="1:61" x14ac:dyDescent="0.3">
      <c r="A4417" s="3" t="s">
        <v>334</v>
      </c>
      <c r="B4417" s="4">
        <v>33483</v>
      </c>
      <c r="C4417" s="9"/>
      <c r="D4417" s="9"/>
      <c r="E4417" s="36"/>
      <c r="G4417">
        <v>376.64</v>
      </c>
      <c r="H4417">
        <v>0.23749999999999999</v>
      </c>
      <c r="I4417">
        <v>0.2666</v>
      </c>
      <c r="J4417">
        <v>0.26340000000000002</v>
      </c>
      <c r="K4417">
        <v>0.23089999999999999</v>
      </c>
      <c r="L4417">
        <v>0.23805000000000001</v>
      </c>
      <c r="M4417">
        <v>0.2339</v>
      </c>
      <c r="N4417">
        <v>0.22814999999999999</v>
      </c>
      <c r="O4417">
        <v>0.1847</v>
      </c>
    </row>
    <row r="4418" spans="1:61" x14ac:dyDescent="0.3">
      <c r="A4418" s="3" t="s">
        <v>334</v>
      </c>
      <c r="B4418" s="4">
        <v>33491</v>
      </c>
      <c r="C4418" s="9"/>
      <c r="D4418" s="9"/>
      <c r="E4418" s="36"/>
      <c r="G4418">
        <v>370.24</v>
      </c>
      <c r="H4418">
        <v>0.2175</v>
      </c>
      <c r="I4418">
        <v>0.25385000000000002</v>
      </c>
      <c r="J4418">
        <v>0.26219999999999999</v>
      </c>
      <c r="K4418">
        <v>0.23094999999999999</v>
      </c>
      <c r="L4418">
        <v>0.23845</v>
      </c>
      <c r="M4418">
        <v>0.23255000000000001</v>
      </c>
      <c r="N4418">
        <v>0.22844999999999999</v>
      </c>
      <c r="O4418">
        <v>0.18725</v>
      </c>
    </row>
    <row r="4419" spans="1:61" x14ac:dyDescent="0.3">
      <c r="A4419" s="3" t="s">
        <v>334</v>
      </c>
      <c r="B4419" s="4">
        <v>33497</v>
      </c>
      <c r="C4419" s="9"/>
      <c r="D4419" s="9"/>
      <c r="E4419" s="36"/>
      <c r="G4419">
        <v>362.11</v>
      </c>
      <c r="H4419">
        <v>0.19950000000000001</v>
      </c>
      <c r="I4419">
        <v>0.24024999999999999</v>
      </c>
      <c r="J4419">
        <v>0.25705</v>
      </c>
      <c r="K4419">
        <v>0.22925000000000001</v>
      </c>
      <c r="L4419">
        <v>0.23685</v>
      </c>
      <c r="M4419">
        <v>0.23219999999999999</v>
      </c>
      <c r="N4419">
        <v>0.22735</v>
      </c>
      <c r="O4419">
        <v>0.18809999999999999</v>
      </c>
    </row>
    <row r="4420" spans="1:61" x14ac:dyDescent="0.3">
      <c r="A4420" s="3" t="s">
        <v>334</v>
      </c>
      <c r="B4420" s="4">
        <v>33504</v>
      </c>
      <c r="C4420" s="9"/>
      <c r="D4420" s="9"/>
      <c r="E4420" s="36"/>
      <c r="G4420">
        <v>357.65</v>
      </c>
      <c r="H4420">
        <v>0.18049999999999999</v>
      </c>
      <c r="I4420">
        <v>0.23974999999999999</v>
      </c>
      <c r="J4420">
        <v>0.25655</v>
      </c>
      <c r="K4420">
        <v>0.22875000000000001</v>
      </c>
      <c r="L4420">
        <v>0.2364</v>
      </c>
      <c r="M4420">
        <v>0.23169999999999999</v>
      </c>
      <c r="N4420">
        <v>0.22689999999999999</v>
      </c>
      <c r="O4420">
        <v>0.18770000000000001</v>
      </c>
    </row>
    <row r="4421" spans="1:61" x14ac:dyDescent="0.3">
      <c r="A4421" s="3" t="s">
        <v>334</v>
      </c>
      <c r="B4421" s="4">
        <v>33505</v>
      </c>
      <c r="C4421" s="9"/>
      <c r="D4421" s="9"/>
      <c r="E4421" s="36"/>
      <c r="T4421">
        <v>164.82499999999999</v>
      </c>
      <c r="AL4421">
        <v>1.940871494</v>
      </c>
      <c r="AO4421">
        <v>97.485823245300907</v>
      </c>
      <c r="AR4421">
        <v>19500.1765876838</v>
      </c>
      <c r="AZ4421">
        <v>215</v>
      </c>
      <c r="BH4421">
        <v>67.339176754699196</v>
      </c>
      <c r="BI4421">
        <v>615</v>
      </c>
    </row>
    <row r="4422" spans="1:61" x14ac:dyDescent="0.3">
      <c r="A4422" s="3" t="s">
        <v>334</v>
      </c>
      <c r="B4422" s="4">
        <v>33512</v>
      </c>
      <c r="C4422" s="9"/>
      <c r="D4422" s="9"/>
      <c r="E4422" s="36"/>
      <c r="G4422">
        <v>343.81</v>
      </c>
      <c r="H4422">
        <v>0.1575</v>
      </c>
      <c r="I4422">
        <v>0.21285000000000001</v>
      </c>
      <c r="J4422">
        <v>0.24940000000000001</v>
      </c>
      <c r="K4422">
        <v>0.2248</v>
      </c>
      <c r="L4422">
        <v>0.2296</v>
      </c>
      <c r="M4422">
        <v>0.23125000000000001</v>
      </c>
      <c r="N4422">
        <v>0.2286</v>
      </c>
      <c r="O4422">
        <v>0.18504999999999999</v>
      </c>
    </row>
    <row r="4423" spans="1:61" x14ac:dyDescent="0.3">
      <c r="A4423" s="3" t="s">
        <v>334</v>
      </c>
      <c r="B4423" s="4">
        <v>33519</v>
      </c>
      <c r="C4423" s="9"/>
      <c r="D4423" s="9"/>
      <c r="E4423" s="36"/>
      <c r="G4423">
        <v>331.59</v>
      </c>
      <c r="H4423">
        <v>0.14199999999999999</v>
      </c>
      <c r="I4423">
        <v>0.19864999999999999</v>
      </c>
      <c r="J4423">
        <v>0.24145</v>
      </c>
      <c r="K4423">
        <v>0.21515000000000001</v>
      </c>
      <c r="L4423">
        <v>0.22685</v>
      </c>
      <c r="M4423">
        <v>0.22739999999999999</v>
      </c>
      <c r="N4423">
        <v>0.22464999999999999</v>
      </c>
      <c r="O4423">
        <v>0.18179999999999999</v>
      </c>
    </row>
    <row r="4424" spans="1:61" x14ac:dyDescent="0.3">
      <c r="A4424" s="3" t="s">
        <v>334</v>
      </c>
      <c r="B4424" s="4">
        <v>33521</v>
      </c>
      <c r="C4424" s="9"/>
      <c r="D4424" s="9"/>
      <c r="E4424" s="36"/>
      <c r="T4424">
        <v>395.75</v>
      </c>
      <c r="AL4424">
        <v>4.558588233</v>
      </c>
      <c r="AO4424">
        <v>185.31396326518001</v>
      </c>
      <c r="AR4424">
        <v>24541.125541125501</v>
      </c>
      <c r="AZ4424">
        <v>302.5</v>
      </c>
      <c r="BH4424">
        <v>210.43603673482099</v>
      </c>
      <c r="BI4424">
        <v>777.5</v>
      </c>
    </row>
    <row r="4425" spans="1:61" x14ac:dyDescent="0.3">
      <c r="A4425" s="3" t="s">
        <v>334</v>
      </c>
      <c r="B4425" s="4">
        <v>33525</v>
      </c>
      <c r="C4425" s="9"/>
      <c r="D4425" s="9"/>
      <c r="E4425" s="36"/>
      <c r="G4425">
        <v>319.02</v>
      </c>
      <c r="H4425">
        <v>0.113</v>
      </c>
      <c r="I4425">
        <v>0.18315000000000001</v>
      </c>
      <c r="J4425">
        <v>0.23365</v>
      </c>
      <c r="K4425">
        <v>0.2102</v>
      </c>
      <c r="L4425">
        <v>0.22065000000000001</v>
      </c>
      <c r="M4425">
        <v>0.22789999999999999</v>
      </c>
      <c r="N4425">
        <v>0.2228</v>
      </c>
      <c r="O4425">
        <v>0.18375</v>
      </c>
    </row>
    <row r="4426" spans="1:61" x14ac:dyDescent="0.3">
      <c r="A4426" s="3" t="s">
        <v>334</v>
      </c>
      <c r="B4426" s="4">
        <v>33532</v>
      </c>
      <c r="C4426" s="9"/>
      <c r="D4426" s="9"/>
      <c r="E4426" s="36"/>
      <c r="G4426">
        <v>301.83999999999997</v>
      </c>
      <c r="H4426">
        <v>0.09</v>
      </c>
      <c r="I4426">
        <v>0.16475000000000001</v>
      </c>
      <c r="J4426">
        <v>0.21879999999999999</v>
      </c>
      <c r="K4426">
        <v>0.19205</v>
      </c>
      <c r="L4426">
        <v>0.2137</v>
      </c>
      <c r="M4426">
        <v>0.2213</v>
      </c>
      <c r="N4426">
        <v>0.22459999999999999</v>
      </c>
      <c r="O4426">
        <v>0.184</v>
      </c>
    </row>
    <row r="4427" spans="1:61" x14ac:dyDescent="0.3">
      <c r="A4427" s="3" t="s">
        <v>334</v>
      </c>
      <c r="B4427" s="4">
        <v>33533</v>
      </c>
      <c r="C4427" s="9"/>
      <c r="D4427" s="9"/>
      <c r="E4427" s="36"/>
      <c r="T4427">
        <v>569.77499999999998</v>
      </c>
      <c r="AL4427">
        <v>6.3142750369999998</v>
      </c>
      <c r="AO4427">
        <v>244.63974036330501</v>
      </c>
      <c r="AR4427">
        <v>25493.749161336502</v>
      </c>
      <c r="AZ4427">
        <v>270</v>
      </c>
      <c r="BH4427">
        <v>325.13525963669503</v>
      </c>
      <c r="BI4427">
        <v>680</v>
      </c>
    </row>
    <row r="4428" spans="1:61" x14ac:dyDescent="0.3">
      <c r="A4428" s="3" t="s">
        <v>334</v>
      </c>
      <c r="B4428" s="4">
        <v>33540</v>
      </c>
      <c r="C4428" s="9"/>
      <c r="D4428" s="9"/>
      <c r="E4428" s="36"/>
      <c r="G4428">
        <v>285.08</v>
      </c>
      <c r="H4428">
        <v>8.3000000000000004E-2</v>
      </c>
      <c r="I4428">
        <v>0.15079999999999999</v>
      </c>
      <c r="J4428">
        <v>0.20480000000000001</v>
      </c>
      <c r="K4428">
        <v>0.17244999999999999</v>
      </c>
      <c r="L4428">
        <v>0.19994999999999999</v>
      </c>
      <c r="M4428">
        <v>0.21124999999999999</v>
      </c>
      <c r="N4428">
        <v>0.22209999999999999</v>
      </c>
      <c r="O4428">
        <v>0.18104999999999999</v>
      </c>
    </row>
    <row r="4429" spans="1:61" x14ac:dyDescent="0.3">
      <c r="A4429" s="3" t="s">
        <v>334</v>
      </c>
      <c r="B4429" s="4">
        <v>33546</v>
      </c>
      <c r="C4429" s="9"/>
      <c r="D4429" s="9"/>
      <c r="E4429" s="36"/>
      <c r="G4429">
        <v>276.10000000000002</v>
      </c>
      <c r="H4429">
        <v>8.0500000000000002E-2</v>
      </c>
      <c r="I4429">
        <v>0.1482</v>
      </c>
      <c r="J4429">
        <v>0.19755</v>
      </c>
      <c r="K4429">
        <v>0.15984999999999999</v>
      </c>
      <c r="L4429">
        <v>0.19225</v>
      </c>
      <c r="M4429">
        <v>0.20644999999999999</v>
      </c>
      <c r="N4429">
        <v>0.21904999999999999</v>
      </c>
      <c r="O4429">
        <v>0.17665</v>
      </c>
    </row>
    <row r="4430" spans="1:61" x14ac:dyDescent="0.3">
      <c r="A4430" s="3" t="s">
        <v>334</v>
      </c>
      <c r="B4430" s="4">
        <v>33547</v>
      </c>
      <c r="C4430" s="9"/>
      <c r="D4430" s="9"/>
      <c r="E4430" s="36"/>
      <c r="S4430">
        <v>14.0964975</v>
      </c>
      <c r="T4430">
        <v>818.52499999999998</v>
      </c>
      <c r="AI4430">
        <v>26.499999999999801</v>
      </c>
      <c r="AL4430">
        <v>4.8155442439999998</v>
      </c>
      <c r="AO4430">
        <v>223.5951233472</v>
      </c>
      <c r="AR4430">
        <v>21571.854259786</v>
      </c>
      <c r="AZ4430">
        <v>240</v>
      </c>
      <c r="BH4430">
        <v>592.2798766528</v>
      </c>
      <c r="BI4430">
        <v>610</v>
      </c>
    </row>
    <row r="4431" spans="1:61" x14ac:dyDescent="0.3">
      <c r="A4431" s="3" t="s">
        <v>334</v>
      </c>
      <c r="B4431" s="4">
        <v>33553</v>
      </c>
      <c r="C4431" s="9"/>
      <c r="D4431" s="9"/>
      <c r="E4431" s="36"/>
      <c r="G4431">
        <v>266.85000000000002</v>
      </c>
      <c r="H4431">
        <v>8.6499999999999994E-2</v>
      </c>
      <c r="I4431">
        <v>0.14185</v>
      </c>
      <c r="J4431">
        <v>0.186</v>
      </c>
      <c r="K4431">
        <v>0.14495</v>
      </c>
      <c r="L4431">
        <v>0.18225</v>
      </c>
      <c r="M4431">
        <v>0.20075000000000001</v>
      </c>
      <c r="N4431">
        <v>0.21659999999999999</v>
      </c>
      <c r="O4431">
        <v>0.17535000000000001</v>
      </c>
    </row>
    <row r="4432" spans="1:61" x14ac:dyDescent="0.3">
      <c r="A4432" s="3" t="s">
        <v>334</v>
      </c>
      <c r="B4432" s="4">
        <v>33560</v>
      </c>
      <c r="C4432" s="9"/>
      <c r="D4432" s="9"/>
      <c r="E4432" s="36"/>
      <c r="G4432">
        <v>257.66000000000003</v>
      </c>
      <c r="H4432">
        <v>8.6999999999999994E-2</v>
      </c>
      <c r="I4432">
        <v>0.13420000000000001</v>
      </c>
      <c r="J4432">
        <v>0.17255000000000001</v>
      </c>
      <c r="K4432">
        <v>0.13335</v>
      </c>
      <c r="L4432">
        <v>0.1729</v>
      </c>
      <c r="M4432">
        <v>0.1973</v>
      </c>
      <c r="N4432">
        <v>0.21654999999999999</v>
      </c>
      <c r="O4432">
        <v>0.17444999999999999</v>
      </c>
    </row>
    <row r="4433" spans="1:61" x14ac:dyDescent="0.3">
      <c r="A4433" s="3" t="s">
        <v>334</v>
      </c>
      <c r="B4433" s="4">
        <v>33561</v>
      </c>
      <c r="C4433" s="9"/>
      <c r="D4433" s="9"/>
      <c r="E4433" s="36"/>
      <c r="S4433">
        <v>11.3885201698298</v>
      </c>
      <c r="T4433">
        <v>1024.25</v>
      </c>
      <c r="U4433">
        <v>179.2</v>
      </c>
      <c r="V4433">
        <v>1.635E-2</v>
      </c>
      <c r="W4433">
        <v>2.8824125</v>
      </c>
      <c r="AC4433">
        <v>28.063647063962101</v>
      </c>
      <c r="AG4433">
        <v>7.6E-3</v>
      </c>
      <c r="AH4433">
        <v>0.56065000000000298</v>
      </c>
      <c r="AI4433">
        <v>75.250000000000298</v>
      </c>
      <c r="AL4433">
        <v>3.6859999999999999</v>
      </c>
      <c r="AM4433">
        <v>2.5100000000000001E-2</v>
      </c>
      <c r="AN4433">
        <v>4.4498975643042202</v>
      </c>
      <c r="AO4433">
        <v>179.87121594842301</v>
      </c>
      <c r="AR4433">
        <v>20334.580443586499</v>
      </c>
      <c r="AZ4433">
        <v>235</v>
      </c>
      <c r="BC4433">
        <v>153.72270587207601</v>
      </c>
      <c r="BE4433">
        <v>6.2500000000000003E-3</v>
      </c>
      <c r="BF4433">
        <v>4.1726706627921999</v>
      </c>
      <c r="BH4433">
        <v>657.65378405157696</v>
      </c>
      <c r="BI4433">
        <v>517.5</v>
      </c>
    </row>
    <row r="4434" spans="1:61" x14ac:dyDescent="0.3">
      <c r="A4434" s="3" t="s">
        <v>334</v>
      </c>
      <c r="B4434" s="4">
        <v>33568</v>
      </c>
      <c r="C4434" s="9"/>
      <c r="D4434" s="9"/>
      <c r="E4434" s="36"/>
      <c r="S4434">
        <v>12.1716289616</v>
      </c>
      <c r="T4434">
        <v>1055.425</v>
      </c>
      <c r="U4434">
        <v>201.4</v>
      </c>
      <c r="V4434">
        <v>1.52E-2</v>
      </c>
      <c r="W4434">
        <v>3.0240399999999998</v>
      </c>
      <c r="AC4434">
        <v>47.677294127924299</v>
      </c>
      <c r="AG4434">
        <v>9.7999999999999997E-3</v>
      </c>
      <c r="AH4434">
        <v>0.75215000000000298</v>
      </c>
      <c r="AI4434">
        <v>76.000000000000199</v>
      </c>
      <c r="AL4434">
        <v>2.726</v>
      </c>
      <c r="AM4434">
        <v>2.9049999999999999E-2</v>
      </c>
      <c r="AN4434">
        <v>3.9952368672941398</v>
      </c>
      <c r="AO4434">
        <v>137.55319016960601</v>
      </c>
      <c r="AR4434">
        <v>19805.540371072999</v>
      </c>
      <c r="AZ4434">
        <v>232.5</v>
      </c>
      <c r="BC4434">
        <v>153.72270587207601</v>
      </c>
      <c r="BE4434">
        <v>7.4000000000000003E-3</v>
      </c>
      <c r="BF4434">
        <v>5.13993847861828</v>
      </c>
      <c r="BH4434">
        <v>708.871809830394</v>
      </c>
      <c r="BI4434">
        <v>545</v>
      </c>
    </row>
    <row r="4435" spans="1:61" x14ac:dyDescent="0.3">
      <c r="A4435" s="3" t="s">
        <v>334</v>
      </c>
      <c r="B4435" s="4">
        <v>33574</v>
      </c>
      <c r="C4435" s="9"/>
      <c r="D4435" s="9"/>
      <c r="E4435" s="36"/>
      <c r="G4435">
        <v>239.19</v>
      </c>
      <c r="H4435">
        <v>7.7499999999999999E-2</v>
      </c>
      <c r="I4435">
        <v>0.12805</v>
      </c>
      <c r="J4435">
        <v>0.15945000000000001</v>
      </c>
      <c r="K4435">
        <v>0.1206</v>
      </c>
      <c r="L4435">
        <v>0.15390000000000001</v>
      </c>
      <c r="M4435">
        <v>0.18279999999999999</v>
      </c>
      <c r="N4435">
        <v>0.2059</v>
      </c>
      <c r="O4435">
        <v>0.16775000000000001</v>
      </c>
      <c r="S4435">
        <v>14.1097754588931</v>
      </c>
      <c r="T4435">
        <v>1266.675</v>
      </c>
      <c r="U4435">
        <v>264.52499999999998</v>
      </c>
      <c r="V4435">
        <v>1.8800000000000001E-2</v>
      </c>
      <c r="W4435">
        <v>4.9856550000000004</v>
      </c>
      <c r="AC4435">
        <v>110.802294127924</v>
      </c>
      <c r="AG4435">
        <v>8.5500000000000003E-3</v>
      </c>
      <c r="AH4435">
        <v>0.96357499999999996</v>
      </c>
      <c r="AI4435">
        <v>110</v>
      </c>
      <c r="AL4435">
        <v>2.0659999999999998</v>
      </c>
      <c r="AM4435">
        <v>2.76E-2</v>
      </c>
      <c r="AN4435">
        <v>3.95688600815236</v>
      </c>
      <c r="AO4435">
        <v>142.65443298720101</v>
      </c>
      <c r="AR4435">
        <v>14298.0191459709</v>
      </c>
      <c r="AZ4435">
        <v>252.5</v>
      </c>
      <c r="BC4435">
        <v>153.72270587207601</v>
      </c>
      <c r="BE4435">
        <v>6.0499999999999998E-3</v>
      </c>
      <c r="BF4435">
        <v>5.1066757846899602</v>
      </c>
      <c r="BH4435">
        <v>848.49556701279903</v>
      </c>
      <c r="BI4435">
        <v>492.5</v>
      </c>
    </row>
    <row r="4436" spans="1:61" x14ac:dyDescent="0.3">
      <c r="A4436" s="3" t="s">
        <v>334</v>
      </c>
      <c r="B4436" s="4">
        <v>33581</v>
      </c>
      <c r="C4436" s="9"/>
      <c r="D4436" s="9"/>
      <c r="E4436" s="36"/>
      <c r="G4436">
        <v>234.4</v>
      </c>
      <c r="H4436">
        <v>7.6999999999999999E-2</v>
      </c>
      <c r="I4436">
        <v>0.12554999999999999</v>
      </c>
      <c r="J4436">
        <v>0.157</v>
      </c>
      <c r="K4436">
        <v>0.11584999999999999</v>
      </c>
      <c r="L4436">
        <v>0.15129999999999999</v>
      </c>
      <c r="M4436">
        <v>0.17544999999999999</v>
      </c>
      <c r="N4436">
        <v>0.20405000000000001</v>
      </c>
      <c r="O4436">
        <v>0.1658</v>
      </c>
      <c r="S4436">
        <v>14.881637890802301</v>
      </c>
      <c r="T4436">
        <v>1387.15</v>
      </c>
      <c r="U4436">
        <v>331.5</v>
      </c>
      <c r="V4436">
        <v>1.865E-2</v>
      </c>
      <c r="W4436">
        <v>6.125775</v>
      </c>
      <c r="AC4436">
        <v>177.77729412792399</v>
      </c>
      <c r="AG4436">
        <v>1.0049999999999998E-2</v>
      </c>
      <c r="AH4436">
        <v>1.821275</v>
      </c>
      <c r="AI4436">
        <v>177.25</v>
      </c>
      <c r="AL4436">
        <v>1.5840000000000001</v>
      </c>
      <c r="AM4436">
        <v>2.8150000000000001E-2</v>
      </c>
      <c r="AN4436">
        <v>2.8555474317171998</v>
      </c>
      <c r="AO4436">
        <v>101.461021879903</v>
      </c>
      <c r="AR4436">
        <v>15632.298373895001</v>
      </c>
      <c r="AZ4436">
        <v>302.5</v>
      </c>
      <c r="BC4436">
        <v>153.72270587207601</v>
      </c>
      <c r="BE4436">
        <v>5.7499999999999999E-3</v>
      </c>
      <c r="BF4436">
        <v>5.3873379124642202</v>
      </c>
      <c r="BH4436">
        <v>936.46397812009695</v>
      </c>
      <c r="BI4436">
        <v>530</v>
      </c>
    </row>
    <row r="4437" spans="1:61" x14ac:dyDescent="0.3">
      <c r="A4437" s="3" t="s">
        <v>334</v>
      </c>
      <c r="B4437" s="4">
        <v>33585</v>
      </c>
      <c r="C4437" s="9"/>
      <c r="D4437" s="9"/>
      <c r="E4437" s="36"/>
      <c r="S4437">
        <v>13.256577354986</v>
      </c>
      <c r="T4437">
        <v>1231.425</v>
      </c>
      <c r="U4437">
        <v>335</v>
      </c>
      <c r="V4437">
        <v>1.8100000000000002E-2</v>
      </c>
      <c r="W4437">
        <v>5.8407499999999999</v>
      </c>
      <c r="AC4437">
        <v>181.27729412792399</v>
      </c>
      <c r="AG4437">
        <v>9.7999999999999997E-3</v>
      </c>
      <c r="AH4437">
        <v>1.945125</v>
      </c>
      <c r="AI4437">
        <v>194.75</v>
      </c>
      <c r="AL4437">
        <v>0.96699999999999997</v>
      </c>
      <c r="AM4437">
        <v>2.35E-2</v>
      </c>
      <c r="AN4437">
        <v>1.3465033165913001</v>
      </c>
      <c r="AO4437">
        <v>57.988813043066997</v>
      </c>
      <c r="AR4437">
        <v>16637.4269005848</v>
      </c>
      <c r="AZ4437">
        <v>242.5</v>
      </c>
      <c r="BC4437">
        <v>153.72270587207601</v>
      </c>
      <c r="BE4437">
        <v>6.8999999999999999E-3</v>
      </c>
      <c r="BF4437">
        <v>5.5637759553569799</v>
      </c>
      <c r="BH4437">
        <v>818.96118695693303</v>
      </c>
      <c r="BI4437">
        <v>465</v>
      </c>
    </row>
    <row r="4438" spans="1:61" x14ac:dyDescent="0.3">
      <c r="A4438" s="3" t="s">
        <v>334</v>
      </c>
      <c r="B4438" s="4">
        <v>33588</v>
      </c>
      <c r="C4438" s="9"/>
      <c r="D4438" s="9"/>
      <c r="E4438" s="36"/>
      <c r="G4438">
        <v>232.34</v>
      </c>
      <c r="H4438">
        <v>0.08</v>
      </c>
      <c r="I4438">
        <v>0.12545000000000001</v>
      </c>
      <c r="J4438">
        <v>0.15445</v>
      </c>
      <c r="K4438">
        <v>0.1147</v>
      </c>
      <c r="L4438">
        <v>0.14935000000000001</v>
      </c>
      <c r="M4438">
        <v>0.17355000000000001</v>
      </c>
      <c r="N4438">
        <v>0.2031</v>
      </c>
      <c r="O4438">
        <v>0.16109999999999999</v>
      </c>
    </row>
    <row r="4439" spans="1:61" x14ac:dyDescent="0.3">
      <c r="A4439" s="3" t="s">
        <v>334</v>
      </c>
      <c r="B4439" s="4">
        <v>33590</v>
      </c>
      <c r="C4439" s="9"/>
      <c r="D4439" s="9"/>
      <c r="E4439" s="36"/>
      <c r="S4439">
        <v>14.9786706662269</v>
      </c>
      <c r="T4439">
        <v>1455.9749999999999</v>
      </c>
      <c r="U4439">
        <v>456.75</v>
      </c>
      <c r="V4439">
        <v>1.89E-2</v>
      </c>
      <c r="W4439">
        <v>8.4749499999999998</v>
      </c>
      <c r="AC4439">
        <v>303.02729412792399</v>
      </c>
      <c r="AG4439">
        <v>1.1000000000000001E-2</v>
      </c>
      <c r="AH4439">
        <v>2.2068750000000001</v>
      </c>
      <c r="AI4439">
        <v>198.75</v>
      </c>
      <c r="AL4439">
        <v>0.58699999999999997</v>
      </c>
      <c r="AM4439">
        <v>2.1999999999999999E-2</v>
      </c>
      <c r="AN4439">
        <v>0.79064290409121396</v>
      </c>
      <c r="AO4439">
        <v>35.364218645204602</v>
      </c>
      <c r="AR4439">
        <v>17246.7948717949</v>
      </c>
      <c r="BC4439">
        <v>153.72270587207601</v>
      </c>
      <c r="BE4439">
        <v>5.0499999999999998E-3</v>
      </c>
      <c r="BF4439">
        <v>4.5469145271629801</v>
      </c>
      <c r="BH4439">
        <v>943.98578135479499</v>
      </c>
      <c r="BI4439">
        <v>520</v>
      </c>
    </row>
    <row r="4440" spans="1:61" x14ac:dyDescent="0.3">
      <c r="A4440" s="3" t="s">
        <v>334</v>
      </c>
      <c r="B4440" s="4">
        <v>33595</v>
      </c>
      <c r="C4440" s="9"/>
      <c r="D4440" s="9"/>
      <c r="E4440" s="36"/>
      <c r="G4440">
        <v>230.8</v>
      </c>
      <c r="H4440">
        <v>8.2500000000000004E-2</v>
      </c>
      <c r="I4440">
        <v>0.12709999999999999</v>
      </c>
      <c r="J4440">
        <v>0.15434999999999999</v>
      </c>
      <c r="K4440">
        <v>0.11175</v>
      </c>
      <c r="L4440">
        <v>0.14424999999999999</v>
      </c>
      <c r="M4440">
        <v>0.1704</v>
      </c>
      <c r="N4440">
        <v>0.20094999999999999</v>
      </c>
      <c r="O4440">
        <v>0.16270000000000001</v>
      </c>
      <c r="S4440">
        <v>14.718635058202</v>
      </c>
      <c r="T4440">
        <v>1439.9</v>
      </c>
      <c r="U4440">
        <v>540.25</v>
      </c>
      <c r="V4440">
        <v>1.78E-2</v>
      </c>
      <c r="W4440">
        <v>9.0555249999999994</v>
      </c>
      <c r="AC4440">
        <v>386.52729412792399</v>
      </c>
      <c r="AG4440">
        <v>9.1999999999999998E-3</v>
      </c>
      <c r="AH4440">
        <v>2.1466999999999898</v>
      </c>
      <c r="AI4440">
        <v>233.49999999999898</v>
      </c>
      <c r="AL4440">
        <v>0.219</v>
      </c>
      <c r="AM4440">
        <v>2.435E-2</v>
      </c>
      <c r="AN4440">
        <v>0.38971193541972199</v>
      </c>
      <c r="AO4440">
        <v>15.510236396629301</v>
      </c>
      <c r="AR4440">
        <v>12898.550724637702</v>
      </c>
      <c r="BC4440">
        <v>153.72270587207601</v>
      </c>
      <c r="BE4440">
        <v>5.0499999999999998E-3</v>
      </c>
      <c r="BF4440">
        <v>4.3664249436973304</v>
      </c>
      <c r="BH4440">
        <v>860.78976360337094</v>
      </c>
      <c r="BI4440">
        <v>490</v>
      </c>
    </row>
    <row r="4441" spans="1:61" x14ac:dyDescent="0.3">
      <c r="A4441" s="3" t="s">
        <v>334</v>
      </c>
      <c r="B4441" s="4">
        <v>33602</v>
      </c>
      <c r="C4441" s="9"/>
      <c r="D4441" s="9"/>
      <c r="E4441" s="36"/>
      <c r="G4441">
        <v>230.32</v>
      </c>
      <c r="H4441">
        <v>8.3500000000000005E-2</v>
      </c>
      <c r="I4441">
        <v>0.12755</v>
      </c>
      <c r="J4441">
        <v>0.15725</v>
      </c>
      <c r="K4441">
        <v>0.11505</v>
      </c>
      <c r="L4441">
        <v>0.14185</v>
      </c>
      <c r="M4441">
        <v>0.17165</v>
      </c>
      <c r="N4441">
        <v>0.19744999999999999</v>
      </c>
      <c r="O4441">
        <v>0.1573</v>
      </c>
      <c r="T4441">
        <v>1572.5</v>
      </c>
      <c r="U4441">
        <v>704.75</v>
      </c>
      <c r="V4441">
        <v>2.23E-2</v>
      </c>
      <c r="W4441">
        <v>4.6495499999999996</v>
      </c>
      <c r="AC4441">
        <v>551.02729412792405</v>
      </c>
      <c r="BC4441">
        <v>153.72270587207601</v>
      </c>
      <c r="BE4441">
        <v>0</v>
      </c>
      <c r="BI4441">
        <v>570</v>
      </c>
    </row>
    <row r="4442" spans="1:61" x14ac:dyDescent="0.3">
      <c r="A4442" s="3" t="s">
        <v>334</v>
      </c>
      <c r="B4442" s="4">
        <v>33609</v>
      </c>
      <c r="C4442" s="9"/>
      <c r="D4442" s="9"/>
      <c r="E4442" s="36"/>
      <c r="G4442">
        <v>232.35</v>
      </c>
      <c r="H4442">
        <v>7.4499999999999997E-2</v>
      </c>
      <c r="I4442">
        <v>0.13159999999999999</v>
      </c>
      <c r="J4442">
        <v>0.16300000000000001</v>
      </c>
      <c r="K4442">
        <v>0.11774999999999999</v>
      </c>
      <c r="L4442">
        <v>0.14799999999999999</v>
      </c>
      <c r="M4442">
        <v>0.1719</v>
      </c>
      <c r="N4442">
        <v>0.2</v>
      </c>
      <c r="O4442">
        <v>0.155</v>
      </c>
      <c r="BC4442">
        <v>153.72270587207601</v>
      </c>
      <c r="BE4442">
        <v>0</v>
      </c>
    </row>
    <row r="4443" spans="1:61" x14ac:dyDescent="0.3">
      <c r="A4443" s="3" t="s">
        <v>334</v>
      </c>
      <c r="B4443" s="4">
        <v>33613</v>
      </c>
      <c r="C4443" s="9"/>
      <c r="D4443" s="9"/>
      <c r="E4443" s="36"/>
      <c r="BC4443">
        <v>153.72270587207601</v>
      </c>
      <c r="BE4443">
        <v>0</v>
      </c>
    </row>
    <row r="4444" spans="1:61" x14ac:dyDescent="0.3">
      <c r="A4444" s="3" t="s">
        <v>334</v>
      </c>
      <c r="B4444" s="4">
        <v>33616</v>
      </c>
      <c r="C4444" s="9"/>
      <c r="D4444" s="9"/>
      <c r="E4444" s="36"/>
      <c r="G4444">
        <v>234.69</v>
      </c>
      <c r="H4444">
        <v>7.7499999999999999E-2</v>
      </c>
      <c r="I4444">
        <v>0.13650000000000001</v>
      </c>
      <c r="J4444">
        <v>0.16569999999999999</v>
      </c>
      <c r="K4444">
        <v>0.11874999999999999</v>
      </c>
      <c r="L4444">
        <v>0.15060000000000001</v>
      </c>
      <c r="M4444">
        <v>0.17094999999999999</v>
      </c>
      <c r="N4444">
        <v>0.19775000000000001</v>
      </c>
      <c r="O4444">
        <v>0.15570000000000001</v>
      </c>
    </row>
    <row r="4445" spans="1:61" x14ac:dyDescent="0.3">
      <c r="A4445" s="3" t="s">
        <v>334</v>
      </c>
      <c r="B4445" s="4">
        <v>33618</v>
      </c>
      <c r="C4445" s="9"/>
      <c r="D4445" s="9"/>
      <c r="E4445" s="36"/>
      <c r="BC4445">
        <v>153.72270587207601</v>
      </c>
    </row>
    <row r="4446" spans="1:61" x14ac:dyDescent="0.3">
      <c r="A4446" s="3" t="s">
        <v>334</v>
      </c>
      <c r="B4446" s="4">
        <v>33623</v>
      </c>
      <c r="C4446" s="9"/>
      <c r="D4446" s="9"/>
      <c r="E4446" s="10" t="s">
        <v>108</v>
      </c>
      <c r="G4446">
        <v>237.51</v>
      </c>
      <c r="H4446">
        <v>9.4500000000000001E-2</v>
      </c>
      <c r="I4446">
        <v>0.14144999999999999</v>
      </c>
      <c r="J4446">
        <v>0.16545000000000001</v>
      </c>
      <c r="K4446">
        <v>0.12175</v>
      </c>
      <c r="L4446">
        <v>0.14965000000000001</v>
      </c>
      <c r="M4446">
        <v>0.16905000000000001</v>
      </c>
      <c r="N4446">
        <v>0.19405</v>
      </c>
      <c r="O4446">
        <v>0.15165000000000001</v>
      </c>
      <c r="T4446" s="35">
        <v>969.87855784618205</v>
      </c>
      <c r="Y4446">
        <v>3.0903239999999998E-2</v>
      </c>
      <c r="AA4446">
        <v>11657.4726462696</v>
      </c>
      <c r="AC4446">
        <v>360.25367498110398</v>
      </c>
      <c r="AS4446" t="s">
        <v>69</v>
      </c>
    </row>
    <row r="4447" spans="1:61" x14ac:dyDescent="0.3">
      <c r="A4447" s="3" t="s">
        <v>335</v>
      </c>
      <c r="B4447" s="4">
        <v>33483</v>
      </c>
      <c r="C4447" s="9"/>
      <c r="D4447" s="9"/>
      <c r="E4447" s="10"/>
      <c r="G4447">
        <v>419.97</v>
      </c>
      <c r="H4447">
        <v>0.27050000000000002</v>
      </c>
      <c r="I4447">
        <v>0.2762</v>
      </c>
      <c r="J4447">
        <v>0.28860000000000002</v>
      </c>
      <c r="K4447">
        <v>0.28270000000000001</v>
      </c>
      <c r="L4447">
        <v>0.27784999999999999</v>
      </c>
      <c r="M4447">
        <v>0.21345</v>
      </c>
      <c r="N4447">
        <v>0.22514999999999999</v>
      </c>
      <c r="O4447">
        <v>0.26540000000000002</v>
      </c>
    </row>
    <row r="4448" spans="1:61" x14ac:dyDescent="0.3">
      <c r="A4448" s="3" t="s">
        <v>335</v>
      </c>
      <c r="B4448" s="4">
        <v>33491</v>
      </c>
      <c r="C4448" s="9"/>
      <c r="D4448" s="9"/>
      <c r="E4448" s="10"/>
      <c r="G4448">
        <v>409.96</v>
      </c>
      <c r="H4448">
        <v>0.255</v>
      </c>
      <c r="I4448">
        <v>0.25935000000000002</v>
      </c>
      <c r="J4448">
        <v>0.27975</v>
      </c>
      <c r="K4448">
        <v>0.28105000000000002</v>
      </c>
      <c r="L4448">
        <v>0.27660000000000001</v>
      </c>
      <c r="M4448">
        <v>0.21179999999999999</v>
      </c>
      <c r="N4448">
        <v>0.22140000000000001</v>
      </c>
      <c r="O4448">
        <v>0.26484999999999997</v>
      </c>
    </row>
    <row r="4449" spans="1:61" x14ac:dyDescent="0.3">
      <c r="A4449" s="3" t="s">
        <v>335</v>
      </c>
      <c r="B4449" s="4">
        <v>33497</v>
      </c>
      <c r="C4449" s="9"/>
      <c r="D4449" s="9"/>
      <c r="E4449" s="10"/>
      <c r="G4449">
        <v>420.58</v>
      </c>
      <c r="H4449">
        <v>0.28549999999999998</v>
      </c>
      <c r="I4449">
        <v>0.27639999999999998</v>
      </c>
      <c r="J4449">
        <v>0.28484999999999999</v>
      </c>
      <c r="K4449">
        <v>0.28415000000000001</v>
      </c>
      <c r="L4449">
        <v>0.2752</v>
      </c>
      <c r="M4449">
        <v>0.21229999999999999</v>
      </c>
      <c r="N4449">
        <v>0.22334999999999999</v>
      </c>
      <c r="O4449">
        <v>0.26114999999999999</v>
      </c>
    </row>
    <row r="4450" spans="1:61" x14ac:dyDescent="0.3">
      <c r="A4450" s="3" t="s">
        <v>335</v>
      </c>
      <c r="B4450" s="4">
        <v>33504</v>
      </c>
      <c r="C4450" s="9"/>
      <c r="D4450" s="9"/>
      <c r="E4450" s="10"/>
      <c r="G4450">
        <v>411.03</v>
      </c>
      <c r="H4450">
        <v>0.24149999999999999</v>
      </c>
      <c r="I4450">
        <v>0.27584999999999998</v>
      </c>
      <c r="J4450">
        <v>0.28425</v>
      </c>
      <c r="K4450">
        <v>0.28355000000000002</v>
      </c>
      <c r="L4450">
        <v>0.27465000000000001</v>
      </c>
      <c r="M4450">
        <v>0.21185000000000001</v>
      </c>
      <c r="N4450">
        <v>0.22289999999999999</v>
      </c>
      <c r="O4450">
        <v>0.2606</v>
      </c>
    </row>
    <row r="4451" spans="1:61" x14ac:dyDescent="0.3">
      <c r="A4451" s="3" t="s">
        <v>335</v>
      </c>
      <c r="B4451" s="4">
        <v>33505</v>
      </c>
      <c r="C4451" s="9"/>
      <c r="D4451" s="9"/>
      <c r="E4451" s="10"/>
      <c r="T4451">
        <v>263.75</v>
      </c>
      <c r="AL4451">
        <v>3.7615751660000001</v>
      </c>
      <c r="AO4451">
        <v>154.61772291820199</v>
      </c>
      <c r="AR4451">
        <v>24303.571428571398</v>
      </c>
      <c r="AZ4451">
        <v>265</v>
      </c>
      <c r="BH4451">
        <v>109.13227708179799</v>
      </c>
      <c r="BI4451">
        <v>867.5</v>
      </c>
    </row>
    <row r="4452" spans="1:61" x14ac:dyDescent="0.3">
      <c r="A4452" s="3" t="s">
        <v>335</v>
      </c>
      <c r="B4452" s="4">
        <v>33512</v>
      </c>
      <c r="C4452" s="9"/>
      <c r="D4452" s="9"/>
      <c r="E4452" s="10"/>
      <c r="G4452">
        <v>388.49</v>
      </c>
      <c r="H4452">
        <v>0.22</v>
      </c>
      <c r="I4452">
        <v>0.22770000000000001</v>
      </c>
      <c r="J4452">
        <v>0.25905</v>
      </c>
      <c r="K4452">
        <v>0.27424999999999999</v>
      </c>
      <c r="L4452">
        <v>0.2717</v>
      </c>
      <c r="M4452">
        <v>0.20860000000000001</v>
      </c>
      <c r="N4452">
        <v>0.21829999999999999</v>
      </c>
      <c r="O4452">
        <v>0.26284999999999997</v>
      </c>
    </row>
    <row r="4453" spans="1:61" x14ac:dyDescent="0.3">
      <c r="A4453" s="3" t="s">
        <v>335</v>
      </c>
      <c r="B4453" s="4">
        <v>33519</v>
      </c>
      <c r="C4453" s="9"/>
      <c r="D4453" s="9"/>
      <c r="E4453" s="10"/>
      <c r="G4453">
        <v>367.85</v>
      </c>
      <c r="H4453">
        <v>0.18149999999999999</v>
      </c>
      <c r="I4453">
        <v>0.19539999999999999</v>
      </c>
      <c r="J4453">
        <v>0.24299999999999999</v>
      </c>
      <c r="K4453">
        <v>0.26840000000000003</v>
      </c>
      <c r="L4453">
        <v>0.27084999999999998</v>
      </c>
      <c r="M4453">
        <v>0.20285</v>
      </c>
      <c r="N4453">
        <v>0.2162</v>
      </c>
      <c r="O4453">
        <v>0.26105</v>
      </c>
    </row>
    <row r="4454" spans="1:61" x14ac:dyDescent="0.3">
      <c r="A4454" s="3" t="s">
        <v>335</v>
      </c>
      <c r="B4454" s="4">
        <v>33521</v>
      </c>
      <c r="C4454" s="9"/>
      <c r="D4454" s="9"/>
      <c r="E4454" s="10"/>
      <c r="T4454">
        <v>450.5</v>
      </c>
      <c r="AL4454">
        <v>6.4943299730000001</v>
      </c>
      <c r="AO4454">
        <v>229.267301727957</v>
      </c>
      <c r="AR4454">
        <v>28110.205582540904</v>
      </c>
      <c r="AZ4454">
        <v>280</v>
      </c>
      <c r="BH4454">
        <v>221.232698272043</v>
      </c>
      <c r="BI4454">
        <v>822.5</v>
      </c>
    </row>
    <row r="4455" spans="1:61" x14ac:dyDescent="0.3">
      <c r="A4455" s="3" t="s">
        <v>335</v>
      </c>
      <c r="B4455" s="4">
        <v>33525</v>
      </c>
      <c r="C4455" s="9"/>
      <c r="D4455" s="9"/>
      <c r="E4455" s="10"/>
      <c r="G4455">
        <v>368.08</v>
      </c>
      <c r="H4455">
        <v>0.20949999999999999</v>
      </c>
      <c r="I4455">
        <v>0.19625000000000001</v>
      </c>
      <c r="J4455">
        <v>0.23419999999999999</v>
      </c>
      <c r="K4455">
        <v>0.26045000000000001</v>
      </c>
      <c r="L4455">
        <v>0.26340000000000002</v>
      </c>
      <c r="M4455">
        <v>0.1991</v>
      </c>
      <c r="N4455">
        <v>0.21545</v>
      </c>
      <c r="O4455">
        <v>0.26205000000000001</v>
      </c>
    </row>
    <row r="4456" spans="1:61" x14ac:dyDescent="0.3">
      <c r="A4456" s="3" t="s">
        <v>335</v>
      </c>
      <c r="B4456" s="4">
        <v>33532</v>
      </c>
      <c r="C4456" s="9"/>
      <c r="D4456" s="9"/>
      <c r="E4456" s="10"/>
      <c r="G4456">
        <v>333.09</v>
      </c>
      <c r="H4456">
        <v>0.13550000000000001</v>
      </c>
      <c r="I4456">
        <v>0.15290000000000001</v>
      </c>
      <c r="J4456">
        <v>0.2051</v>
      </c>
      <c r="K4456">
        <v>0.24435000000000001</v>
      </c>
      <c r="L4456">
        <v>0.25864999999999999</v>
      </c>
      <c r="M4456">
        <v>0.19405</v>
      </c>
      <c r="N4456">
        <v>0.21415000000000001</v>
      </c>
      <c r="O4456">
        <v>0.26074999999999998</v>
      </c>
    </row>
    <row r="4457" spans="1:61" x14ac:dyDescent="0.3">
      <c r="A4457" s="3" t="s">
        <v>335</v>
      </c>
      <c r="B4457" s="4">
        <v>33533</v>
      </c>
      <c r="C4457" s="9"/>
      <c r="D4457" s="9"/>
      <c r="E4457" s="10"/>
      <c r="T4457">
        <v>735.55</v>
      </c>
      <c r="AL4457">
        <v>7.858399758</v>
      </c>
      <c r="AO4457">
        <v>318.01085706819998</v>
      </c>
      <c r="AR4457">
        <v>24815.3105861767</v>
      </c>
      <c r="AZ4457">
        <v>260</v>
      </c>
      <c r="BH4457">
        <v>417.53914293179997</v>
      </c>
      <c r="BI4457">
        <v>812.5</v>
      </c>
    </row>
    <row r="4458" spans="1:61" x14ac:dyDescent="0.3">
      <c r="A4458" s="3" t="s">
        <v>335</v>
      </c>
      <c r="B4458" s="4">
        <v>33540</v>
      </c>
      <c r="C4458" s="9"/>
      <c r="D4458" s="9"/>
      <c r="E4458" s="10"/>
      <c r="G4458">
        <v>353.84</v>
      </c>
      <c r="H4458">
        <v>0.22650000000000001</v>
      </c>
      <c r="I4458">
        <v>0.20155000000000001</v>
      </c>
      <c r="J4458">
        <v>0.2069</v>
      </c>
      <c r="K4458">
        <v>0.22850000000000001</v>
      </c>
      <c r="L4458">
        <v>0.24934999999999999</v>
      </c>
      <c r="M4458">
        <v>0.18504999999999999</v>
      </c>
      <c r="N4458">
        <v>0.21174999999999999</v>
      </c>
      <c r="O4458">
        <v>0.2596</v>
      </c>
    </row>
    <row r="4459" spans="1:61" x14ac:dyDescent="0.3">
      <c r="A4459" s="3" t="s">
        <v>335</v>
      </c>
      <c r="B4459" s="4">
        <v>33546</v>
      </c>
      <c r="C4459" s="9"/>
      <c r="D4459" s="9"/>
      <c r="E4459" s="10"/>
      <c r="G4459">
        <v>332.95</v>
      </c>
      <c r="H4459">
        <v>0.17499999999999999</v>
      </c>
      <c r="I4459">
        <v>0.1691</v>
      </c>
      <c r="J4459">
        <v>0.20135</v>
      </c>
      <c r="K4459">
        <v>0.22635</v>
      </c>
      <c r="L4459">
        <v>0.24195</v>
      </c>
      <c r="M4459">
        <v>0.18295</v>
      </c>
      <c r="N4459">
        <v>0.21010000000000001</v>
      </c>
      <c r="O4459">
        <v>0.25795000000000001</v>
      </c>
    </row>
    <row r="4460" spans="1:61" x14ac:dyDescent="0.3">
      <c r="A4460" s="3" t="s">
        <v>335</v>
      </c>
      <c r="B4460" s="4">
        <v>33547</v>
      </c>
      <c r="C4460" s="9"/>
      <c r="D4460" s="9"/>
      <c r="E4460" s="10"/>
      <c r="S4460">
        <v>22.850100000000001</v>
      </c>
      <c r="T4460">
        <v>1057.875</v>
      </c>
      <c r="AI4460">
        <v>45.500000000000099</v>
      </c>
      <c r="AL4460">
        <v>7.5097736089999998</v>
      </c>
      <c r="AO4460">
        <v>307.29312172359602</v>
      </c>
      <c r="AR4460">
        <v>24431.077169857399</v>
      </c>
      <c r="AZ4460">
        <v>262.5</v>
      </c>
      <c r="BH4460">
        <v>746.03187827640397</v>
      </c>
      <c r="BI4460">
        <v>767.5</v>
      </c>
    </row>
    <row r="4461" spans="1:61" x14ac:dyDescent="0.3">
      <c r="A4461" s="3" t="s">
        <v>335</v>
      </c>
      <c r="B4461" s="4">
        <v>33553</v>
      </c>
      <c r="C4461" s="9"/>
      <c r="D4461" s="9"/>
      <c r="E4461" s="10"/>
      <c r="G4461">
        <v>337.12</v>
      </c>
      <c r="H4461">
        <v>0.2185</v>
      </c>
      <c r="I4461">
        <v>0.17599999999999999</v>
      </c>
      <c r="J4461">
        <v>0.19955000000000001</v>
      </c>
      <c r="K4461">
        <v>0.21854999999999999</v>
      </c>
      <c r="L4461">
        <v>0.23369999999999999</v>
      </c>
      <c r="M4461">
        <v>0.17674999999999999</v>
      </c>
      <c r="N4461">
        <v>0.20680000000000001</v>
      </c>
      <c r="O4461">
        <v>0.25574999999999998</v>
      </c>
    </row>
    <row r="4462" spans="1:61" x14ac:dyDescent="0.3">
      <c r="A4462" s="3" t="s">
        <v>335</v>
      </c>
      <c r="B4462" s="4">
        <v>33560</v>
      </c>
      <c r="C4462" s="9"/>
      <c r="D4462" s="9"/>
      <c r="E4462" s="10"/>
      <c r="G4462">
        <v>303.13</v>
      </c>
      <c r="H4462">
        <v>0.13</v>
      </c>
      <c r="I4462">
        <v>0.13775000000000001</v>
      </c>
      <c r="J4462">
        <v>0.17745</v>
      </c>
      <c r="K4462">
        <v>0.20369999999999999</v>
      </c>
      <c r="L4462">
        <v>0.2298</v>
      </c>
      <c r="M4462">
        <v>0.1724</v>
      </c>
      <c r="N4462">
        <v>0.20524999999999999</v>
      </c>
      <c r="O4462">
        <v>0.25929999999999997</v>
      </c>
    </row>
    <row r="4463" spans="1:61" x14ac:dyDescent="0.3">
      <c r="A4463" s="3" t="s">
        <v>335</v>
      </c>
      <c r="B4463" s="4">
        <v>33561</v>
      </c>
      <c r="C4463" s="9"/>
      <c r="D4463" s="9"/>
      <c r="E4463" s="10"/>
      <c r="S4463">
        <v>19.660931713991999</v>
      </c>
      <c r="T4463">
        <v>1591.55</v>
      </c>
      <c r="U4463">
        <v>242.4</v>
      </c>
      <c r="V4463">
        <v>1.6049999999999998E-2</v>
      </c>
      <c r="W4463">
        <v>3.9292349999999998</v>
      </c>
      <c r="AC4463">
        <v>8.6195908742622898</v>
      </c>
      <c r="AG4463">
        <v>7.8000000000000005E-3</v>
      </c>
      <c r="AH4463">
        <v>0.48562499999999897</v>
      </c>
      <c r="AI4463">
        <v>63.75</v>
      </c>
      <c r="AL4463">
        <v>6.6340000000000003</v>
      </c>
      <c r="AM4463">
        <v>2.8250000000000001E-2</v>
      </c>
      <c r="AN4463">
        <v>8.5167721857279197</v>
      </c>
      <c r="AO4463">
        <v>302.36570811990703</v>
      </c>
      <c r="AR4463">
        <v>22077.8567135212</v>
      </c>
      <c r="AZ4463">
        <v>277.5</v>
      </c>
      <c r="BC4463">
        <v>251.860818251475</v>
      </c>
      <c r="BE4463">
        <v>7.1000000000000004E-3</v>
      </c>
      <c r="BF4463">
        <v>7.4302750070197803</v>
      </c>
      <c r="BH4463">
        <v>1040.40929188009</v>
      </c>
      <c r="BI4463">
        <v>675</v>
      </c>
    </row>
    <row r="4464" spans="1:61" x14ac:dyDescent="0.3">
      <c r="A4464" s="3" t="s">
        <v>335</v>
      </c>
      <c r="B4464" s="4">
        <v>33568</v>
      </c>
      <c r="C4464" s="9"/>
      <c r="D4464" s="9"/>
      <c r="E4464" s="10"/>
      <c r="S4464">
        <v>12.835404670820401</v>
      </c>
      <c r="T4464">
        <v>1047.2249999999999</v>
      </c>
      <c r="U4464">
        <v>169.2</v>
      </c>
      <c r="V4464">
        <v>1.7649999999999999E-2</v>
      </c>
      <c r="W4464">
        <v>2.8691475</v>
      </c>
      <c r="AG4464">
        <v>8.8000000000000005E-3</v>
      </c>
      <c r="AH4464">
        <v>0.48464999999999703</v>
      </c>
      <c r="AI4464">
        <v>54.749999999999702</v>
      </c>
      <c r="AL4464">
        <v>3.8220000000000001</v>
      </c>
      <c r="AM4464">
        <v>2.8750000000000001E-2</v>
      </c>
      <c r="AN4464">
        <v>4.90586270262685</v>
      </c>
      <c r="AO4464">
        <v>170.82620579833801</v>
      </c>
      <c r="AR4464">
        <v>22411.691467357501</v>
      </c>
      <c r="AZ4464">
        <v>147.5</v>
      </c>
      <c r="BC4464">
        <v>251.860818251475</v>
      </c>
      <c r="BE4464">
        <v>7.7000000000000002E-3</v>
      </c>
      <c r="BF4464">
        <v>5.1146772957834603</v>
      </c>
      <c r="BH4464">
        <v>701.72379420166203</v>
      </c>
      <c r="BI4464">
        <v>417.5</v>
      </c>
    </row>
    <row r="4465" spans="1:61" x14ac:dyDescent="0.3">
      <c r="A4465" s="3" t="s">
        <v>335</v>
      </c>
      <c r="B4465" s="4">
        <v>33574</v>
      </c>
      <c r="C4465" s="9"/>
      <c r="D4465" s="9"/>
      <c r="E4465" s="10"/>
      <c r="G4465">
        <v>284.45</v>
      </c>
      <c r="H4465">
        <v>0.1295</v>
      </c>
      <c r="I4465">
        <v>0.14149999999999999</v>
      </c>
      <c r="J4465">
        <v>0.16225000000000001</v>
      </c>
      <c r="K4465">
        <v>0.18154999999999999</v>
      </c>
      <c r="L4465">
        <v>0.20280000000000001</v>
      </c>
      <c r="M4465">
        <v>0.15795000000000001</v>
      </c>
      <c r="N4465">
        <v>0.19334999999999999</v>
      </c>
      <c r="O4465">
        <v>0.25335000000000002</v>
      </c>
      <c r="S4465">
        <v>21.998952064326801</v>
      </c>
      <c r="T4465">
        <v>1591.6</v>
      </c>
      <c r="U4465">
        <v>285.7</v>
      </c>
      <c r="V4465">
        <v>1.7149999999999999E-2</v>
      </c>
      <c r="W4465">
        <v>4.8892550000000004</v>
      </c>
      <c r="AC4465">
        <v>33.839181748524602</v>
      </c>
      <c r="AG4465">
        <v>9.300000000000001E-3</v>
      </c>
      <c r="AH4465">
        <v>0.888149999999996</v>
      </c>
      <c r="AI4465">
        <v>95.499999999999488</v>
      </c>
      <c r="AL4465">
        <v>5.4770000000000003</v>
      </c>
      <c r="AM4465">
        <v>3.5299999999999998E-2</v>
      </c>
      <c r="AN4465">
        <v>8.6399284262295701</v>
      </c>
      <c r="AO4465">
        <v>243.07079647891101</v>
      </c>
      <c r="AR4465">
        <v>22506.338503781</v>
      </c>
      <c r="AZ4465">
        <v>237.5</v>
      </c>
      <c r="BC4465">
        <v>251.860818251475</v>
      </c>
      <c r="BE4465">
        <v>8.6E-3</v>
      </c>
      <c r="BF4465">
        <v>9.0896324146093601</v>
      </c>
      <c r="BH4465">
        <v>1053.27920352109</v>
      </c>
      <c r="BI4465">
        <v>590</v>
      </c>
    </row>
    <row r="4466" spans="1:61" x14ac:dyDescent="0.3">
      <c r="A4466" s="3" t="s">
        <v>335</v>
      </c>
      <c r="B4466" s="4">
        <v>33581</v>
      </c>
      <c r="C4466" s="9"/>
      <c r="D4466" s="9"/>
      <c r="E4466" s="10"/>
      <c r="G4466">
        <v>313.88</v>
      </c>
      <c r="H4466">
        <v>0.24299999999999999</v>
      </c>
      <c r="I4466">
        <v>0.19105</v>
      </c>
      <c r="J4466">
        <v>0.16880000000000001</v>
      </c>
      <c r="K4466">
        <v>0.1774</v>
      </c>
      <c r="L4466">
        <v>0.19875000000000001</v>
      </c>
      <c r="M4466">
        <v>0.15375</v>
      </c>
      <c r="N4466">
        <v>0.1867</v>
      </c>
      <c r="O4466">
        <v>0.24995000000000001</v>
      </c>
      <c r="S4466">
        <v>24.769048044042201</v>
      </c>
      <c r="T4466">
        <v>2155.3000000000002</v>
      </c>
      <c r="U4466">
        <v>453.75</v>
      </c>
      <c r="V4466">
        <v>1.49E-2</v>
      </c>
      <c r="W4466">
        <v>6.7838750000000001</v>
      </c>
      <c r="AC4466">
        <v>201.889181748525</v>
      </c>
      <c r="AG4466">
        <v>1.18E-2</v>
      </c>
      <c r="AH4466">
        <v>1.12015</v>
      </c>
      <c r="AI4466">
        <v>95</v>
      </c>
      <c r="AL4466">
        <v>5.04</v>
      </c>
      <c r="AM4466">
        <v>3.3300000000000003E-2</v>
      </c>
      <c r="AN4466">
        <v>8.6834134806942203</v>
      </c>
      <c r="AO4466">
        <v>260.68403456950603</v>
      </c>
      <c r="AR4466">
        <v>19322.434061049098</v>
      </c>
      <c r="AZ4466">
        <v>277.5</v>
      </c>
      <c r="BC4466">
        <v>251.860818251475</v>
      </c>
      <c r="BE4466">
        <v>6.3E-3</v>
      </c>
      <c r="BF4466">
        <v>9.0632774785883896</v>
      </c>
      <c r="BH4466">
        <v>1431.36596543049</v>
      </c>
      <c r="BI4466">
        <v>627.5</v>
      </c>
    </row>
    <row r="4467" spans="1:61" x14ac:dyDescent="0.3">
      <c r="A4467" s="3" t="s">
        <v>335</v>
      </c>
      <c r="B4467" s="4">
        <v>33585</v>
      </c>
      <c r="C4467" s="9"/>
      <c r="D4467" s="9"/>
      <c r="E4467" s="10"/>
      <c r="S4467">
        <v>27.133976771718299</v>
      </c>
      <c r="T4467">
        <v>2204.6999999999998</v>
      </c>
      <c r="U4467">
        <v>536.5</v>
      </c>
      <c r="V4467">
        <v>1.8550000000000001E-2</v>
      </c>
      <c r="W4467">
        <v>10.000825000000001</v>
      </c>
      <c r="AC4467">
        <v>284.639181748525</v>
      </c>
      <c r="AG4467">
        <v>9.8999999999999991E-3</v>
      </c>
      <c r="AH4467">
        <v>0.94710000000001404</v>
      </c>
      <c r="AI4467">
        <v>94.750000000001393</v>
      </c>
      <c r="AL4467">
        <v>5.5179999999999998</v>
      </c>
      <c r="AM4467">
        <v>3.125E-2</v>
      </c>
      <c r="AN4467">
        <v>7.6213673957170602</v>
      </c>
      <c r="AO4467">
        <v>244.09763632229499</v>
      </c>
      <c r="AR4467">
        <v>22594.819905816497</v>
      </c>
      <c r="AZ4467">
        <v>262.5</v>
      </c>
      <c r="BC4467">
        <v>251.860818251475</v>
      </c>
      <c r="BE4467">
        <v>6.7000000000000002E-3</v>
      </c>
      <c r="BF4467">
        <v>9.4663964911736702</v>
      </c>
      <c r="BH4467">
        <v>1414.6273636777</v>
      </c>
      <c r="BI4467">
        <v>632.5</v>
      </c>
    </row>
    <row r="4468" spans="1:61" x14ac:dyDescent="0.3">
      <c r="A4468" s="3" t="s">
        <v>335</v>
      </c>
      <c r="B4468" s="4">
        <v>33588</v>
      </c>
      <c r="C4468" s="9"/>
      <c r="D4468" s="9"/>
      <c r="E4468" s="10"/>
      <c r="G4468">
        <v>291.39999999999998</v>
      </c>
      <c r="H4468">
        <v>0.17349999999999999</v>
      </c>
      <c r="I4468">
        <v>0.15534999999999999</v>
      </c>
      <c r="J4468">
        <v>0.16675000000000001</v>
      </c>
      <c r="K4468">
        <v>0.17915</v>
      </c>
      <c r="L4468">
        <v>0.19614999999999999</v>
      </c>
      <c r="M4468">
        <v>0.15295</v>
      </c>
      <c r="N4468">
        <v>0.1842</v>
      </c>
      <c r="O4468">
        <v>0.24895</v>
      </c>
    </row>
    <row r="4469" spans="1:61" x14ac:dyDescent="0.3">
      <c r="A4469" s="3" t="s">
        <v>335</v>
      </c>
      <c r="B4469" s="4">
        <v>33590</v>
      </c>
      <c r="C4469" s="9"/>
      <c r="D4469" s="9"/>
      <c r="E4469" s="10"/>
      <c r="S4469">
        <v>20.648135825136201</v>
      </c>
      <c r="T4469">
        <v>1912.625</v>
      </c>
      <c r="U4469">
        <v>496.5</v>
      </c>
      <c r="V4469">
        <v>1.7049999999999999E-2</v>
      </c>
      <c r="W4469">
        <v>8.4359999999999999</v>
      </c>
      <c r="AC4469">
        <v>244.639181748525</v>
      </c>
      <c r="AG4469">
        <v>1.2849999999999999E-2</v>
      </c>
      <c r="AH4469">
        <v>0.99582499999999008</v>
      </c>
      <c r="AI4469">
        <v>76.999999999999304</v>
      </c>
      <c r="AL4469">
        <v>4.2629999999999999</v>
      </c>
      <c r="AM4469">
        <v>2.86E-2</v>
      </c>
      <c r="AN4469">
        <v>6.0984551601310999</v>
      </c>
      <c r="AO4469">
        <v>213.32931909875199</v>
      </c>
      <c r="AR4469">
        <v>20089.468091927502</v>
      </c>
      <c r="BC4469">
        <v>251.860818251475</v>
      </c>
      <c r="BE4469">
        <v>4.7999999999999996E-3</v>
      </c>
      <c r="BF4469">
        <v>5.7364592683259898</v>
      </c>
      <c r="BH4469">
        <v>1195.09568090125</v>
      </c>
      <c r="BI4469">
        <v>587.5</v>
      </c>
    </row>
    <row r="4470" spans="1:61" x14ac:dyDescent="0.3">
      <c r="A4470" s="3" t="s">
        <v>335</v>
      </c>
      <c r="B4470" s="4">
        <v>33595</v>
      </c>
      <c r="C4470" s="9"/>
      <c r="D4470" s="9"/>
      <c r="E4470" s="10"/>
      <c r="G4470">
        <v>289.02999999999997</v>
      </c>
      <c r="H4470">
        <v>0.1835</v>
      </c>
      <c r="I4470">
        <v>0.16305</v>
      </c>
      <c r="J4470">
        <v>0.16064999999999999</v>
      </c>
      <c r="K4470">
        <v>0.17194999999999999</v>
      </c>
      <c r="L4470">
        <v>0.18959999999999999</v>
      </c>
      <c r="M4470">
        <v>0.14935000000000001</v>
      </c>
      <c r="N4470">
        <v>0.17985000000000001</v>
      </c>
      <c r="O4470">
        <v>0.2472</v>
      </c>
      <c r="S4470">
        <v>25.336018030041298</v>
      </c>
      <c r="T4470">
        <v>2238.625</v>
      </c>
      <c r="U4470">
        <v>714</v>
      </c>
      <c r="V4470">
        <v>1.7649999999999999E-2</v>
      </c>
      <c r="W4470">
        <v>12.600300000000001</v>
      </c>
      <c r="AC4470">
        <v>462.139181748525</v>
      </c>
      <c r="AG4470">
        <v>1.18E-2</v>
      </c>
      <c r="AH4470">
        <v>1.1269500000000001</v>
      </c>
      <c r="AI4470">
        <v>93.75</v>
      </c>
      <c r="AL4470">
        <v>3.617</v>
      </c>
      <c r="AM4470">
        <v>2.46E-2</v>
      </c>
      <c r="AN4470">
        <v>4.5591140334706397</v>
      </c>
      <c r="AO4470">
        <v>186.00461523755499</v>
      </c>
      <c r="AR4470">
        <v>19188.852813852798</v>
      </c>
      <c r="BC4470">
        <v>251.860818251475</v>
      </c>
      <c r="BE4470">
        <v>5.7499999999999999E-3</v>
      </c>
      <c r="BF4470">
        <v>7.6820619226627596</v>
      </c>
      <c r="BH4470">
        <v>1329.2453847624499</v>
      </c>
      <c r="BI4470">
        <v>577.5</v>
      </c>
    </row>
    <row r="4471" spans="1:61" x14ac:dyDescent="0.3">
      <c r="A4471" s="3" t="s">
        <v>335</v>
      </c>
      <c r="B4471" s="4">
        <v>33602</v>
      </c>
      <c r="C4471" s="9"/>
      <c r="D4471" s="9"/>
      <c r="E4471" s="10"/>
      <c r="G4471">
        <v>260.49</v>
      </c>
      <c r="H4471">
        <v>0.1055</v>
      </c>
      <c r="I4471">
        <v>0.13195000000000001</v>
      </c>
      <c r="J4471">
        <v>0.151</v>
      </c>
      <c r="K4471">
        <v>0.16275000000000001</v>
      </c>
      <c r="L4471">
        <v>0.1837</v>
      </c>
      <c r="M4471">
        <v>0.14545</v>
      </c>
      <c r="N4471">
        <v>0.17865</v>
      </c>
      <c r="O4471">
        <v>0.24345</v>
      </c>
      <c r="S4471">
        <v>31.775401864366899</v>
      </c>
      <c r="T4471">
        <v>2452.4</v>
      </c>
      <c r="U4471">
        <v>989.5</v>
      </c>
      <c r="V4471">
        <v>2.1299999999999999E-2</v>
      </c>
      <c r="W4471">
        <v>21.07855</v>
      </c>
      <c r="AC4471">
        <v>737.63918174852495</v>
      </c>
      <c r="AG4471">
        <v>9.9500000000000005E-3</v>
      </c>
      <c r="AH4471">
        <v>2.5478250000000005</v>
      </c>
      <c r="AI4471">
        <v>255</v>
      </c>
      <c r="AL4471">
        <v>2.2789999999999999</v>
      </c>
      <c r="AM4471">
        <v>2.92E-2</v>
      </c>
      <c r="AN4471">
        <v>3.2904635242963698</v>
      </c>
      <c r="AO4471">
        <v>113.192337975204</v>
      </c>
      <c r="AR4471">
        <v>20084.6883468835</v>
      </c>
      <c r="BC4471">
        <v>251.860818251475</v>
      </c>
      <c r="BE4471">
        <v>4.7499999999999999E-3</v>
      </c>
      <c r="BF4471">
        <v>6.3078600846113204</v>
      </c>
      <c r="BH4471">
        <v>1324.2076620247999</v>
      </c>
      <c r="BI4471">
        <v>582.5</v>
      </c>
    </row>
    <row r="4472" spans="1:61" x14ac:dyDescent="0.3">
      <c r="A4472" s="3" t="s">
        <v>335</v>
      </c>
      <c r="B4472" s="4">
        <v>33609</v>
      </c>
      <c r="C4472" s="9"/>
      <c r="D4472" s="9"/>
      <c r="E4472" s="10"/>
      <c r="G4472">
        <v>297.04000000000002</v>
      </c>
      <c r="H4472">
        <v>0.22500000000000001</v>
      </c>
      <c r="I4472">
        <v>0.19989999999999999</v>
      </c>
      <c r="J4472">
        <v>0.15705</v>
      </c>
      <c r="K4472">
        <v>0.16250000000000001</v>
      </c>
      <c r="L4472">
        <v>0.17765</v>
      </c>
      <c r="M4472">
        <v>0.14674999999999999</v>
      </c>
      <c r="N4472">
        <v>0.17465</v>
      </c>
      <c r="O4472">
        <v>0.2417</v>
      </c>
      <c r="S4472">
        <v>27.046963427661101</v>
      </c>
      <c r="T4472">
        <v>2308.2750000000001</v>
      </c>
      <c r="U4472">
        <v>1061</v>
      </c>
      <c r="V4472">
        <v>1.925E-2</v>
      </c>
      <c r="W4472">
        <v>20.734300000000001</v>
      </c>
      <c r="AC4472">
        <v>809.13918174852495</v>
      </c>
      <c r="AG4472">
        <v>1.0449999999999999E-2</v>
      </c>
      <c r="AH4472">
        <v>2.2858000000000098</v>
      </c>
      <c r="AI4472">
        <v>217.75000000000102</v>
      </c>
      <c r="AL4472">
        <v>0.40899999999999997</v>
      </c>
      <c r="AM4472">
        <v>2.4799999999999999E-2</v>
      </c>
      <c r="AN4472">
        <v>0.56812065645545995</v>
      </c>
      <c r="AO4472">
        <v>22.739332589196898</v>
      </c>
      <c r="AR4472">
        <v>17830.4597701149</v>
      </c>
      <c r="BC4472">
        <v>251.860818251475</v>
      </c>
      <c r="BE4472">
        <v>3.3999999999999998E-3</v>
      </c>
      <c r="BF4472">
        <v>4.1117335822286103</v>
      </c>
      <c r="BH4472">
        <v>1202.7606674107999</v>
      </c>
      <c r="BI4472">
        <v>512.5</v>
      </c>
    </row>
    <row r="4473" spans="1:61" x14ac:dyDescent="0.3">
      <c r="A4473" s="3" t="s">
        <v>335</v>
      </c>
      <c r="B4473" s="4">
        <v>33613</v>
      </c>
      <c r="C4473" s="9"/>
      <c r="D4473" s="9"/>
      <c r="E4473" s="10"/>
      <c r="S4473">
        <v>27.553221117511502</v>
      </c>
      <c r="T4473">
        <v>2427.6750000000002</v>
      </c>
      <c r="U4473">
        <v>1208.5</v>
      </c>
      <c r="V4473">
        <v>2.01E-2</v>
      </c>
      <c r="W4473">
        <v>24.290849999999999</v>
      </c>
      <c r="AC4473">
        <v>956.63918174852495</v>
      </c>
      <c r="AG4473">
        <v>0.20599999999999899</v>
      </c>
      <c r="AH4473">
        <v>205.99999999999898</v>
      </c>
      <c r="AI4473">
        <v>205.99999999999898</v>
      </c>
      <c r="AL4473">
        <v>0.377</v>
      </c>
      <c r="AM4473">
        <v>1.6799999999999999E-2</v>
      </c>
      <c r="AN4473">
        <v>0.347981361843545</v>
      </c>
      <c r="AO4473">
        <v>20.637593636276801</v>
      </c>
      <c r="AR4473">
        <v>18166.666666666701</v>
      </c>
      <c r="BC4473">
        <v>251.860818251475</v>
      </c>
      <c r="BE4473">
        <v>3.0500000000000002E-3</v>
      </c>
      <c r="BF4473">
        <v>3.5944551217387102</v>
      </c>
      <c r="BH4473">
        <v>1177.9374063637199</v>
      </c>
      <c r="BI4473">
        <v>712.5</v>
      </c>
    </row>
    <row r="4474" spans="1:61" x14ac:dyDescent="0.3">
      <c r="A4474" s="3" t="s">
        <v>335</v>
      </c>
      <c r="B4474" s="4">
        <v>33616</v>
      </c>
      <c r="C4474" s="9"/>
      <c r="D4474" s="9"/>
      <c r="E4474" s="10"/>
      <c r="G4474">
        <v>278.67</v>
      </c>
      <c r="H4474">
        <v>0.16</v>
      </c>
      <c r="I4474">
        <v>0.17330000000000001</v>
      </c>
      <c r="J4474">
        <v>0.16175</v>
      </c>
      <c r="K4474">
        <v>0.16339999999999999</v>
      </c>
      <c r="L4474">
        <v>0.18035000000000001</v>
      </c>
      <c r="M4474">
        <v>0.14530000000000001</v>
      </c>
      <c r="N4474">
        <v>0.17030000000000001</v>
      </c>
      <c r="O4474">
        <v>0.23895</v>
      </c>
    </row>
    <row r="4475" spans="1:61" x14ac:dyDescent="0.3">
      <c r="A4475" s="3" t="s">
        <v>335</v>
      </c>
      <c r="B4475" s="4">
        <v>33618</v>
      </c>
      <c r="C4475" s="9"/>
      <c r="D4475" s="9"/>
      <c r="E4475" s="10"/>
      <c r="T4475">
        <v>2466</v>
      </c>
      <c r="U4475">
        <v>1254.75</v>
      </c>
      <c r="V4475">
        <v>2.1950000000000001E-2</v>
      </c>
      <c r="W4475">
        <v>27.562075</v>
      </c>
      <c r="AC4475">
        <v>1002.8891817485199</v>
      </c>
      <c r="BC4475">
        <v>251.860818251475</v>
      </c>
    </row>
    <row r="4476" spans="1:61" x14ac:dyDescent="0.3">
      <c r="A4476" s="3" t="s">
        <v>335</v>
      </c>
      <c r="B4476" s="4">
        <v>33623</v>
      </c>
      <c r="C4476" s="9"/>
      <c r="D4476" s="9"/>
      <c r="E4476" s="10" t="s">
        <v>108</v>
      </c>
      <c r="G4476">
        <v>272.73</v>
      </c>
      <c r="H4476">
        <v>0.14349999999999999</v>
      </c>
      <c r="I4476">
        <v>0.16195000000000001</v>
      </c>
      <c r="J4476">
        <v>0.16305</v>
      </c>
      <c r="K4476">
        <v>0.16635</v>
      </c>
      <c r="L4476">
        <v>0.18054999999999999</v>
      </c>
      <c r="M4476">
        <v>0.14735000000000001</v>
      </c>
      <c r="N4476">
        <v>0.16905000000000001</v>
      </c>
      <c r="O4476">
        <v>0.23185</v>
      </c>
      <c r="T4476" s="35">
        <v>1962.8623815778601</v>
      </c>
      <c r="Y4476">
        <v>3.7564357499999999E-2</v>
      </c>
      <c r="AA4476">
        <v>19640.433828204801</v>
      </c>
      <c r="AC4476">
        <v>737.780277777778</v>
      </c>
      <c r="AS4476" t="s">
        <v>69</v>
      </c>
    </row>
    <row r="4477" spans="1:61" x14ac:dyDescent="0.3">
      <c r="A4477" s="3" t="s">
        <v>336</v>
      </c>
      <c r="B4477" s="4">
        <v>33483</v>
      </c>
      <c r="C4477" s="9"/>
      <c r="D4477" s="9"/>
      <c r="E4477" s="10"/>
      <c r="G4477">
        <v>463.84</v>
      </c>
      <c r="H4477">
        <v>0.2515</v>
      </c>
      <c r="I4477">
        <v>0.30580000000000002</v>
      </c>
      <c r="J4477">
        <v>0.2792</v>
      </c>
      <c r="K4477">
        <v>0.29915000000000003</v>
      </c>
      <c r="L4477">
        <v>0.29935</v>
      </c>
      <c r="M4477">
        <v>0.26674999999999999</v>
      </c>
      <c r="N4477">
        <v>0.31919999999999998</v>
      </c>
      <c r="O4477">
        <v>0.29825000000000002</v>
      </c>
      <c r="AM4477" s="37"/>
    </row>
    <row r="4478" spans="1:61" x14ac:dyDescent="0.3">
      <c r="A4478" s="3" t="s">
        <v>336</v>
      </c>
      <c r="B4478" s="4">
        <v>33491</v>
      </c>
      <c r="C4478" s="9"/>
      <c r="D4478" s="9"/>
      <c r="E4478" s="10"/>
      <c r="G4478">
        <v>462.89</v>
      </c>
      <c r="H4478">
        <v>0.26100000000000001</v>
      </c>
      <c r="I4478">
        <v>0.30435000000000001</v>
      </c>
      <c r="J4478">
        <v>0.2762</v>
      </c>
      <c r="K4478">
        <v>0.29815000000000003</v>
      </c>
      <c r="L4478">
        <v>0.30014999999999997</v>
      </c>
      <c r="M4478">
        <v>0.2641</v>
      </c>
      <c r="N4478">
        <v>0.31724999999999998</v>
      </c>
      <c r="O4478">
        <v>0.29325000000000001</v>
      </c>
      <c r="AM4478" s="37"/>
    </row>
    <row r="4479" spans="1:61" x14ac:dyDescent="0.3">
      <c r="A4479" s="3" t="s">
        <v>336</v>
      </c>
      <c r="B4479" s="4">
        <v>33497</v>
      </c>
      <c r="C4479" s="9"/>
      <c r="D4479" s="9"/>
      <c r="E4479" s="10"/>
      <c r="G4479">
        <v>464.96</v>
      </c>
      <c r="H4479">
        <v>0.28000000000000003</v>
      </c>
      <c r="I4479">
        <v>0.30259999999999998</v>
      </c>
      <c r="J4479">
        <v>0.27500000000000002</v>
      </c>
      <c r="K4479">
        <v>0.29749999999999999</v>
      </c>
      <c r="L4479">
        <v>0.29930000000000001</v>
      </c>
      <c r="M4479">
        <v>0.26050000000000001</v>
      </c>
      <c r="N4479">
        <v>0.31419999999999998</v>
      </c>
      <c r="O4479">
        <v>0.29570000000000002</v>
      </c>
      <c r="AM4479" s="37"/>
    </row>
    <row r="4480" spans="1:61" x14ac:dyDescent="0.3">
      <c r="A4480" s="3" t="s">
        <v>336</v>
      </c>
      <c r="B4480" s="4">
        <v>33504</v>
      </c>
      <c r="C4480" s="9"/>
      <c r="D4480" s="9"/>
      <c r="E4480" s="10"/>
      <c r="G4480">
        <v>463.42</v>
      </c>
      <c r="H4480">
        <v>0.27650000000000002</v>
      </c>
      <c r="I4480">
        <v>0.30199999999999999</v>
      </c>
      <c r="J4480">
        <v>0.27445000000000003</v>
      </c>
      <c r="K4480">
        <v>0.2969</v>
      </c>
      <c r="L4480">
        <v>0.29870000000000002</v>
      </c>
      <c r="M4480">
        <v>0.25990000000000002</v>
      </c>
      <c r="N4480">
        <v>0.31359999999999999</v>
      </c>
      <c r="O4480">
        <v>0.29504999999999998</v>
      </c>
      <c r="AM4480" s="37"/>
    </row>
    <row r="4481" spans="1:39" x14ac:dyDescent="0.3">
      <c r="A4481" s="3" t="s">
        <v>336</v>
      </c>
      <c r="B4481" s="4">
        <v>33512</v>
      </c>
      <c r="C4481" s="9"/>
      <c r="D4481" s="9"/>
      <c r="E4481" s="10"/>
      <c r="G4481">
        <v>442.3</v>
      </c>
      <c r="H4481">
        <v>0.23749999999999999</v>
      </c>
      <c r="I4481">
        <v>0.28334999999999999</v>
      </c>
      <c r="J4481">
        <v>0.26229999999999998</v>
      </c>
      <c r="K4481">
        <v>0.28789999999999999</v>
      </c>
      <c r="L4481">
        <v>0.28965000000000002</v>
      </c>
      <c r="M4481">
        <v>0.24840000000000001</v>
      </c>
      <c r="N4481">
        <v>0.31059999999999999</v>
      </c>
      <c r="O4481">
        <v>0.2918</v>
      </c>
      <c r="AM4481" s="37"/>
    </row>
    <row r="4482" spans="1:39" x14ac:dyDescent="0.3">
      <c r="A4482" s="3" t="s">
        <v>336</v>
      </c>
      <c r="B4482" s="4">
        <v>33519</v>
      </c>
      <c r="C4482" s="9"/>
      <c r="D4482" s="9"/>
      <c r="E4482" s="10"/>
      <c r="G4482">
        <v>437.4</v>
      </c>
      <c r="H4482">
        <v>0.22850000000000001</v>
      </c>
      <c r="I4482">
        <v>0.27975</v>
      </c>
      <c r="J4482">
        <v>0.26055</v>
      </c>
      <c r="K4482">
        <v>0.28705000000000003</v>
      </c>
      <c r="L4482">
        <v>0.29025000000000001</v>
      </c>
      <c r="M4482">
        <v>0.246</v>
      </c>
      <c r="N4482">
        <v>0.30709999999999998</v>
      </c>
      <c r="O4482">
        <v>0.2878</v>
      </c>
      <c r="AM4482" s="37"/>
    </row>
    <row r="4483" spans="1:39" x14ac:dyDescent="0.3">
      <c r="A4483" s="3" t="s">
        <v>336</v>
      </c>
      <c r="B4483" s="4">
        <v>33525</v>
      </c>
      <c r="C4483" s="9"/>
      <c r="D4483" s="9"/>
      <c r="E4483" s="10"/>
      <c r="G4483">
        <v>426.27</v>
      </c>
      <c r="H4483">
        <v>0.21299999999999999</v>
      </c>
      <c r="I4483">
        <v>0.26074999999999998</v>
      </c>
      <c r="J4483">
        <v>0.25369999999999998</v>
      </c>
      <c r="K4483">
        <v>0.28455000000000003</v>
      </c>
      <c r="L4483">
        <v>0.2863</v>
      </c>
      <c r="M4483">
        <v>0.24260000000000001</v>
      </c>
      <c r="N4483">
        <v>0.30475000000000002</v>
      </c>
      <c r="O4483">
        <v>0.28570000000000001</v>
      </c>
      <c r="AM4483" s="37"/>
    </row>
    <row r="4484" spans="1:39" x14ac:dyDescent="0.3">
      <c r="A4484" s="3" t="s">
        <v>336</v>
      </c>
      <c r="B4484" s="4">
        <v>33532</v>
      </c>
      <c r="C4484" s="9"/>
      <c r="D4484" s="9"/>
      <c r="E4484" s="10"/>
      <c r="G4484">
        <v>406.67</v>
      </c>
      <c r="H4484">
        <v>0.1895</v>
      </c>
      <c r="I4484">
        <v>0.23769999999999999</v>
      </c>
      <c r="J4484">
        <v>0.23069999999999999</v>
      </c>
      <c r="K4484">
        <v>0.27495000000000003</v>
      </c>
      <c r="L4484">
        <v>0.27710000000000001</v>
      </c>
      <c r="M4484">
        <v>0.2364</v>
      </c>
      <c r="N4484">
        <v>0.30185000000000001</v>
      </c>
      <c r="O4484">
        <v>0.28515000000000001</v>
      </c>
      <c r="AM4484" s="37"/>
    </row>
    <row r="4485" spans="1:39" x14ac:dyDescent="0.3">
      <c r="A4485" s="3" t="s">
        <v>336</v>
      </c>
      <c r="B4485" s="4">
        <v>33540</v>
      </c>
      <c r="C4485" s="9"/>
      <c r="D4485" s="9"/>
      <c r="E4485" s="10"/>
      <c r="G4485">
        <v>397.2</v>
      </c>
      <c r="H4485">
        <v>0.16950000000000001</v>
      </c>
      <c r="I4485">
        <v>0.23685</v>
      </c>
      <c r="J4485">
        <v>0.21884999999999999</v>
      </c>
      <c r="K4485">
        <v>0.26445000000000002</v>
      </c>
      <c r="L4485">
        <v>0.27725</v>
      </c>
      <c r="M4485">
        <v>0.23135</v>
      </c>
      <c r="N4485">
        <v>0.30404999999999999</v>
      </c>
      <c r="O4485">
        <v>0.28370000000000001</v>
      </c>
      <c r="AM4485" s="37"/>
    </row>
    <row r="4486" spans="1:39" x14ac:dyDescent="0.3">
      <c r="A4486" s="3" t="s">
        <v>336</v>
      </c>
      <c r="B4486" s="4">
        <v>33546</v>
      </c>
      <c r="C4486" s="9"/>
      <c r="D4486" s="9"/>
      <c r="E4486" s="10"/>
      <c r="G4486">
        <v>432.21</v>
      </c>
      <c r="H4486">
        <v>0.308</v>
      </c>
      <c r="I4486">
        <v>0.26405000000000001</v>
      </c>
      <c r="J4486">
        <v>0.22425</v>
      </c>
      <c r="K4486">
        <v>0.26665</v>
      </c>
      <c r="L4486">
        <v>0.27994999999999998</v>
      </c>
      <c r="M4486">
        <v>0.2334</v>
      </c>
      <c r="N4486">
        <v>0.30309999999999998</v>
      </c>
      <c r="O4486">
        <v>0.28165000000000001</v>
      </c>
      <c r="AM4486" s="37"/>
    </row>
    <row r="4487" spans="1:39" x14ac:dyDescent="0.3">
      <c r="A4487" s="3" t="s">
        <v>336</v>
      </c>
      <c r="B4487" s="4">
        <v>33553</v>
      </c>
      <c r="C4487" s="9"/>
      <c r="D4487" s="9"/>
      <c r="E4487" s="10"/>
      <c r="G4487">
        <v>417.12</v>
      </c>
      <c r="H4487">
        <v>0.28000000000000003</v>
      </c>
      <c r="I4487">
        <v>0.25319999999999998</v>
      </c>
      <c r="J4487">
        <v>0.21879999999999999</v>
      </c>
      <c r="K4487">
        <v>0.2581</v>
      </c>
      <c r="L4487">
        <v>0.27160000000000001</v>
      </c>
      <c r="M4487">
        <v>0.22595000000000001</v>
      </c>
      <c r="N4487">
        <v>0.29875000000000002</v>
      </c>
      <c r="O4487">
        <v>0.2792</v>
      </c>
      <c r="AM4487" s="37"/>
    </row>
    <row r="4488" spans="1:39" x14ac:dyDescent="0.3">
      <c r="A4488" s="3" t="s">
        <v>336</v>
      </c>
      <c r="B4488" s="4">
        <v>33560</v>
      </c>
      <c r="C4488" s="9"/>
      <c r="D4488" s="9"/>
      <c r="E4488" s="10"/>
      <c r="G4488">
        <v>383.78</v>
      </c>
      <c r="H4488">
        <v>0.17899999999999999</v>
      </c>
      <c r="I4488">
        <v>0.22045000000000001</v>
      </c>
      <c r="J4488">
        <v>0.20455000000000001</v>
      </c>
      <c r="K4488">
        <v>0.24575</v>
      </c>
      <c r="L4488">
        <v>0.26319999999999999</v>
      </c>
      <c r="M4488">
        <v>0.22370000000000001</v>
      </c>
      <c r="N4488">
        <v>0.29885</v>
      </c>
      <c r="O4488">
        <v>0.28339999999999999</v>
      </c>
      <c r="AM4488" s="37"/>
    </row>
    <row r="4489" spans="1:39" x14ac:dyDescent="0.3">
      <c r="A4489" s="3" t="s">
        <v>336</v>
      </c>
      <c r="B4489" s="4">
        <v>33574</v>
      </c>
      <c r="C4489" s="9"/>
      <c r="D4489" s="9"/>
      <c r="E4489" s="10"/>
      <c r="G4489">
        <v>390.35</v>
      </c>
      <c r="H4489">
        <v>0.2535</v>
      </c>
      <c r="I4489">
        <v>0.24199999999999999</v>
      </c>
      <c r="J4489">
        <v>0.21129999999999999</v>
      </c>
      <c r="K4489">
        <v>0.23565</v>
      </c>
      <c r="L4489">
        <v>0.23880000000000001</v>
      </c>
      <c r="M4489">
        <v>0.21010000000000001</v>
      </c>
      <c r="N4489">
        <v>0.28670000000000001</v>
      </c>
      <c r="O4489">
        <v>0.2737</v>
      </c>
      <c r="AM4489" s="37"/>
    </row>
    <row r="4490" spans="1:39" x14ac:dyDescent="0.3">
      <c r="A4490" s="3" t="s">
        <v>336</v>
      </c>
      <c r="B4490" s="4">
        <v>33581</v>
      </c>
      <c r="C4490" s="9"/>
      <c r="D4490" s="9"/>
      <c r="E4490" s="10"/>
      <c r="G4490">
        <v>377.41</v>
      </c>
      <c r="H4490">
        <v>0.20899999999999999</v>
      </c>
      <c r="I4490">
        <v>0.23955000000000001</v>
      </c>
      <c r="J4490">
        <v>0.21304999999999999</v>
      </c>
      <c r="K4490">
        <v>0.23580000000000001</v>
      </c>
      <c r="L4490">
        <v>0.23305000000000001</v>
      </c>
      <c r="M4490">
        <v>0.2041</v>
      </c>
      <c r="N4490">
        <v>0.27950000000000003</v>
      </c>
      <c r="O4490">
        <v>0.27300000000000002</v>
      </c>
      <c r="AM4490" s="37"/>
    </row>
    <row r="4491" spans="1:39" x14ac:dyDescent="0.3">
      <c r="A4491" s="3" t="s">
        <v>336</v>
      </c>
      <c r="B4491" s="4">
        <v>33588</v>
      </c>
      <c r="C4491" s="9"/>
      <c r="D4491" s="9"/>
      <c r="E4491" s="10"/>
      <c r="G4491">
        <v>367.7</v>
      </c>
      <c r="H4491">
        <v>0.183</v>
      </c>
      <c r="I4491">
        <v>0.2341</v>
      </c>
      <c r="J4491">
        <v>0.20669999999999999</v>
      </c>
      <c r="K4491">
        <v>0.22925000000000001</v>
      </c>
      <c r="L4491">
        <v>0.2331</v>
      </c>
      <c r="M4491">
        <v>0.20444999999999999</v>
      </c>
      <c r="N4491">
        <v>0.2782</v>
      </c>
      <c r="O4491">
        <v>0.2697</v>
      </c>
      <c r="AM4491" s="37"/>
    </row>
    <row r="4492" spans="1:39" x14ac:dyDescent="0.3">
      <c r="A4492" s="3" t="s">
        <v>336</v>
      </c>
      <c r="B4492" s="4">
        <v>33595</v>
      </c>
      <c r="C4492" s="9"/>
      <c r="D4492" s="9"/>
      <c r="E4492" s="10"/>
      <c r="G4492">
        <v>354.52</v>
      </c>
      <c r="H4492">
        <v>0.16450000000000001</v>
      </c>
      <c r="I4492">
        <v>0.22459999999999999</v>
      </c>
      <c r="J4492">
        <v>0.20324999999999999</v>
      </c>
      <c r="K4492">
        <v>0.21704999999999999</v>
      </c>
      <c r="L4492">
        <v>0.22059999999999999</v>
      </c>
      <c r="M4492">
        <v>0.20150000000000001</v>
      </c>
      <c r="N4492">
        <v>0.27415</v>
      </c>
      <c r="O4492">
        <v>0.26695000000000002</v>
      </c>
      <c r="AM4492" s="37"/>
    </row>
    <row r="4493" spans="1:39" x14ac:dyDescent="0.3">
      <c r="A4493" s="3" t="s">
        <v>336</v>
      </c>
      <c r="B4493" s="4">
        <v>33602</v>
      </c>
      <c r="C4493" s="9"/>
      <c r="D4493" s="9"/>
      <c r="E4493" s="10"/>
      <c r="G4493">
        <v>392.63</v>
      </c>
      <c r="H4493">
        <v>0.33</v>
      </c>
      <c r="I4493">
        <v>0.24224999999999999</v>
      </c>
      <c r="J4493">
        <v>0.20745</v>
      </c>
      <c r="K4493">
        <v>0.2172</v>
      </c>
      <c r="L4493">
        <v>0.21790000000000001</v>
      </c>
      <c r="M4493">
        <v>0.20175000000000001</v>
      </c>
      <c r="N4493">
        <v>0.27250000000000002</v>
      </c>
      <c r="O4493">
        <v>0.27410000000000001</v>
      </c>
      <c r="AM4493" s="37"/>
    </row>
    <row r="4494" spans="1:39" x14ac:dyDescent="0.3">
      <c r="A4494" s="3" t="s">
        <v>336</v>
      </c>
      <c r="B4494" s="4">
        <v>33609</v>
      </c>
      <c r="C4494" s="9"/>
      <c r="D4494" s="9"/>
      <c r="E4494" s="10"/>
      <c r="G4494">
        <v>358.37</v>
      </c>
      <c r="H4494">
        <v>0.188</v>
      </c>
      <c r="I4494">
        <v>0.22925000000000001</v>
      </c>
      <c r="J4494">
        <v>0.20300000000000001</v>
      </c>
      <c r="K4494">
        <v>0.21440000000000001</v>
      </c>
      <c r="L4494">
        <v>0.21529999999999999</v>
      </c>
      <c r="M4494">
        <v>0.2031</v>
      </c>
      <c r="N4494">
        <v>0.27184999999999998</v>
      </c>
      <c r="O4494">
        <v>0.26695000000000002</v>
      </c>
      <c r="AM4494" s="37"/>
    </row>
    <row r="4495" spans="1:39" x14ac:dyDescent="0.3">
      <c r="A4495" s="3" t="s">
        <v>336</v>
      </c>
      <c r="B4495" s="4">
        <v>33616</v>
      </c>
      <c r="C4495" s="9"/>
      <c r="D4495" s="9"/>
      <c r="E4495" s="10"/>
      <c r="G4495">
        <v>347.24</v>
      </c>
      <c r="H4495">
        <v>0.156</v>
      </c>
      <c r="I4495">
        <v>0.23055</v>
      </c>
      <c r="J4495">
        <v>0.2024</v>
      </c>
      <c r="K4495">
        <v>0.21195</v>
      </c>
      <c r="L4495">
        <v>0.21104999999999999</v>
      </c>
      <c r="M4495">
        <v>0.19819999999999999</v>
      </c>
      <c r="N4495">
        <v>0.26669999999999999</v>
      </c>
      <c r="O4495">
        <v>0.25935000000000002</v>
      </c>
      <c r="AM4495" s="37"/>
    </row>
    <row r="4496" spans="1:39" x14ac:dyDescent="0.3">
      <c r="A4496" s="3" t="s">
        <v>336</v>
      </c>
      <c r="B4496" s="4">
        <v>33623</v>
      </c>
      <c r="C4496" s="9"/>
      <c r="D4496" s="9"/>
      <c r="E4496" s="10"/>
      <c r="G4496">
        <v>330.76</v>
      </c>
      <c r="H4496">
        <v>0.16200000000000001</v>
      </c>
      <c r="I4496">
        <v>0.1958</v>
      </c>
      <c r="J4496">
        <v>0.18675</v>
      </c>
      <c r="K4496">
        <v>0.20219999999999999</v>
      </c>
      <c r="L4496">
        <v>0.19894999999999999</v>
      </c>
      <c r="M4496">
        <v>0.19234999999999999</v>
      </c>
      <c r="N4496">
        <v>0.26064999999999999</v>
      </c>
      <c r="O4496">
        <v>0.25509999999999999</v>
      </c>
      <c r="AM4496" s="37"/>
    </row>
    <row r="4497" spans="1:39" x14ac:dyDescent="0.3">
      <c r="A4497" s="3" t="s">
        <v>337</v>
      </c>
      <c r="B4497" s="4">
        <v>33483</v>
      </c>
      <c r="C4497" s="9"/>
      <c r="D4497" s="9"/>
      <c r="E4497" s="10"/>
      <c r="G4497">
        <v>450.67</v>
      </c>
      <c r="H4497">
        <v>0.23050000000000001</v>
      </c>
      <c r="I4497">
        <v>0.30795</v>
      </c>
      <c r="J4497">
        <v>0.28620000000000001</v>
      </c>
      <c r="K4497">
        <v>0.30435000000000001</v>
      </c>
      <c r="L4497">
        <v>0.28420000000000001</v>
      </c>
      <c r="M4497">
        <v>0.31069999999999998</v>
      </c>
      <c r="N4497">
        <v>0.26879999999999998</v>
      </c>
      <c r="O4497">
        <v>0.26064999999999999</v>
      </c>
      <c r="AM4497" s="37"/>
    </row>
    <row r="4498" spans="1:39" x14ac:dyDescent="0.3">
      <c r="A4498" s="3" t="s">
        <v>337</v>
      </c>
      <c r="B4498" s="4">
        <v>33491</v>
      </c>
      <c r="C4498" s="9"/>
      <c r="D4498" s="9"/>
      <c r="E4498" s="10"/>
      <c r="G4498">
        <v>449.08</v>
      </c>
      <c r="H4498">
        <v>0.24</v>
      </c>
      <c r="I4498">
        <v>0.3049</v>
      </c>
      <c r="J4498">
        <v>0.27925</v>
      </c>
      <c r="K4498">
        <v>0.30375000000000002</v>
      </c>
      <c r="L4498">
        <v>0.28284999999999999</v>
      </c>
      <c r="M4498">
        <v>0.31069999999999998</v>
      </c>
      <c r="N4498">
        <v>0.26505000000000001</v>
      </c>
      <c r="O4498">
        <v>0.25890000000000002</v>
      </c>
      <c r="AM4498" s="37"/>
    </row>
    <row r="4499" spans="1:39" x14ac:dyDescent="0.3">
      <c r="A4499" s="3" t="s">
        <v>337</v>
      </c>
      <c r="B4499" s="4">
        <v>33497</v>
      </c>
      <c r="C4499" s="9"/>
      <c r="D4499" s="9"/>
      <c r="E4499" s="10"/>
      <c r="G4499">
        <v>448.53</v>
      </c>
      <c r="H4499">
        <v>0.2505</v>
      </c>
      <c r="I4499">
        <v>0.30325000000000002</v>
      </c>
      <c r="J4499">
        <v>0.28220000000000001</v>
      </c>
      <c r="K4499">
        <v>0.30359999999999998</v>
      </c>
      <c r="L4499">
        <v>0.27905000000000002</v>
      </c>
      <c r="M4499">
        <v>0.30559999999999998</v>
      </c>
      <c r="N4499">
        <v>0.2616</v>
      </c>
      <c r="O4499">
        <v>0.25685000000000002</v>
      </c>
      <c r="AM4499" s="37"/>
    </row>
    <row r="4500" spans="1:39" x14ac:dyDescent="0.3">
      <c r="A4500" s="3" t="s">
        <v>337</v>
      </c>
      <c r="B4500" s="4">
        <v>33504</v>
      </c>
      <c r="C4500" s="9"/>
      <c r="D4500" s="9"/>
      <c r="E4500" s="10"/>
      <c r="G4500">
        <v>447.93</v>
      </c>
      <c r="H4500">
        <v>0.2515</v>
      </c>
      <c r="I4500">
        <v>0.30264999999999997</v>
      </c>
      <c r="J4500">
        <v>0.28165000000000001</v>
      </c>
      <c r="K4500">
        <v>0.30299999999999999</v>
      </c>
      <c r="L4500">
        <v>0.27844999999999998</v>
      </c>
      <c r="M4500">
        <v>0.30495</v>
      </c>
      <c r="N4500">
        <v>0.2611</v>
      </c>
      <c r="O4500">
        <v>0.25635000000000002</v>
      </c>
      <c r="AM4500" s="37"/>
    </row>
    <row r="4501" spans="1:39" x14ac:dyDescent="0.3">
      <c r="A4501" s="3" t="s">
        <v>337</v>
      </c>
      <c r="B4501" s="4">
        <v>33512</v>
      </c>
      <c r="C4501" s="9"/>
      <c r="D4501" s="9"/>
      <c r="E4501" s="10"/>
      <c r="G4501">
        <v>428.25</v>
      </c>
      <c r="H4501">
        <v>0.20799999999999999</v>
      </c>
      <c r="I4501">
        <v>0.28594999999999998</v>
      </c>
      <c r="J4501">
        <v>0.27705000000000002</v>
      </c>
      <c r="K4501">
        <v>0.29504999999999998</v>
      </c>
      <c r="L4501">
        <v>0.26989999999999997</v>
      </c>
      <c r="M4501">
        <v>0.30014999999999997</v>
      </c>
      <c r="N4501">
        <v>0.24934999999999999</v>
      </c>
      <c r="O4501">
        <v>0.25580000000000003</v>
      </c>
      <c r="AM4501" s="37"/>
    </row>
    <row r="4502" spans="1:39" x14ac:dyDescent="0.3">
      <c r="A4502" s="3" t="s">
        <v>337</v>
      </c>
      <c r="B4502" s="4">
        <v>33519</v>
      </c>
      <c r="C4502" s="9"/>
      <c r="D4502" s="9"/>
      <c r="E4502" s="10"/>
      <c r="G4502">
        <v>421.65</v>
      </c>
      <c r="H4502">
        <v>0.20499999999999999</v>
      </c>
      <c r="I4502">
        <v>0.27905000000000002</v>
      </c>
      <c r="J4502">
        <v>0.2707</v>
      </c>
      <c r="K4502">
        <v>0.29944999999999999</v>
      </c>
      <c r="L4502">
        <v>0.26369999999999999</v>
      </c>
      <c r="M4502">
        <v>0.29449999999999998</v>
      </c>
      <c r="N4502">
        <v>0.24299999999999999</v>
      </c>
      <c r="O4502">
        <v>0.25285000000000002</v>
      </c>
      <c r="AM4502" s="37"/>
    </row>
    <row r="4503" spans="1:39" x14ac:dyDescent="0.3">
      <c r="A4503" s="3" t="s">
        <v>337</v>
      </c>
      <c r="B4503" s="4">
        <v>33525</v>
      </c>
      <c r="C4503" s="9"/>
      <c r="D4503" s="9"/>
      <c r="E4503" s="10"/>
      <c r="G4503">
        <v>409.64</v>
      </c>
      <c r="H4503">
        <v>0.17899999999999999</v>
      </c>
      <c r="I4503">
        <v>0.25874999999999998</v>
      </c>
      <c r="J4503">
        <v>0.26745000000000002</v>
      </c>
      <c r="K4503">
        <v>0.29315000000000002</v>
      </c>
      <c r="L4503">
        <v>0.26090000000000002</v>
      </c>
      <c r="M4503">
        <v>0.29525000000000001</v>
      </c>
      <c r="N4503">
        <v>0.2392</v>
      </c>
      <c r="O4503">
        <v>0.2545</v>
      </c>
      <c r="AM4503" s="37"/>
    </row>
    <row r="4504" spans="1:39" x14ac:dyDescent="0.3">
      <c r="A4504" s="3" t="s">
        <v>337</v>
      </c>
      <c r="B4504" s="4">
        <v>33532</v>
      </c>
      <c r="C4504" s="9"/>
      <c r="D4504" s="9"/>
      <c r="E4504" s="10"/>
      <c r="G4504">
        <v>391.06</v>
      </c>
      <c r="H4504">
        <v>0.14949999999999999</v>
      </c>
      <c r="I4504">
        <v>0.23280000000000001</v>
      </c>
      <c r="J4504">
        <v>0.25369999999999998</v>
      </c>
      <c r="K4504">
        <v>0.28820000000000001</v>
      </c>
      <c r="L4504">
        <v>0.25840000000000002</v>
      </c>
      <c r="M4504">
        <v>0.28970000000000001</v>
      </c>
      <c r="N4504">
        <v>0.23325000000000001</v>
      </c>
      <c r="O4504">
        <v>0.24975</v>
      </c>
      <c r="AM4504" s="37"/>
    </row>
    <row r="4505" spans="1:39" x14ac:dyDescent="0.3">
      <c r="A4505" s="3" t="s">
        <v>337</v>
      </c>
      <c r="B4505" s="4">
        <v>33540</v>
      </c>
      <c r="C4505" s="9"/>
      <c r="D4505" s="9"/>
      <c r="E4505" s="10"/>
      <c r="G4505">
        <v>383.73</v>
      </c>
      <c r="H4505">
        <v>0.155</v>
      </c>
      <c r="I4505">
        <v>0.2303</v>
      </c>
      <c r="J4505">
        <v>0.24825</v>
      </c>
      <c r="K4505">
        <v>0.28499999999999998</v>
      </c>
      <c r="L4505">
        <v>0.24784999999999999</v>
      </c>
      <c r="M4505">
        <v>0.28510000000000002</v>
      </c>
      <c r="N4505">
        <v>0.22314999999999999</v>
      </c>
      <c r="O4505">
        <v>0.24399999999999999</v>
      </c>
      <c r="AM4505" s="37"/>
    </row>
    <row r="4506" spans="1:39" x14ac:dyDescent="0.3">
      <c r="A4506" s="3" t="s">
        <v>337</v>
      </c>
      <c r="B4506" s="4">
        <v>33546</v>
      </c>
      <c r="C4506" s="9"/>
      <c r="D4506" s="9"/>
      <c r="E4506" s="10"/>
      <c r="G4506">
        <v>418.62</v>
      </c>
      <c r="H4506">
        <v>0.29699999999999999</v>
      </c>
      <c r="I4506">
        <v>0.26079999999999998</v>
      </c>
      <c r="J4506">
        <v>0.249</v>
      </c>
      <c r="K4506">
        <v>0.28410000000000002</v>
      </c>
      <c r="L4506">
        <v>0.25395000000000001</v>
      </c>
      <c r="M4506">
        <v>0.28770000000000001</v>
      </c>
      <c r="N4506">
        <v>0.21640000000000001</v>
      </c>
      <c r="O4506">
        <v>0.24415000000000001</v>
      </c>
      <c r="AM4506" s="37"/>
    </row>
    <row r="4507" spans="1:39" x14ac:dyDescent="0.3">
      <c r="A4507" s="3" t="s">
        <v>337</v>
      </c>
      <c r="B4507" s="4">
        <v>33553</v>
      </c>
      <c r="C4507" s="9"/>
      <c r="D4507" s="9"/>
      <c r="E4507" s="10"/>
      <c r="G4507">
        <v>401.55</v>
      </c>
      <c r="H4507">
        <v>0.25950000000000001</v>
      </c>
      <c r="I4507">
        <v>0.25214999999999999</v>
      </c>
      <c r="J4507">
        <v>0.24790000000000001</v>
      </c>
      <c r="K4507">
        <v>0.27839999999999998</v>
      </c>
      <c r="L4507">
        <v>0.23924999999999999</v>
      </c>
      <c r="M4507">
        <v>0.28025</v>
      </c>
      <c r="N4507">
        <v>0.21115</v>
      </c>
      <c r="O4507">
        <v>0.23915</v>
      </c>
      <c r="AM4507" s="37"/>
    </row>
    <row r="4508" spans="1:39" x14ac:dyDescent="0.3">
      <c r="A4508" s="3" t="s">
        <v>337</v>
      </c>
      <c r="B4508" s="4">
        <v>33560</v>
      </c>
      <c r="C4508" s="9"/>
      <c r="D4508" s="9"/>
      <c r="E4508" s="10"/>
      <c r="G4508">
        <v>368.97</v>
      </c>
      <c r="H4508">
        <v>0.14699999999999999</v>
      </c>
      <c r="I4508">
        <v>0.22894999999999999</v>
      </c>
      <c r="J4508">
        <v>0.2397</v>
      </c>
      <c r="K4508">
        <v>0.27150000000000002</v>
      </c>
      <c r="L4508">
        <v>0.23955000000000001</v>
      </c>
      <c r="M4508">
        <v>0.2722</v>
      </c>
      <c r="N4508">
        <v>0.20710000000000001</v>
      </c>
      <c r="O4508">
        <v>0.23885000000000001</v>
      </c>
      <c r="AM4508" s="37"/>
    </row>
    <row r="4509" spans="1:39" x14ac:dyDescent="0.3">
      <c r="A4509" s="3" t="s">
        <v>337</v>
      </c>
      <c r="B4509" s="4">
        <v>33574</v>
      </c>
      <c r="C4509" s="9"/>
      <c r="D4509" s="9"/>
      <c r="E4509" s="10"/>
      <c r="G4509">
        <v>367.92</v>
      </c>
      <c r="H4509">
        <v>0.21199999999999999</v>
      </c>
      <c r="I4509">
        <v>0.23530000000000001</v>
      </c>
      <c r="J4509">
        <v>0.23769999999999999</v>
      </c>
      <c r="K4509">
        <v>0.25829999999999997</v>
      </c>
      <c r="L4509">
        <v>0.22105</v>
      </c>
      <c r="M4509">
        <v>0.25290000000000001</v>
      </c>
      <c r="N4509">
        <v>0.18920000000000001</v>
      </c>
      <c r="O4509">
        <v>0.23315</v>
      </c>
      <c r="AM4509" s="37"/>
    </row>
    <row r="4510" spans="1:39" x14ac:dyDescent="0.3">
      <c r="A4510" s="3" t="s">
        <v>337</v>
      </c>
      <c r="B4510" s="4">
        <v>33581</v>
      </c>
      <c r="C4510" s="9"/>
      <c r="D4510" s="9"/>
      <c r="E4510" s="10"/>
      <c r="G4510">
        <v>356.61</v>
      </c>
      <c r="H4510">
        <v>0.18</v>
      </c>
      <c r="I4510">
        <v>0.23805000000000001</v>
      </c>
      <c r="J4510">
        <v>0.23899999999999999</v>
      </c>
      <c r="K4510">
        <v>0.25330000000000003</v>
      </c>
      <c r="L4510">
        <v>0.21535000000000001</v>
      </c>
      <c r="M4510">
        <v>0.24595</v>
      </c>
      <c r="N4510">
        <v>0.18415000000000001</v>
      </c>
      <c r="O4510">
        <v>0.22725000000000001</v>
      </c>
      <c r="AM4510" s="37"/>
    </row>
    <row r="4511" spans="1:39" x14ac:dyDescent="0.3">
      <c r="A4511" s="3" t="s">
        <v>337</v>
      </c>
      <c r="B4511" s="4">
        <v>33588</v>
      </c>
      <c r="C4511" s="9"/>
      <c r="D4511" s="9"/>
      <c r="E4511" s="10"/>
      <c r="G4511">
        <v>355.56</v>
      </c>
      <c r="H4511">
        <v>0.18</v>
      </c>
      <c r="I4511">
        <v>0.23774999999999999</v>
      </c>
      <c r="J4511">
        <v>0.24060000000000001</v>
      </c>
      <c r="K4511">
        <v>0.25814999999999999</v>
      </c>
      <c r="L4511">
        <v>0.21579999999999999</v>
      </c>
      <c r="M4511">
        <v>0.24015</v>
      </c>
      <c r="N4511">
        <v>0.18135000000000001</v>
      </c>
      <c r="O4511">
        <v>0.224</v>
      </c>
      <c r="AM4511" s="37"/>
    </row>
    <row r="4512" spans="1:39" x14ac:dyDescent="0.3">
      <c r="A4512" s="3" t="s">
        <v>337</v>
      </c>
      <c r="B4512" s="4">
        <v>33595</v>
      </c>
      <c r="C4512" s="9"/>
      <c r="D4512" s="9"/>
      <c r="E4512" s="10"/>
      <c r="G4512">
        <v>342.12</v>
      </c>
      <c r="H4512">
        <v>0.16200000000000001</v>
      </c>
      <c r="I4512">
        <v>0.22239999999999999</v>
      </c>
      <c r="J4512">
        <v>0.23044999999999999</v>
      </c>
      <c r="K4512">
        <v>0.24975</v>
      </c>
      <c r="L4512">
        <v>0.21035000000000001</v>
      </c>
      <c r="M4512">
        <v>0.23930000000000001</v>
      </c>
      <c r="N4512">
        <v>0.17385</v>
      </c>
      <c r="O4512">
        <v>0.2225</v>
      </c>
      <c r="AM4512" s="37"/>
    </row>
    <row r="4513" spans="1:60" x14ac:dyDescent="0.3">
      <c r="A4513" s="3" t="s">
        <v>337</v>
      </c>
      <c r="B4513" s="4">
        <v>33602</v>
      </c>
      <c r="C4513" s="9"/>
      <c r="D4513" s="9"/>
      <c r="E4513" s="10"/>
      <c r="G4513">
        <v>375.41</v>
      </c>
      <c r="H4513">
        <v>0.317</v>
      </c>
      <c r="I4513">
        <v>0.24415000000000001</v>
      </c>
      <c r="J4513">
        <v>0.2356</v>
      </c>
      <c r="K4513">
        <v>0.25185000000000002</v>
      </c>
      <c r="L4513">
        <v>0.20455000000000001</v>
      </c>
      <c r="M4513">
        <v>0.22900000000000001</v>
      </c>
      <c r="N4513">
        <v>0.17480000000000001</v>
      </c>
      <c r="O4513">
        <v>0.22009999999999999</v>
      </c>
      <c r="AM4513" s="37"/>
    </row>
    <row r="4514" spans="1:60" x14ac:dyDescent="0.3">
      <c r="A4514" s="3" t="s">
        <v>337</v>
      </c>
      <c r="B4514" s="4">
        <v>33609</v>
      </c>
      <c r="C4514" s="9"/>
      <c r="D4514" s="9"/>
      <c r="E4514" s="10"/>
      <c r="G4514">
        <v>354.21</v>
      </c>
      <c r="H4514">
        <v>0.217</v>
      </c>
      <c r="I4514">
        <v>0.2455</v>
      </c>
      <c r="J4514">
        <v>0.23555000000000001</v>
      </c>
      <c r="K4514">
        <v>0.24615000000000001</v>
      </c>
      <c r="L4514">
        <v>0.2087</v>
      </c>
      <c r="M4514">
        <v>0.2276</v>
      </c>
      <c r="N4514">
        <v>0.17215</v>
      </c>
      <c r="O4514">
        <v>0.21840000000000001</v>
      </c>
      <c r="AM4514" s="37"/>
    </row>
    <row r="4515" spans="1:60" x14ac:dyDescent="0.3">
      <c r="A4515" s="3" t="s">
        <v>337</v>
      </c>
      <c r="B4515" s="4">
        <v>33616</v>
      </c>
      <c r="C4515" s="9"/>
      <c r="D4515" s="9"/>
      <c r="E4515" s="10"/>
      <c r="G4515">
        <v>342.89</v>
      </c>
      <c r="H4515">
        <v>0.185</v>
      </c>
      <c r="I4515">
        <v>0.24525</v>
      </c>
      <c r="J4515">
        <v>0.23549999999999999</v>
      </c>
      <c r="K4515">
        <v>0.24274999999999999</v>
      </c>
      <c r="L4515">
        <v>0.2</v>
      </c>
      <c r="M4515">
        <v>0.222</v>
      </c>
      <c r="N4515">
        <v>0.16830000000000001</v>
      </c>
      <c r="O4515">
        <v>0.21565000000000001</v>
      </c>
      <c r="AM4515" s="37"/>
    </row>
    <row r="4516" spans="1:60" x14ac:dyDescent="0.3">
      <c r="A4516" s="3" t="s">
        <v>337</v>
      </c>
      <c r="B4516" s="4">
        <v>33623</v>
      </c>
      <c r="C4516" s="9"/>
      <c r="D4516" s="9"/>
      <c r="E4516" s="10"/>
      <c r="G4516">
        <v>323.10000000000002</v>
      </c>
      <c r="H4516">
        <v>0.17349999999999999</v>
      </c>
      <c r="I4516">
        <v>0.2157</v>
      </c>
      <c r="J4516">
        <v>0.22545000000000001</v>
      </c>
      <c r="K4516">
        <v>0.22305</v>
      </c>
      <c r="L4516">
        <v>0.19284999999999999</v>
      </c>
      <c r="M4516">
        <v>0.20860000000000001</v>
      </c>
      <c r="N4516">
        <v>0.16495000000000001</v>
      </c>
      <c r="O4516">
        <v>0.2114</v>
      </c>
      <c r="AM4516" s="37"/>
    </row>
    <row r="4517" spans="1:60" x14ac:dyDescent="0.3">
      <c r="A4517" s="3" t="s">
        <v>338</v>
      </c>
      <c r="B4517" s="4">
        <v>38274</v>
      </c>
      <c r="C4517" s="9"/>
      <c r="D4517" s="9"/>
      <c r="E4517" s="10"/>
      <c r="AY4517">
        <v>0</v>
      </c>
    </row>
    <row r="4518" spans="1:60" x14ac:dyDescent="0.3">
      <c r="A4518" s="3" t="s">
        <v>338</v>
      </c>
      <c r="B4518" s="4">
        <v>38418</v>
      </c>
      <c r="C4518" s="9"/>
      <c r="D4518" s="9"/>
      <c r="E4518" s="10"/>
      <c r="AY4518">
        <v>20</v>
      </c>
    </row>
    <row r="4519" spans="1:60" x14ac:dyDescent="0.3">
      <c r="A4519" s="3" t="s">
        <v>338</v>
      </c>
      <c r="B4519" s="4">
        <v>38425</v>
      </c>
      <c r="C4519" s="9"/>
      <c r="D4519" s="9"/>
      <c r="E4519" s="10"/>
      <c r="T4519">
        <v>41.257399999999997</v>
      </c>
    </row>
    <row r="4520" spans="1:60" x14ac:dyDescent="0.3">
      <c r="A4520" s="3" t="s">
        <v>338</v>
      </c>
      <c r="B4520" s="4">
        <v>38438</v>
      </c>
      <c r="C4520" s="9"/>
      <c r="D4520" s="9"/>
      <c r="E4520" s="10"/>
      <c r="T4520">
        <v>100.196</v>
      </c>
    </row>
    <row r="4521" spans="1:60" x14ac:dyDescent="0.3">
      <c r="A4521" s="3" t="s">
        <v>338</v>
      </c>
      <c r="B4521" s="4">
        <v>38452</v>
      </c>
      <c r="C4521" s="9"/>
      <c r="D4521" s="9"/>
      <c r="E4521" s="10"/>
      <c r="T4521">
        <v>235.756</v>
      </c>
      <c r="AI4521">
        <v>17.681699999999999</v>
      </c>
      <c r="AO4521">
        <v>70.726900000000001</v>
      </c>
      <c r="BH4521">
        <v>76.620800000000003</v>
      </c>
    </row>
    <row r="4522" spans="1:60" x14ac:dyDescent="0.3">
      <c r="A4522" s="3" t="s">
        <v>338</v>
      </c>
      <c r="B4522" s="4">
        <v>38454</v>
      </c>
      <c r="C4522" s="9"/>
      <c r="D4522" s="9"/>
      <c r="E4522" s="10"/>
      <c r="AY4522">
        <v>24</v>
      </c>
    </row>
    <row r="4523" spans="1:60" x14ac:dyDescent="0.3">
      <c r="A4523" s="3" t="s">
        <v>338</v>
      </c>
      <c r="B4523" s="4">
        <v>38457</v>
      </c>
      <c r="C4523" s="9"/>
      <c r="D4523" s="9"/>
      <c r="E4523" s="10"/>
      <c r="AY4523">
        <v>30</v>
      </c>
    </row>
    <row r="4524" spans="1:60" x14ac:dyDescent="0.3">
      <c r="A4524" s="3" t="s">
        <v>338</v>
      </c>
      <c r="B4524" s="4">
        <v>38459</v>
      </c>
      <c r="C4524" s="9"/>
      <c r="D4524" s="9"/>
      <c r="E4524" s="10"/>
      <c r="T4524">
        <v>259.33199999999999</v>
      </c>
      <c r="AI4524">
        <v>11.787800000000001</v>
      </c>
      <c r="AO4524">
        <v>123.77200000000001</v>
      </c>
      <c r="BH4524">
        <v>141.45400000000001</v>
      </c>
    </row>
    <row r="4525" spans="1:60" x14ac:dyDescent="0.3">
      <c r="A4525" s="3" t="s">
        <v>338</v>
      </c>
      <c r="B4525" s="4">
        <v>38465</v>
      </c>
      <c r="C4525" s="9"/>
      <c r="D4525" s="9"/>
      <c r="E4525" s="10"/>
      <c r="T4525">
        <v>394.892</v>
      </c>
      <c r="AI4525">
        <v>17.681699999999999</v>
      </c>
      <c r="AO4525">
        <v>159.136</v>
      </c>
      <c r="BH4525">
        <v>200.393</v>
      </c>
    </row>
    <row r="4526" spans="1:60" x14ac:dyDescent="0.3">
      <c r="A4526" s="3" t="s">
        <v>338</v>
      </c>
      <c r="B4526" s="4">
        <v>38472</v>
      </c>
      <c r="C4526" s="9"/>
      <c r="D4526" s="9"/>
      <c r="E4526" s="10"/>
      <c r="T4526">
        <v>506.87599999999998</v>
      </c>
      <c r="AI4526">
        <v>11.787800000000001</v>
      </c>
      <c r="AO4526">
        <v>153.24199999999999</v>
      </c>
      <c r="BH4526">
        <v>300.589</v>
      </c>
    </row>
    <row r="4527" spans="1:60" x14ac:dyDescent="0.3">
      <c r="A4527" s="3" t="s">
        <v>338</v>
      </c>
      <c r="B4527" s="4">
        <v>38480</v>
      </c>
      <c r="C4527" s="9"/>
      <c r="D4527" s="9"/>
      <c r="E4527" s="10"/>
      <c r="T4527">
        <v>666.01199999999994</v>
      </c>
      <c r="AI4527">
        <v>41.257399999999997</v>
      </c>
      <c r="AO4527">
        <v>218.07499999999999</v>
      </c>
      <c r="BH4527">
        <v>412.57400000000001</v>
      </c>
    </row>
    <row r="4528" spans="1:60" x14ac:dyDescent="0.3">
      <c r="A4528" s="3" t="s">
        <v>338</v>
      </c>
      <c r="B4528" s="4">
        <v>38486</v>
      </c>
      <c r="C4528" s="9"/>
      <c r="D4528" s="9"/>
      <c r="E4528" s="10"/>
      <c r="T4528">
        <v>854.61699999999996</v>
      </c>
      <c r="AI4528">
        <v>47.151299999999999</v>
      </c>
      <c r="AO4528">
        <v>194.499</v>
      </c>
      <c r="BH4528">
        <v>618.86099999999999</v>
      </c>
    </row>
    <row r="4529" spans="1:61" x14ac:dyDescent="0.3">
      <c r="A4529" s="3" t="s">
        <v>338</v>
      </c>
      <c r="B4529" s="4">
        <v>38492</v>
      </c>
      <c r="C4529" s="9"/>
      <c r="D4529" s="9"/>
      <c r="E4529" s="10"/>
      <c r="T4529">
        <v>1113.95</v>
      </c>
      <c r="AI4529">
        <v>53.045200000000001</v>
      </c>
      <c r="AO4529">
        <v>153.24199999999999</v>
      </c>
      <c r="AY4529">
        <v>39</v>
      </c>
      <c r="BH4529">
        <v>548.13400000000001</v>
      </c>
    </row>
    <row r="4530" spans="1:61" x14ac:dyDescent="0.3">
      <c r="A4530" s="3" t="s">
        <v>338</v>
      </c>
      <c r="B4530" s="4">
        <v>38500</v>
      </c>
      <c r="C4530" s="9"/>
      <c r="D4530" s="9"/>
      <c r="E4530" s="10"/>
      <c r="T4530">
        <v>1119.8399999999999</v>
      </c>
      <c r="U4530">
        <v>91.690700000000007</v>
      </c>
      <c r="AI4530">
        <v>82.514700000000005</v>
      </c>
      <c r="AO4530">
        <v>159.136</v>
      </c>
      <c r="BH4530">
        <v>719.05700000000002</v>
      </c>
    </row>
    <row r="4531" spans="1:61" x14ac:dyDescent="0.3">
      <c r="A4531" s="3" t="s">
        <v>338</v>
      </c>
      <c r="B4531" s="4">
        <v>38504</v>
      </c>
      <c r="C4531" s="9"/>
      <c r="D4531" s="9"/>
      <c r="E4531" s="10"/>
      <c r="AY4531">
        <v>50</v>
      </c>
    </row>
    <row r="4532" spans="1:61" x14ac:dyDescent="0.3">
      <c r="A4532" s="3" t="s">
        <v>338</v>
      </c>
      <c r="B4532" s="4">
        <v>38506</v>
      </c>
      <c r="C4532" s="9"/>
      <c r="D4532" s="9"/>
      <c r="E4532" s="10"/>
      <c r="T4532">
        <v>1408.64</v>
      </c>
      <c r="U4532">
        <v>162.55500000000001</v>
      </c>
      <c r="AI4532">
        <v>100.196</v>
      </c>
      <c r="AO4532">
        <v>165.029</v>
      </c>
      <c r="BH4532">
        <v>795.678</v>
      </c>
    </row>
    <row r="4533" spans="1:61" x14ac:dyDescent="0.3">
      <c r="A4533" s="3" t="s">
        <v>338</v>
      </c>
      <c r="B4533" s="4">
        <v>38513</v>
      </c>
      <c r="C4533" s="9"/>
      <c r="D4533" s="9"/>
      <c r="E4533" s="10"/>
      <c r="T4533">
        <v>1532.42</v>
      </c>
      <c r="U4533">
        <v>215.74199999999999</v>
      </c>
      <c r="AI4533">
        <v>123.77200000000001</v>
      </c>
      <c r="AO4533">
        <v>135.56</v>
      </c>
      <c r="BH4533">
        <v>760.31399999999996</v>
      </c>
    </row>
    <row r="4534" spans="1:61" x14ac:dyDescent="0.3">
      <c r="A4534" s="3" t="s">
        <v>338</v>
      </c>
      <c r="B4534" s="4">
        <v>38517</v>
      </c>
      <c r="C4534" s="9"/>
      <c r="D4534" s="9"/>
      <c r="E4534" s="10"/>
      <c r="AY4534">
        <v>69</v>
      </c>
    </row>
    <row r="4535" spans="1:61" x14ac:dyDescent="0.3">
      <c r="A4535" s="3" t="s">
        <v>338</v>
      </c>
      <c r="B4535" s="4">
        <v>38520</v>
      </c>
      <c r="C4535" s="9"/>
      <c r="D4535" s="9"/>
      <c r="E4535" s="10"/>
      <c r="T4535">
        <v>1732.81</v>
      </c>
      <c r="U4535">
        <v>380.73200000000003</v>
      </c>
      <c r="AI4535">
        <v>153.24199999999999</v>
      </c>
      <c r="AO4535">
        <v>88.408600000000007</v>
      </c>
      <c r="BH4535">
        <v>736.73900000000003</v>
      </c>
    </row>
    <row r="4536" spans="1:61" x14ac:dyDescent="0.3">
      <c r="A4536" s="3" t="s">
        <v>338</v>
      </c>
      <c r="B4536" s="4">
        <v>38526</v>
      </c>
      <c r="C4536" s="9"/>
      <c r="D4536" s="9"/>
      <c r="E4536" s="10"/>
      <c r="T4536">
        <v>2056.9699999999998</v>
      </c>
      <c r="U4536">
        <v>728.04300000000001</v>
      </c>
      <c r="AI4536">
        <v>153.24199999999999</v>
      </c>
      <c r="AO4536">
        <v>88.408600000000007</v>
      </c>
      <c r="BH4536">
        <v>583.49699999999996</v>
      </c>
    </row>
    <row r="4537" spans="1:61" x14ac:dyDescent="0.3">
      <c r="A4537" s="3" t="s">
        <v>338</v>
      </c>
      <c r="B4537" s="4">
        <v>38533</v>
      </c>
      <c r="C4537" s="9"/>
      <c r="D4537" s="9"/>
      <c r="E4537" s="10"/>
      <c r="T4537">
        <v>2068.7600000000002</v>
      </c>
      <c r="U4537">
        <v>940.07600000000002</v>
      </c>
      <c r="AI4537">
        <v>170.923</v>
      </c>
      <c r="AO4537">
        <v>41.257399999999997</v>
      </c>
      <c r="AY4537">
        <v>70</v>
      </c>
      <c r="BH4537">
        <v>559.92100000000005</v>
      </c>
    </row>
    <row r="4538" spans="1:61" x14ac:dyDescent="0.3">
      <c r="A4538" s="3" t="s">
        <v>338</v>
      </c>
      <c r="B4538" s="4">
        <v>38540</v>
      </c>
      <c r="C4538" s="9"/>
      <c r="D4538" s="9"/>
      <c r="E4538" s="10"/>
      <c r="T4538">
        <v>2068.7600000000002</v>
      </c>
      <c r="U4538">
        <v>1052.0999999999999</v>
      </c>
      <c r="AI4538">
        <v>229.86199999999999</v>
      </c>
      <c r="AO4538">
        <v>0</v>
      </c>
      <c r="BH4538">
        <v>506.87599999999998</v>
      </c>
    </row>
    <row r="4539" spans="1:61" x14ac:dyDescent="0.3">
      <c r="A4539" s="3" t="s">
        <v>338</v>
      </c>
      <c r="B4539" s="4">
        <v>38547</v>
      </c>
      <c r="C4539" s="9"/>
      <c r="D4539" s="9"/>
      <c r="E4539" s="10"/>
      <c r="T4539">
        <v>2186.64</v>
      </c>
      <c r="U4539">
        <v>1152.3699999999999</v>
      </c>
    </row>
    <row r="4540" spans="1:61" x14ac:dyDescent="0.3">
      <c r="A4540" s="3" t="s">
        <v>338</v>
      </c>
      <c r="B4540" s="4">
        <v>38548</v>
      </c>
      <c r="C4540" s="9"/>
      <c r="D4540" s="9"/>
      <c r="E4540" s="10"/>
      <c r="AY4540">
        <v>89</v>
      </c>
    </row>
    <row r="4541" spans="1:61" x14ac:dyDescent="0.3">
      <c r="A4541" s="3" t="s">
        <v>338</v>
      </c>
      <c r="B4541" s="4">
        <v>38553</v>
      </c>
      <c r="C4541" s="9"/>
      <c r="D4541" s="9"/>
      <c r="E4541" s="10"/>
      <c r="T4541">
        <v>1998.04</v>
      </c>
      <c r="U4541">
        <v>1082.04</v>
      </c>
    </row>
    <row r="4542" spans="1:61" x14ac:dyDescent="0.3">
      <c r="A4542" s="3" t="s">
        <v>338</v>
      </c>
      <c r="B4542" s="4">
        <v>38563</v>
      </c>
      <c r="C4542" s="9"/>
      <c r="D4542" s="9"/>
      <c r="E4542" s="10"/>
      <c r="AY4542">
        <v>90</v>
      </c>
    </row>
    <row r="4543" spans="1:61" x14ac:dyDescent="0.3">
      <c r="A4543" s="3" t="s">
        <v>338</v>
      </c>
      <c r="B4543" s="4">
        <v>38567</v>
      </c>
      <c r="C4543" s="9"/>
      <c r="D4543" s="9"/>
      <c r="E4543" s="10"/>
      <c r="T4543">
        <v>1962.67</v>
      </c>
      <c r="U4543">
        <v>1064.6199999999999</v>
      </c>
      <c r="AC4543">
        <v>890</v>
      </c>
      <c r="AS4543" t="s">
        <v>69</v>
      </c>
      <c r="BI4543">
        <v>464</v>
      </c>
    </row>
    <row r="4544" spans="1:61" x14ac:dyDescent="0.3">
      <c r="A4544" s="3" t="s">
        <v>339</v>
      </c>
      <c r="B4544" s="4">
        <v>39003</v>
      </c>
      <c r="C4544" s="9"/>
      <c r="D4544" s="9"/>
      <c r="E4544" s="10"/>
      <c r="AY4544">
        <v>0</v>
      </c>
    </row>
    <row r="4545" spans="1:61" x14ac:dyDescent="0.3">
      <c r="A4545" s="3" t="s">
        <v>339</v>
      </c>
      <c r="B4545" s="4">
        <v>39089</v>
      </c>
      <c r="C4545" s="9"/>
      <c r="D4545" s="9"/>
      <c r="E4545" s="10"/>
      <c r="AY4545">
        <v>20</v>
      </c>
    </row>
    <row r="4546" spans="1:61" x14ac:dyDescent="0.3">
      <c r="A4546" s="3" t="s">
        <v>339</v>
      </c>
      <c r="B4546" s="4">
        <v>39167</v>
      </c>
      <c r="C4546" s="9"/>
      <c r="D4546" s="9"/>
      <c r="E4546" s="10"/>
      <c r="AY4546">
        <v>24</v>
      </c>
    </row>
    <row r="4547" spans="1:61" x14ac:dyDescent="0.3">
      <c r="A4547" s="3" t="s">
        <v>339</v>
      </c>
      <c r="B4547" s="4">
        <v>39179</v>
      </c>
      <c r="C4547" s="9"/>
      <c r="D4547" s="9"/>
      <c r="E4547" s="10"/>
      <c r="AY4547">
        <v>30</v>
      </c>
    </row>
    <row r="4548" spans="1:61" x14ac:dyDescent="0.3">
      <c r="A4548" s="3" t="s">
        <v>339</v>
      </c>
      <c r="B4548" s="4">
        <v>39212</v>
      </c>
      <c r="C4548" s="9"/>
      <c r="D4548" s="9"/>
      <c r="E4548" s="10"/>
      <c r="AY4548">
        <v>39</v>
      </c>
    </row>
    <row r="4549" spans="1:61" x14ac:dyDescent="0.3">
      <c r="A4549" s="3" t="s">
        <v>339</v>
      </c>
      <c r="B4549" s="4">
        <v>39224</v>
      </c>
      <c r="C4549" s="9"/>
      <c r="D4549" s="9"/>
      <c r="E4549" s="10"/>
      <c r="AY4549">
        <v>50</v>
      </c>
    </row>
    <row r="4550" spans="1:61" x14ac:dyDescent="0.3">
      <c r="A4550" s="3" t="s">
        <v>339</v>
      </c>
      <c r="B4550" s="4">
        <v>39234</v>
      </c>
      <c r="C4550" s="9"/>
      <c r="D4550" s="9"/>
      <c r="E4550" s="10"/>
      <c r="AY4550">
        <v>69</v>
      </c>
    </row>
    <row r="4551" spans="1:61" x14ac:dyDescent="0.3">
      <c r="A4551" s="3" t="s">
        <v>339</v>
      </c>
      <c r="B4551" s="4">
        <v>39252</v>
      </c>
      <c r="C4551" s="9"/>
      <c r="D4551" s="9"/>
      <c r="E4551" s="10"/>
      <c r="AY4551">
        <v>70</v>
      </c>
    </row>
    <row r="4552" spans="1:61" x14ac:dyDescent="0.3">
      <c r="A4552" s="3" t="s">
        <v>339</v>
      </c>
      <c r="B4552" s="4">
        <v>39263</v>
      </c>
      <c r="C4552" s="9"/>
      <c r="D4552" s="9"/>
      <c r="E4552" s="10"/>
      <c r="AY4552">
        <v>89</v>
      </c>
    </row>
    <row r="4553" spans="1:61" x14ac:dyDescent="0.3">
      <c r="A4553" s="3" t="s">
        <v>339</v>
      </c>
      <c r="B4553" s="4">
        <v>39299</v>
      </c>
      <c r="C4553" s="9"/>
      <c r="D4553" s="9"/>
      <c r="E4553" s="10"/>
      <c r="AC4553">
        <v>750</v>
      </c>
      <c r="AS4553" t="s">
        <v>69</v>
      </c>
      <c r="BI4553">
        <v>464</v>
      </c>
    </row>
    <row r="4554" spans="1:61" x14ac:dyDescent="0.3">
      <c r="A4554" s="3" t="s">
        <v>340</v>
      </c>
      <c r="B4554" s="4">
        <v>39765</v>
      </c>
      <c r="C4554" s="9"/>
      <c r="D4554" s="9"/>
      <c r="E4554" s="10"/>
      <c r="AY4554">
        <v>0</v>
      </c>
    </row>
    <row r="4555" spans="1:61" x14ac:dyDescent="0.3">
      <c r="A4555" s="3" t="s">
        <v>340</v>
      </c>
      <c r="B4555" s="4">
        <v>39798</v>
      </c>
      <c r="C4555" s="9"/>
      <c r="D4555" s="9"/>
      <c r="E4555" s="10"/>
      <c r="AY4555">
        <v>10</v>
      </c>
    </row>
    <row r="4556" spans="1:61" x14ac:dyDescent="0.3">
      <c r="A4556" s="3" t="s">
        <v>340</v>
      </c>
      <c r="B4556" s="4">
        <v>39889</v>
      </c>
      <c r="C4556" s="9"/>
      <c r="D4556" s="9"/>
      <c r="E4556" s="10"/>
      <c r="AY4556">
        <v>20</v>
      </c>
    </row>
    <row r="4557" spans="1:61" x14ac:dyDescent="0.3">
      <c r="A4557" s="3" t="s">
        <v>340</v>
      </c>
      <c r="B4557" s="4">
        <v>39927</v>
      </c>
      <c r="C4557" s="9"/>
      <c r="D4557" s="9"/>
      <c r="E4557" s="10"/>
      <c r="AY4557">
        <v>30</v>
      </c>
    </row>
    <row r="4558" spans="1:61" x14ac:dyDescent="0.3">
      <c r="A4558" s="3" t="s">
        <v>340</v>
      </c>
      <c r="B4558" s="4">
        <v>39966</v>
      </c>
      <c r="C4558" s="9"/>
      <c r="D4558" s="9"/>
      <c r="E4558" s="10"/>
      <c r="AY4558">
        <v>40</v>
      </c>
    </row>
    <row r="4559" spans="1:61" x14ac:dyDescent="0.3">
      <c r="A4559" s="3" t="s">
        <v>340</v>
      </c>
      <c r="B4559" s="4">
        <v>39975</v>
      </c>
      <c r="C4559" s="9"/>
      <c r="D4559" s="9"/>
      <c r="E4559" s="10"/>
      <c r="AY4559">
        <v>50</v>
      </c>
    </row>
    <row r="4560" spans="1:61" x14ac:dyDescent="0.3">
      <c r="A4560" s="3" t="s">
        <v>340</v>
      </c>
      <c r="B4560" s="4">
        <v>39983</v>
      </c>
      <c r="C4560" s="9"/>
      <c r="D4560" s="9"/>
      <c r="E4560" s="10"/>
      <c r="AY4560">
        <v>69</v>
      </c>
    </row>
    <row r="4561" spans="1:61" x14ac:dyDescent="0.3">
      <c r="A4561" s="3" t="s">
        <v>340</v>
      </c>
      <c r="B4561" s="4">
        <v>40001</v>
      </c>
      <c r="C4561" s="9"/>
      <c r="D4561" s="9"/>
      <c r="E4561" s="10"/>
      <c r="AY4561">
        <v>70</v>
      </c>
    </row>
    <row r="4562" spans="1:61" x14ac:dyDescent="0.3">
      <c r="A4562" s="3" t="s">
        <v>340</v>
      </c>
      <c r="B4562" s="4">
        <v>40009</v>
      </c>
      <c r="C4562" s="9"/>
      <c r="D4562" s="9"/>
      <c r="E4562" s="10"/>
      <c r="AY4562">
        <v>89</v>
      </c>
    </row>
    <row r="4563" spans="1:61" x14ac:dyDescent="0.3">
      <c r="A4563" s="3" t="s">
        <v>340</v>
      </c>
      <c r="B4563" s="4">
        <v>40032</v>
      </c>
      <c r="C4563" s="9"/>
      <c r="D4563" s="9"/>
      <c r="E4563" s="10"/>
      <c r="AC4563">
        <v>910</v>
      </c>
      <c r="AS4563" t="s">
        <v>69</v>
      </c>
      <c r="BI4563">
        <v>426</v>
      </c>
    </row>
    <row r="4564" spans="1:61" x14ac:dyDescent="0.3">
      <c r="A4564" s="3" t="s">
        <v>341</v>
      </c>
      <c r="B4564" s="4"/>
      <c r="C4564" s="9"/>
      <c r="D4564" s="9"/>
      <c r="E4564" s="10"/>
      <c r="Y4564">
        <v>3.27E-2</v>
      </c>
      <c r="AA4564">
        <v>6984</v>
      </c>
      <c r="AC4564">
        <v>246</v>
      </c>
      <c r="AS4564" t="s">
        <v>69</v>
      </c>
      <c r="AY4564">
        <v>90</v>
      </c>
    </row>
    <row r="4565" spans="1:61" x14ac:dyDescent="0.3">
      <c r="A4565" s="3" t="s">
        <v>342</v>
      </c>
      <c r="B4565" s="4"/>
      <c r="C4565" s="9"/>
      <c r="D4565" s="9"/>
      <c r="E4565" s="10"/>
      <c r="Y4565">
        <v>3.6999999999999998E-2</v>
      </c>
      <c r="AA4565">
        <v>11360</v>
      </c>
      <c r="AC4565">
        <v>402</v>
      </c>
      <c r="AS4565" t="s">
        <v>69</v>
      </c>
      <c r="AY4565">
        <v>90</v>
      </c>
    </row>
    <row r="4566" spans="1:61" x14ac:dyDescent="0.3">
      <c r="A4566" s="3" t="s">
        <v>343</v>
      </c>
      <c r="B4566" s="4"/>
      <c r="C4566" s="9"/>
      <c r="D4566" s="9"/>
      <c r="E4566" s="10"/>
      <c r="Y4566">
        <v>3.2000000000000001E-2</v>
      </c>
      <c r="AA4566">
        <v>10804</v>
      </c>
      <c r="AC4566">
        <v>318</v>
      </c>
      <c r="AS4566" t="s">
        <v>69</v>
      </c>
      <c r="AY4566">
        <v>90</v>
      </c>
    </row>
    <row r="4567" spans="1:61" x14ac:dyDescent="0.3">
      <c r="A4567" s="3" t="s">
        <v>344</v>
      </c>
      <c r="B4567" s="4"/>
      <c r="C4567" s="9"/>
      <c r="D4567" s="9"/>
      <c r="E4567" s="10"/>
      <c r="T4567">
        <v>715</v>
      </c>
      <c r="Y4567">
        <v>3.4500000000000003E-2</v>
      </c>
      <c r="AA4567">
        <v>7980</v>
      </c>
      <c r="AC4567">
        <v>268</v>
      </c>
      <c r="AS4567" t="s">
        <v>69</v>
      </c>
      <c r="AY4567">
        <v>90</v>
      </c>
    </row>
    <row r="4568" spans="1:61" x14ac:dyDescent="0.3">
      <c r="A4568" s="3" t="s">
        <v>345</v>
      </c>
      <c r="B4568" s="4"/>
      <c r="C4568" s="9"/>
      <c r="D4568" s="9"/>
      <c r="E4568" s="10"/>
      <c r="T4568">
        <v>482</v>
      </c>
      <c r="Y4568">
        <v>3.7899999999999996E-2</v>
      </c>
      <c r="AA4568">
        <v>5046</v>
      </c>
      <c r="AC4568">
        <v>193</v>
      </c>
      <c r="AS4568" t="s">
        <v>69</v>
      </c>
      <c r="AY4568">
        <v>90</v>
      </c>
    </row>
    <row r="4569" spans="1:61" x14ac:dyDescent="0.3">
      <c r="A4569" s="3" t="s">
        <v>346</v>
      </c>
      <c r="B4569" s="4"/>
      <c r="C4569" s="9"/>
      <c r="D4569" s="9"/>
      <c r="E4569" s="10"/>
      <c r="T4569">
        <v>502</v>
      </c>
      <c r="Y4569">
        <v>4.1399999999999999E-2</v>
      </c>
      <c r="AA4569">
        <v>4615</v>
      </c>
      <c r="AC4569">
        <v>192</v>
      </c>
      <c r="AS4569" t="s">
        <v>69</v>
      </c>
      <c r="AY4569">
        <v>90</v>
      </c>
    </row>
    <row r="4570" spans="1:61" x14ac:dyDescent="0.3">
      <c r="A4570" s="3" t="s">
        <v>347</v>
      </c>
      <c r="B4570" s="4"/>
      <c r="C4570" s="9"/>
      <c r="D4570" s="9"/>
      <c r="E4570" s="10"/>
      <c r="T4570">
        <v>593</v>
      </c>
      <c r="Y4570">
        <v>3.7600000000000001E-2</v>
      </c>
      <c r="AA4570">
        <v>5907</v>
      </c>
      <c r="AC4570">
        <v>230</v>
      </c>
      <c r="AS4570" t="s">
        <v>69</v>
      </c>
      <c r="AY4570">
        <v>90</v>
      </c>
    </row>
    <row r="4571" spans="1:61" x14ac:dyDescent="0.3">
      <c r="A4571" s="3" t="s">
        <v>348</v>
      </c>
      <c r="B4571" s="4"/>
      <c r="C4571" s="9"/>
      <c r="D4571" s="9"/>
      <c r="E4571" s="10"/>
      <c r="T4571">
        <v>735</v>
      </c>
      <c r="Y4571">
        <v>4.1599999999999998E-2</v>
      </c>
      <c r="AA4571">
        <v>6303</v>
      </c>
      <c r="AC4571">
        <v>264</v>
      </c>
      <c r="AS4571" t="s">
        <v>69</v>
      </c>
      <c r="AY4571">
        <v>90</v>
      </c>
    </row>
    <row r="4572" spans="1:61" x14ac:dyDescent="0.3">
      <c r="A4572" s="56" t="s">
        <v>616</v>
      </c>
      <c r="B4572" s="61"/>
      <c r="C4572" s="21">
        <v>35196</v>
      </c>
      <c r="D4572" s="21"/>
      <c r="E4572" t="s">
        <v>243</v>
      </c>
      <c r="AS4572" s="49" t="s">
        <v>69</v>
      </c>
      <c r="AT4572" s="49"/>
      <c r="AV4572">
        <v>106</v>
      </c>
    </row>
    <row r="4573" spans="1:61" x14ac:dyDescent="0.3">
      <c r="A4573" s="56" t="s">
        <v>634</v>
      </c>
      <c r="B4573" s="61"/>
      <c r="C4573" s="21">
        <v>35262</v>
      </c>
      <c r="D4573" s="21"/>
      <c r="E4573" t="s">
        <v>243</v>
      </c>
      <c r="AS4573" s="49" t="s">
        <v>69</v>
      </c>
      <c r="AT4573" s="49"/>
      <c r="AV4573">
        <v>81</v>
      </c>
    </row>
    <row r="4574" spans="1:61" x14ac:dyDescent="0.3">
      <c r="A4574" s="56" t="s">
        <v>610</v>
      </c>
      <c r="B4574" s="61"/>
      <c r="C4574" s="21">
        <v>35173</v>
      </c>
      <c r="D4574" s="21"/>
      <c r="E4574" t="s">
        <v>243</v>
      </c>
      <c r="AS4574" s="49" t="s">
        <v>69</v>
      </c>
      <c r="AT4574" s="49"/>
      <c r="AV4574">
        <v>101</v>
      </c>
    </row>
    <row r="4575" spans="1:61" x14ac:dyDescent="0.3">
      <c r="A4575" s="56" t="s">
        <v>622</v>
      </c>
      <c r="B4575" s="61"/>
      <c r="C4575" s="21">
        <v>35217</v>
      </c>
      <c r="D4575" s="21"/>
      <c r="E4575" t="s">
        <v>243</v>
      </c>
      <c r="AS4575" s="49" t="s">
        <v>69</v>
      </c>
      <c r="AT4575" s="49"/>
      <c r="AV4575">
        <v>103</v>
      </c>
    </row>
    <row r="4576" spans="1:61" x14ac:dyDescent="0.3">
      <c r="A4576" s="56" t="s">
        <v>628</v>
      </c>
      <c r="B4576" s="61"/>
      <c r="C4576" s="21">
        <v>35237</v>
      </c>
      <c r="D4576" s="21"/>
      <c r="E4576" t="s">
        <v>243</v>
      </c>
      <c r="AS4576" s="49" t="s">
        <v>69</v>
      </c>
      <c r="AT4576" s="49"/>
      <c r="AV4576">
        <v>92</v>
      </c>
    </row>
    <row r="4577" spans="1:48" x14ac:dyDescent="0.3">
      <c r="A4577" s="56" t="s">
        <v>619</v>
      </c>
      <c r="B4577" s="61"/>
      <c r="C4577" s="21">
        <v>35196</v>
      </c>
      <c r="D4577" s="21"/>
      <c r="E4577" t="s">
        <v>571</v>
      </c>
      <c r="AS4577" s="49" t="s">
        <v>69</v>
      </c>
      <c r="AT4577" s="49"/>
      <c r="AV4577">
        <v>93</v>
      </c>
    </row>
    <row r="4578" spans="1:48" x14ac:dyDescent="0.3">
      <c r="A4578" s="56" t="s">
        <v>637</v>
      </c>
      <c r="B4578" s="61"/>
      <c r="C4578" s="21">
        <v>35262</v>
      </c>
      <c r="D4578" s="21"/>
      <c r="E4578" t="s">
        <v>571</v>
      </c>
      <c r="AS4578" s="49" t="s">
        <v>69</v>
      </c>
      <c r="AT4578" s="49"/>
      <c r="AV4578">
        <v>78</v>
      </c>
    </row>
    <row r="4579" spans="1:48" x14ac:dyDescent="0.3">
      <c r="A4579" s="56" t="s">
        <v>613</v>
      </c>
      <c r="B4579" s="61"/>
      <c r="C4579" s="21">
        <v>35173</v>
      </c>
      <c r="D4579" s="21"/>
      <c r="E4579" t="s">
        <v>571</v>
      </c>
      <c r="AS4579" s="49" t="s">
        <v>69</v>
      </c>
      <c r="AT4579" s="49"/>
      <c r="AV4579">
        <v>94</v>
      </c>
    </row>
    <row r="4580" spans="1:48" x14ac:dyDescent="0.3">
      <c r="A4580" s="56" t="s">
        <v>625</v>
      </c>
      <c r="B4580" s="61"/>
      <c r="C4580" s="21">
        <v>35217</v>
      </c>
      <c r="D4580" s="21"/>
      <c r="E4580" t="s">
        <v>571</v>
      </c>
      <c r="AS4580" s="49" t="s">
        <v>69</v>
      </c>
      <c r="AT4580" s="49"/>
      <c r="AV4580">
        <v>95</v>
      </c>
    </row>
    <row r="4581" spans="1:48" x14ac:dyDescent="0.3">
      <c r="A4581" s="56" t="s">
        <v>631</v>
      </c>
      <c r="B4581" s="61"/>
      <c r="C4581" s="21">
        <v>35237</v>
      </c>
      <c r="D4581" s="21"/>
      <c r="E4581" t="s">
        <v>571</v>
      </c>
      <c r="AS4581" s="49" t="s">
        <v>69</v>
      </c>
      <c r="AT4581" s="49"/>
      <c r="AV4581">
        <v>90</v>
      </c>
    </row>
    <row r="4582" spans="1:48" x14ac:dyDescent="0.3">
      <c r="A4582" s="56" t="s">
        <v>615</v>
      </c>
      <c r="B4582" s="61"/>
      <c r="C4582" s="21">
        <v>35196</v>
      </c>
      <c r="D4582" s="21"/>
      <c r="E4582" t="s">
        <v>186</v>
      </c>
      <c r="AS4582" s="49" t="s">
        <v>69</v>
      </c>
      <c r="AT4582" s="49"/>
      <c r="AV4582">
        <v>79</v>
      </c>
    </row>
    <row r="4583" spans="1:48" x14ac:dyDescent="0.3">
      <c r="A4583" s="56" t="s">
        <v>633</v>
      </c>
      <c r="B4583" s="61"/>
      <c r="C4583" s="21">
        <v>35262</v>
      </c>
      <c r="D4583" s="21"/>
      <c r="E4583" t="s">
        <v>186</v>
      </c>
      <c r="AS4583" s="49" t="s">
        <v>69</v>
      </c>
      <c r="AT4583" s="49"/>
      <c r="AV4583">
        <v>73</v>
      </c>
    </row>
    <row r="4584" spans="1:48" x14ac:dyDescent="0.3">
      <c r="A4584" s="56" t="s">
        <v>609</v>
      </c>
      <c r="B4584" s="61"/>
      <c r="C4584" s="21">
        <v>35173</v>
      </c>
      <c r="D4584" s="21"/>
      <c r="E4584" t="s">
        <v>186</v>
      </c>
      <c r="AS4584" s="49" t="s">
        <v>69</v>
      </c>
      <c r="AT4584" s="49"/>
      <c r="AV4584">
        <v>69</v>
      </c>
    </row>
    <row r="4585" spans="1:48" x14ac:dyDescent="0.3">
      <c r="A4585" s="56" t="s">
        <v>621</v>
      </c>
      <c r="B4585" s="61"/>
      <c r="C4585" s="21">
        <v>35217</v>
      </c>
      <c r="D4585" s="21"/>
      <c r="E4585" t="s">
        <v>186</v>
      </c>
      <c r="AS4585" s="49" t="s">
        <v>69</v>
      </c>
      <c r="AT4585" s="49"/>
      <c r="AV4585">
        <v>88</v>
      </c>
    </row>
    <row r="4586" spans="1:48" x14ac:dyDescent="0.3">
      <c r="A4586" s="56" t="s">
        <v>627</v>
      </c>
      <c r="B4586" s="61"/>
      <c r="C4586" s="21">
        <v>35237</v>
      </c>
      <c r="D4586" s="21"/>
      <c r="E4586" t="s">
        <v>186</v>
      </c>
      <c r="AS4586" s="49" t="s">
        <v>69</v>
      </c>
      <c r="AT4586" s="49"/>
      <c r="AV4586">
        <v>84</v>
      </c>
    </row>
    <row r="4587" spans="1:48" x14ac:dyDescent="0.3">
      <c r="A4587" s="56" t="s">
        <v>620</v>
      </c>
      <c r="B4587" s="61"/>
      <c r="C4587" s="21">
        <v>35196</v>
      </c>
      <c r="D4587" s="21"/>
      <c r="E4587" t="s">
        <v>118</v>
      </c>
      <c r="AS4587" s="49" t="s">
        <v>69</v>
      </c>
      <c r="AT4587" s="49"/>
      <c r="AV4587">
        <v>91</v>
      </c>
    </row>
    <row r="4588" spans="1:48" x14ac:dyDescent="0.3">
      <c r="A4588" s="56" t="s">
        <v>638</v>
      </c>
      <c r="B4588" s="61"/>
      <c r="C4588" s="21">
        <v>35262</v>
      </c>
      <c r="D4588" s="21"/>
      <c r="E4588" t="s">
        <v>118</v>
      </c>
      <c r="AS4588" s="49" t="s">
        <v>69</v>
      </c>
      <c r="AT4588" s="49"/>
      <c r="AV4588">
        <v>76</v>
      </c>
    </row>
    <row r="4589" spans="1:48" x14ac:dyDescent="0.3">
      <c r="A4589" s="56" t="s">
        <v>614</v>
      </c>
      <c r="B4589" s="61"/>
      <c r="C4589" s="21">
        <v>35173</v>
      </c>
      <c r="D4589" s="21"/>
      <c r="E4589" t="s">
        <v>118</v>
      </c>
      <c r="AS4589" s="49" t="s">
        <v>69</v>
      </c>
      <c r="AT4589" s="49"/>
      <c r="AV4589">
        <v>81</v>
      </c>
    </row>
    <row r="4590" spans="1:48" x14ac:dyDescent="0.3">
      <c r="A4590" s="56" t="s">
        <v>626</v>
      </c>
      <c r="B4590" s="61"/>
      <c r="C4590" s="21">
        <v>35217</v>
      </c>
      <c r="D4590" s="21"/>
      <c r="E4590" t="s">
        <v>118</v>
      </c>
      <c r="AS4590" s="49" t="s">
        <v>69</v>
      </c>
      <c r="AT4590" s="49"/>
      <c r="AV4590">
        <v>90</v>
      </c>
    </row>
    <row r="4591" spans="1:48" x14ac:dyDescent="0.3">
      <c r="A4591" s="56" t="s">
        <v>632</v>
      </c>
      <c r="B4591" s="61"/>
      <c r="C4591" s="21">
        <v>35237</v>
      </c>
      <c r="D4591" s="21"/>
      <c r="E4591" t="s">
        <v>118</v>
      </c>
      <c r="AS4591" s="49" t="s">
        <v>69</v>
      </c>
      <c r="AT4591" s="49"/>
      <c r="AV4591">
        <v>85</v>
      </c>
    </row>
    <row r="4592" spans="1:48" x14ac:dyDescent="0.3">
      <c r="A4592" s="56" t="s">
        <v>617</v>
      </c>
      <c r="B4592" s="61"/>
      <c r="C4592" s="21">
        <v>35196</v>
      </c>
      <c r="D4592" s="21"/>
      <c r="E4592" t="s">
        <v>567</v>
      </c>
      <c r="AS4592" s="49" t="s">
        <v>69</v>
      </c>
      <c r="AT4592" s="49"/>
      <c r="AV4592">
        <v>110</v>
      </c>
    </row>
    <row r="4593" spans="1:62" x14ac:dyDescent="0.3">
      <c r="A4593" s="56" t="s">
        <v>635</v>
      </c>
      <c r="B4593" s="61"/>
      <c r="C4593" s="21">
        <v>35262</v>
      </c>
      <c r="D4593" s="21"/>
      <c r="E4593" t="s">
        <v>567</v>
      </c>
      <c r="AS4593" s="49" t="s">
        <v>69</v>
      </c>
      <c r="AT4593" s="49"/>
      <c r="AV4593">
        <v>91</v>
      </c>
    </row>
    <row r="4594" spans="1:62" x14ac:dyDescent="0.3">
      <c r="A4594" s="56" t="s">
        <v>611</v>
      </c>
      <c r="B4594" s="61"/>
      <c r="C4594" s="21">
        <v>35173</v>
      </c>
      <c r="D4594" s="21"/>
      <c r="E4594" t="s">
        <v>567</v>
      </c>
      <c r="AS4594" s="49" t="s">
        <v>69</v>
      </c>
      <c r="AT4594" s="49"/>
      <c r="AV4594">
        <v>107</v>
      </c>
    </row>
    <row r="4595" spans="1:62" x14ac:dyDescent="0.3">
      <c r="A4595" s="56" t="s">
        <v>623</v>
      </c>
      <c r="B4595" s="61"/>
      <c r="C4595" s="21">
        <v>35217</v>
      </c>
      <c r="D4595" s="21"/>
      <c r="E4595" t="s">
        <v>567</v>
      </c>
      <c r="AS4595" s="49" t="s">
        <v>69</v>
      </c>
      <c r="AT4595" s="49"/>
      <c r="AV4595">
        <v>111</v>
      </c>
    </row>
    <row r="4596" spans="1:62" x14ac:dyDescent="0.3">
      <c r="A4596" s="56" t="s">
        <v>629</v>
      </c>
      <c r="B4596" s="61"/>
      <c r="C4596" s="21">
        <v>35237</v>
      </c>
      <c r="D4596" s="21"/>
      <c r="E4596" t="s">
        <v>567</v>
      </c>
      <c r="AS4596" s="49" t="s">
        <v>69</v>
      </c>
      <c r="AT4596" s="49"/>
      <c r="AV4596">
        <v>99</v>
      </c>
    </row>
    <row r="4597" spans="1:62" x14ac:dyDescent="0.3">
      <c r="A4597" s="56" t="s">
        <v>618</v>
      </c>
      <c r="B4597" s="61"/>
      <c r="C4597" s="21">
        <v>35196</v>
      </c>
      <c r="D4597" s="21"/>
      <c r="E4597" t="s">
        <v>569</v>
      </c>
      <c r="AS4597" s="49" t="s">
        <v>69</v>
      </c>
      <c r="AT4597" s="49"/>
      <c r="AV4597">
        <v>102</v>
      </c>
    </row>
    <row r="4598" spans="1:62" x14ac:dyDescent="0.3">
      <c r="A4598" s="56" t="s">
        <v>636</v>
      </c>
      <c r="B4598" s="61"/>
      <c r="C4598" s="21">
        <v>35262</v>
      </c>
      <c r="D4598" s="21"/>
      <c r="E4598" t="s">
        <v>569</v>
      </c>
      <c r="AS4598" s="49" t="s">
        <v>69</v>
      </c>
      <c r="AT4598" s="49"/>
      <c r="AV4598">
        <v>81</v>
      </c>
    </row>
    <row r="4599" spans="1:62" x14ac:dyDescent="0.3">
      <c r="A4599" s="56" t="s">
        <v>612</v>
      </c>
      <c r="B4599" s="61"/>
      <c r="C4599" s="21">
        <v>35173</v>
      </c>
      <c r="D4599" s="21"/>
      <c r="E4599" t="s">
        <v>569</v>
      </c>
      <c r="AS4599" s="49" t="s">
        <v>69</v>
      </c>
      <c r="AT4599" s="49"/>
      <c r="AV4599">
        <v>113</v>
      </c>
    </row>
    <row r="4600" spans="1:62" x14ac:dyDescent="0.3">
      <c r="A4600" s="56" t="s">
        <v>624</v>
      </c>
      <c r="B4600" s="61"/>
      <c r="C4600" s="21">
        <v>35217</v>
      </c>
      <c r="D4600" s="21"/>
      <c r="E4600" t="s">
        <v>569</v>
      </c>
      <c r="AS4600" s="49" t="s">
        <v>69</v>
      </c>
      <c r="AT4600" s="49"/>
      <c r="AV4600">
        <v>110</v>
      </c>
    </row>
    <row r="4601" spans="1:62" x14ac:dyDescent="0.3">
      <c r="A4601" s="56" t="s">
        <v>630</v>
      </c>
      <c r="B4601" s="61"/>
      <c r="C4601" s="21">
        <v>35237</v>
      </c>
      <c r="D4601" s="21"/>
      <c r="E4601" t="s">
        <v>569</v>
      </c>
      <c r="AS4601" s="49" t="s">
        <v>69</v>
      </c>
      <c r="AT4601" s="49"/>
      <c r="AV4601">
        <v>97</v>
      </c>
    </row>
    <row r="4602" spans="1:62" x14ac:dyDescent="0.3">
      <c r="A4602" s="56" t="s">
        <v>458</v>
      </c>
      <c r="B4602" s="61"/>
      <c r="E4602" s="38"/>
      <c r="AS4602" t="s">
        <v>69</v>
      </c>
      <c r="AU4602">
        <v>77</v>
      </c>
      <c r="AW4602">
        <v>100</v>
      </c>
      <c r="AX4602">
        <v>140</v>
      </c>
    </row>
    <row r="4603" spans="1:62" x14ac:dyDescent="0.3">
      <c r="A4603" s="56" t="s">
        <v>452</v>
      </c>
      <c r="B4603" s="61"/>
      <c r="E4603" s="38"/>
      <c r="AS4603" t="s">
        <v>69</v>
      </c>
      <c r="AU4603">
        <v>85</v>
      </c>
      <c r="AW4603">
        <v>104</v>
      </c>
      <c r="AX4603">
        <v>143</v>
      </c>
    </row>
    <row r="4604" spans="1:62" x14ac:dyDescent="0.3">
      <c r="A4604" s="56" t="s">
        <v>455</v>
      </c>
      <c r="B4604" s="61"/>
      <c r="E4604" s="38"/>
      <c r="AS4604" t="s">
        <v>69</v>
      </c>
      <c r="AU4604">
        <v>80</v>
      </c>
      <c r="AW4604">
        <v>100</v>
      </c>
      <c r="AX4604">
        <v>137</v>
      </c>
    </row>
    <row r="4605" spans="1:62" x14ac:dyDescent="0.3">
      <c r="A4605" s="56" t="s">
        <v>459</v>
      </c>
      <c r="B4605" s="61"/>
      <c r="E4605" s="38"/>
      <c r="AS4605" t="s">
        <v>69</v>
      </c>
      <c r="AU4605">
        <v>74</v>
      </c>
      <c r="AW4605">
        <v>100</v>
      </c>
      <c r="AX4605">
        <v>140</v>
      </c>
    </row>
    <row r="4606" spans="1:62" x14ac:dyDescent="0.3">
      <c r="A4606" s="56" t="s">
        <v>453</v>
      </c>
      <c r="B4606" s="61"/>
      <c r="E4606" s="38"/>
      <c r="AS4606" t="s">
        <v>69</v>
      </c>
      <c r="AU4606">
        <v>92</v>
      </c>
      <c r="AW4606">
        <v>114</v>
      </c>
      <c r="AX4606">
        <v>151</v>
      </c>
    </row>
    <row r="4607" spans="1:62" x14ac:dyDescent="0.3">
      <c r="A4607" s="56" t="s">
        <v>456</v>
      </c>
      <c r="B4607" s="61"/>
      <c r="E4607" s="38"/>
      <c r="AS4607" t="s">
        <v>69</v>
      </c>
      <c r="AU4607">
        <v>90</v>
      </c>
      <c r="AW4607">
        <v>104</v>
      </c>
      <c r="AX4607">
        <v>157</v>
      </c>
    </row>
    <row r="4608" spans="1:62" x14ac:dyDescent="0.3">
      <c r="A4608" s="56" t="s">
        <v>457</v>
      </c>
      <c r="B4608" s="61">
        <v>41116</v>
      </c>
      <c r="E4608" s="42" t="s">
        <v>118</v>
      </c>
      <c r="BJ4608" s="43">
        <v>2.4</v>
      </c>
    </row>
    <row r="4609" spans="1:62" x14ac:dyDescent="0.3">
      <c r="A4609" s="56" t="s">
        <v>457</v>
      </c>
      <c r="B4609" s="61">
        <v>41128</v>
      </c>
      <c r="E4609" s="42" t="s">
        <v>118</v>
      </c>
      <c r="BJ4609" s="43">
        <v>3.55</v>
      </c>
    </row>
    <row r="4610" spans="1:62" x14ac:dyDescent="0.3">
      <c r="A4610" s="56" t="s">
        <v>457</v>
      </c>
      <c r="B4610" s="61">
        <v>41136</v>
      </c>
      <c r="E4610" s="42" t="s">
        <v>118</v>
      </c>
      <c r="BJ4610" s="43">
        <v>4.8499999999999996</v>
      </c>
    </row>
    <row r="4611" spans="1:62" x14ac:dyDescent="0.3">
      <c r="A4611" s="56" t="s">
        <v>457</v>
      </c>
      <c r="B4611" s="61"/>
      <c r="E4611" s="38" t="s">
        <v>118</v>
      </c>
      <c r="AS4611" t="s">
        <v>69</v>
      </c>
      <c r="AU4611">
        <v>76</v>
      </c>
      <c r="AW4611">
        <v>100</v>
      </c>
      <c r="AX4611">
        <v>140</v>
      </c>
    </row>
    <row r="4612" spans="1:62" x14ac:dyDescent="0.3">
      <c r="A4612" s="56" t="s">
        <v>451</v>
      </c>
      <c r="B4612" s="61">
        <v>41103</v>
      </c>
      <c r="E4612" s="42" t="s">
        <v>118</v>
      </c>
      <c r="BJ4612" s="43">
        <v>5.5</v>
      </c>
    </row>
    <row r="4613" spans="1:62" x14ac:dyDescent="0.3">
      <c r="A4613" s="56" t="s">
        <v>451</v>
      </c>
      <c r="B4613" s="61"/>
      <c r="E4613" s="38"/>
      <c r="AS4613" t="s">
        <v>69</v>
      </c>
      <c r="AU4613">
        <v>94</v>
      </c>
      <c r="AW4613">
        <v>113</v>
      </c>
      <c r="AX4613">
        <v>151</v>
      </c>
    </row>
    <row r="4614" spans="1:62" x14ac:dyDescent="0.3">
      <c r="A4614" s="56" t="s">
        <v>454</v>
      </c>
      <c r="B4614" s="61">
        <v>41103</v>
      </c>
      <c r="E4614" s="42" t="s">
        <v>118</v>
      </c>
      <c r="BJ4614" s="43">
        <v>3</v>
      </c>
    </row>
    <row r="4615" spans="1:62" x14ac:dyDescent="0.3">
      <c r="A4615" s="56" t="s">
        <v>454</v>
      </c>
      <c r="B4615" s="61">
        <v>41110</v>
      </c>
      <c r="E4615" s="42" t="s">
        <v>118</v>
      </c>
      <c r="BJ4615" s="43">
        <v>4</v>
      </c>
    </row>
    <row r="4616" spans="1:62" x14ac:dyDescent="0.3">
      <c r="A4616" s="56" t="s">
        <v>454</v>
      </c>
      <c r="B4616" s="61">
        <v>41116</v>
      </c>
      <c r="E4616" s="42" t="s">
        <v>118</v>
      </c>
      <c r="BJ4616" s="43">
        <v>5.2</v>
      </c>
    </row>
    <row r="4617" spans="1:62" x14ac:dyDescent="0.3">
      <c r="A4617" s="56" t="s">
        <v>454</v>
      </c>
      <c r="B4617" s="61">
        <v>41128</v>
      </c>
      <c r="E4617" s="42" t="s">
        <v>118</v>
      </c>
      <c r="BJ4617" s="43">
        <v>9</v>
      </c>
    </row>
    <row r="4618" spans="1:62" x14ac:dyDescent="0.3">
      <c r="A4618" s="56" t="s">
        <v>454</v>
      </c>
      <c r="B4618" s="61"/>
      <c r="E4618" s="38" t="s">
        <v>118</v>
      </c>
      <c r="AS4618" t="s">
        <v>69</v>
      </c>
      <c r="AU4618">
        <v>91</v>
      </c>
      <c r="AW4618">
        <v>104</v>
      </c>
      <c r="AX4618">
        <v>157</v>
      </c>
    </row>
    <row r="4619" spans="1:62" x14ac:dyDescent="0.3">
      <c r="A4619" s="56" t="s">
        <v>676</v>
      </c>
      <c r="B4619" s="61"/>
      <c r="C4619" s="21">
        <v>35201</v>
      </c>
      <c r="D4619" s="21"/>
      <c r="E4619" t="s">
        <v>243</v>
      </c>
      <c r="AS4619" s="49" t="s">
        <v>69</v>
      </c>
      <c r="AT4619" s="49"/>
      <c r="AV4619">
        <v>122</v>
      </c>
    </row>
    <row r="4620" spans="1:62" x14ac:dyDescent="0.3">
      <c r="A4620" s="56" t="s">
        <v>682</v>
      </c>
      <c r="B4620" s="61"/>
      <c r="C4620" s="21">
        <v>35264</v>
      </c>
      <c r="D4620" s="21"/>
      <c r="E4620" t="s">
        <v>243</v>
      </c>
      <c r="AS4620" s="49" t="s">
        <v>69</v>
      </c>
      <c r="AT4620" s="49"/>
      <c r="AV4620">
        <v>88</v>
      </c>
    </row>
    <row r="4621" spans="1:62" x14ac:dyDescent="0.3">
      <c r="A4621" s="56" t="s">
        <v>670</v>
      </c>
      <c r="B4621" s="61"/>
      <c r="C4621" s="21">
        <v>35192</v>
      </c>
      <c r="D4621" s="21"/>
      <c r="E4621" t="s">
        <v>243</v>
      </c>
      <c r="AS4621" s="49" t="s">
        <v>69</v>
      </c>
      <c r="AT4621" s="49"/>
      <c r="AV4621">
        <v>124</v>
      </c>
    </row>
    <row r="4622" spans="1:62" x14ac:dyDescent="0.3">
      <c r="A4622" s="56" t="s">
        <v>679</v>
      </c>
      <c r="B4622" s="61"/>
      <c r="C4622" s="21">
        <v>35201</v>
      </c>
      <c r="D4622" s="21"/>
      <c r="E4622" t="s">
        <v>571</v>
      </c>
      <c r="AS4622" s="49" t="s">
        <v>69</v>
      </c>
      <c r="AT4622" s="49"/>
      <c r="AV4622">
        <v>122</v>
      </c>
    </row>
    <row r="4623" spans="1:62" x14ac:dyDescent="0.3">
      <c r="A4623" s="56" t="s">
        <v>685</v>
      </c>
      <c r="B4623" s="61"/>
      <c r="C4623" s="21">
        <v>35264</v>
      </c>
      <c r="D4623" s="21"/>
      <c r="E4623" t="s">
        <v>571</v>
      </c>
      <c r="AS4623" s="49" t="s">
        <v>69</v>
      </c>
      <c r="AT4623" s="49"/>
      <c r="AV4623">
        <v>88</v>
      </c>
    </row>
    <row r="4624" spans="1:62" x14ac:dyDescent="0.3">
      <c r="A4624" s="56" t="s">
        <v>673</v>
      </c>
      <c r="B4624" s="61"/>
      <c r="C4624" s="21">
        <v>35192</v>
      </c>
      <c r="D4624" s="21"/>
      <c r="E4624" t="s">
        <v>571</v>
      </c>
      <c r="AS4624" s="49" t="s">
        <v>69</v>
      </c>
      <c r="AT4624" s="49"/>
      <c r="AV4624">
        <v>127</v>
      </c>
    </row>
    <row r="4625" spans="1:61" x14ac:dyDescent="0.3">
      <c r="A4625" s="56" t="s">
        <v>675</v>
      </c>
      <c r="B4625" s="61"/>
      <c r="C4625" s="21">
        <v>35201</v>
      </c>
      <c r="D4625" s="21"/>
      <c r="E4625" t="s">
        <v>186</v>
      </c>
      <c r="AS4625" s="49" t="s">
        <v>69</v>
      </c>
      <c r="AT4625" s="49"/>
      <c r="AV4625">
        <v>112</v>
      </c>
    </row>
    <row r="4626" spans="1:61" x14ac:dyDescent="0.3">
      <c r="A4626" s="56" t="s">
        <v>681</v>
      </c>
      <c r="B4626" s="61"/>
      <c r="C4626" s="21">
        <v>35264</v>
      </c>
      <c r="D4626" s="21"/>
      <c r="E4626" t="s">
        <v>186</v>
      </c>
      <c r="AS4626" s="49" t="s">
        <v>69</v>
      </c>
      <c r="AT4626" s="49"/>
      <c r="AV4626">
        <v>84</v>
      </c>
    </row>
    <row r="4627" spans="1:61" x14ac:dyDescent="0.3">
      <c r="A4627" s="56" t="s">
        <v>669</v>
      </c>
      <c r="B4627" s="61"/>
      <c r="C4627" s="21">
        <v>35192</v>
      </c>
      <c r="D4627" s="21"/>
      <c r="E4627" t="s">
        <v>186</v>
      </c>
      <c r="AS4627" s="49" t="s">
        <v>69</v>
      </c>
      <c r="AT4627" s="49"/>
      <c r="AV4627">
        <v>118</v>
      </c>
    </row>
    <row r="4628" spans="1:61" x14ac:dyDescent="0.3">
      <c r="A4628" s="56" t="s">
        <v>680</v>
      </c>
      <c r="B4628" s="61"/>
      <c r="C4628" s="21">
        <v>35201</v>
      </c>
      <c r="D4628" s="21"/>
      <c r="E4628" t="s">
        <v>118</v>
      </c>
      <c r="AS4628" s="49" t="s">
        <v>69</v>
      </c>
      <c r="AT4628" s="49"/>
      <c r="AV4628">
        <v>115</v>
      </c>
    </row>
    <row r="4629" spans="1:61" x14ac:dyDescent="0.3">
      <c r="A4629" s="56" t="s">
        <v>686</v>
      </c>
      <c r="B4629" s="61"/>
      <c r="C4629" s="21">
        <v>35264</v>
      </c>
      <c r="D4629" s="21"/>
      <c r="E4629" t="s">
        <v>118</v>
      </c>
      <c r="AS4629" s="49" t="s">
        <v>69</v>
      </c>
      <c r="AT4629" s="49"/>
      <c r="AV4629">
        <v>88</v>
      </c>
    </row>
    <row r="4630" spans="1:61" x14ac:dyDescent="0.3">
      <c r="A4630" s="56" t="s">
        <v>674</v>
      </c>
      <c r="B4630" s="61"/>
      <c r="C4630" s="21">
        <v>35192</v>
      </c>
      <c r="D4630" s="21"/>
      <c r="E4630" t="s">
        <v>118</v>
      </c>
      <c r="AS4630" s="49" t="s">
        <v>69</v>
      </c>
      <c r="AT4630" s="49"/>
      <c r="AV4630">
        <v>124</v>
      </c>
    </row>
    <row r="4631" spans="1:61" x14ac:dyDescent="0.3">
      <c r="A4631" s="56" t="s">
        <v>677</v>
      </c>
      <c r="B4631" s="61"/>
      <c r="C4631" s="21">
        <v>35201</v>
      </c>
      <c r="D4631" s="21"/>
      <c r="E4631" t="s">
        <v>567</v>
      </c>
      <c r="AS4631" s="49" t="s">
        <v>69</v>
      </c>
      <c r="AT4631" s="49"/>
      <c r="AV4631">
        <v>131</v>
      </c>
    </row>
    <row r="4632" spans="1:61" x14ac:dyDescent="0.3">
      <c r="A4632" s="56" t="s">
        <v>683</v>
      </c>
      <c r="B4632" s="61"/>
      <c r="C4632" s="21">
        <v>35264</v>
      </c>
      <c r="D4632" s="21"/>
      <c r="E4632" t="s">
        <v>567</v>
      </c>
      <c r="AS4632" s="49" t="s">
        <v>69</v>
      </c>
      <c r="AT4632" s="49"/>
      <c r="AV4632">
        <v>98</v>
      </c>
    </row>
    <row r="4633" spans="1:61" x14ac:dyDescent="0.3">
      <c r="A4633" s="56" t="s">
        <v>671</v>
      </c>
      <c r="B4633" s="61"/>
      <c r="C4633" s="21">
        <v>35192</v>
      </c>
      <c r="D4633" s="21"/>
      <c r="E4633" t="s">
        <v>567</v>
      </c>
      <c r="AS4633" s="49" t="s">
        <v>69</v>
      </c>
      <c r="AT4633" s="49"/>
      <c r="AV4633">
        <v>138</v>
      </c>
    </row>
    <row r="4634" spans="1:61" x14ac:dyDescent="0.3">
      <c r="A4634" s="56" t="s">
        <v>678</v>
      </c>
      <c r="B4634" s="61"/>
      <c r="C4634" s="21">
        <v>35201</v>
      </c>
      <c r="D4634" s="21"/>
      <c r="E4634" t="s">
        <v>569</v>
      </c>
      <c r="AS4634" s="49" t="s">
        <v>69</v>
      </c>
      <c r="AT4634" s="49"/>
      <c r="AV4634">
        <v>126</v>
      </c>
    </row>
    <row r="4635" spans="1:61" x14ac:dyDescent="0.3">
      <c r="A4635" s="56" t="s">
        <v>684</v>
      </c>
      <c r="B4635" s="61"/>
      <c r="C4635" s="21">
        <v>35264</v>
      </c>
      <c r="D4635" s="21"/>
      <c r="E4635" t="s">
        <v>569</v>
      </c>
      <c r="AS4635" s="49" t="s">
        <v>69</v>
      </c>
      <c r="AT4635" s="49"/>
      <c r="AV4635">
        <v>88</v>
      </c>
    </row>
    <row r="4636" spans="1:61" x14ac:dyDescent="0.3">
      <c r="A4636" s="56" t="s">
        <v>672</v>
      </c>
      <c r="B4636" s="61"/>
      <c r="C4636" s="21">
        <v>35192</v>
      </c>
      <c r="D4636" s="21"/>
      <c r="E4636" t="s">
        <v>569</v>
      </c>
      <c r="AS4636" s="49" t="s">
        <v>69</v>
      </c>
      <c r="AT4636" s="49"/>
      <c r="AV4636">
        <v>133</v>
      </c>
    </row>
    <row r="4637" spans="1:61" x14ac:dyDescent="0.3">
      <c r="A4637" s="3" t="s">
        <v>349</v>
      </c>
      <c r="B4637" s="4">
        <v>37448</v>
      </c>
      <c r="C4637" s="9"/>
      <c r="D4637" s="9"/>
      <c r="E4637" s="10"/>
    </row>
    <row r="4638" spans="1:61" x14ac:dyDescent="0.3">
      <c r="A4638" s="3" t="s">
        <v>349</v>
      </c>
      <c r="B4638" s="4">
        <v>37504</v>
      </c>
      <c r="C4638" s="9"/>
      <c r="D4638" s="9"/>
      <c r="E4638" s="10"/>
      <c r="AY4638">
        <v>10</v>
      </c>
    </row>
    <row r="4639" spans="1:61" x14ac:dyDescent="0.3">
      <c r="A4639" s="3" t="s">
        <v>349</v>
      </c>
      <c r="B4639" s="4">
        <v>37560</v>
      </c>
      <c r="C4639" s="9"/>
      <c r="D4639" s="9"/>
      <c r="E4639" s="10"/>
      <c r="AY4639">
        <v>43</v>
      </c>
      <c r="BI4639">
        <v>879</v>
      </c>
    </row>
    <row r="4640" spans="1:61" x14ac:dyDescent="0.3">
      <c r="A4640" s="3" t="s">
        <v>349</v>
      </c>
      <c r="B4640" s="4">
        <v>37568</v>
      </c>
      <c r="C4640" s="9"/>
      <c r="D4640" s="9"/>
      <c r="E4640" s="10"/>
      <c r="AY4640">
        <v>65</v>
      </c>
    </row>
    <row r="4641" spans="1:61" x14ac:dyDescent="0.3">
      <c r="A4641" s="3" t="s">
        <v>349</v>
      </c>
      <c r="B4641" s="4">
        <v>37570</v>
      </c>
      <c r="C4641" s="9"/>
      <c r="D4641" s="9"/>
      <c r="E4641" s="10"/>
      <c r="BI4641">
        <v>1164</v>
      </c>
    </row>
    <row r="4642" spans="1:61" x14ac:dyDescent="0.3">
      <c r="A4642" s="3" t="s">
        <v>349</v>
      </c>
      <c r="B4642" s="4">
        <v>37582</v>
      </c>
      <c r="C4642" s="9"/>
      <c r="D4642" s="9"/>
      <c r="E4642" s="10"/>
      <c r="AY4642">
        <v>75</v>
      </c>
      <c r="BI4642">
        <v>793</v>
      </c>
    </row>
    <row r="4643" spans="1:61" x14ac:dyDescent="0.3">
      <c r="A4643" s="3" t="s">
        <v>349</v>
      </c>
      <c r="B4643" s="4">
        <v>37617</v>
      </c>
      <c r="C4643" s="9"/>
      <c r="D4643" s="9"/>
      <c r="E4643" s="10"/>
      <c r="AY4643">
        <v>86</v>
      </c>
    </row>
    <row r="4644" spans="1:61" x14ac:dyDescent="0.3">
      <c r="A4644" s="3" t="s">
        <v>349</v>
      </c>
      <c r="B4644" s="4"/>
      <c r="C4644" s="9"/>
      <c r="D4644" s="9"/>
      <c r="E4644" s="10"/>
      <c r="AC4644">
        <v>412.14</v>
      </c>
      <c r="AS4644" t="s">
        <v>69</v>
      </c>
    </row>
    <row r="4645" spans="1:61" x14ac:dyDescent="0.3">
      <c r="A4645" s="3" t="s">
        <v>350</v>
      </c>
      <c r="B4645" s="4"/>
      <c r="C4645" s="9"/>
      <c r="D4645" s="9"/>
      <c r="E4645" s="10"/>
      <c r="AC4645">
        <v>413.23</v>
      </c>
      <c r="AS4645" t="s">
        <v>69</v>
      </c>
    </row>
    <row r="4646" spans="1:61" x14ac:dyDescent="0.3">
      <c r="A4646" s="3" t="s">
        <v>351</v>
      </c>
      <c r="B4646" s="4"/>
      <c r="C4646" s="9"/>
      <c r="D4646" s="9"/>
      <c r="E4646" s="10"/>
      <c r="AC4646">
        <v>428.95</v>
      </c>
      <c r="AS4646" t="s">
        <v>69</v>
      </c>
    </row>
    <row r="4647" spans="1:61" x14ac:dyDescent="0.3">
      <c r="A4647" s="3" t="s">
        <v>352</v>
      </c>
      <c r="B4647" s="4"/>
      <c r="C4647" s="9"/>
      <c r="D4647" s="9"/>
      <c r="E4647" s="10"/>
      <c r="AC4647">
        <v>483.64</v>
      </c>
      <c r="AS4647" t="s">
        <v>69</v>
      </c>
    </row>
    <row r="4648" spans="1:61" x14ac:dyDescent="0.3">
      <c r="A4648" s="3" t="s">
        <v>353</v>
      </c>
      <c r="B4648" s="4"/>
      <c r="C4648" s="9"/>
      <c r="D4648" s="9"/>
      <c r="E4648" s="10"/>
      <c r="AC4648">
        <v>443.54</v>
      </c>
      <c r="AS4648" t="s">
        <v>69</v>
      </c>
    </row>
    <row r="4649" spans="1:61" x14ac:dyDescent="0.3">
      <c r="A4649" s="3" t="s">
        <v>354</v>
      </c>
      <c r="B4649" s="4"/>
      <c r="C4649" s="9"/>
      <c r="D4649" s="9"/>
      <c r="E4649" s="10"/>
      <c r="AC4649">
        <v>394.4</v>
      </c>
      <c r="AS4649" t="s">
        <v>69</v>
      </c>
    </row>
    <row r="4650" spans="1:61" x14ac:dyDescent="0.3">
      <c r="A4650" s="3" t="s">
        <v>355</v>
      </c>
      <c r="B4650" s="4"/>
      <c r="C4650" s="9"/>
      <c r="D4650" s="9"/>
      <c r="E4650" s="10"/>
      <c r="AC4650">
        <v>425.75</v>
      </c>
      <c r="AS4650" t="s">
        <v>69</v>
      </c>
    </row>
    <row r="4651" spans="1:61" x14ac:dyDescent="0.3">
      <c r="A4651" s="3" t="s">
        <v>356</v>
      </c>
      <c r="B4651" s="4"/>
      <c r="C4651" s="9"/>
      <c r="D4651" s="9"/>
      <c r="E4651" s="10"/>
      <c r="AC4651">
        <v>407.7</v>
      </c>
      <c r="AS4651" t="s">
        <v>69</v>
      </c>
    </row>
    <row r="4652" spans="1:61" x14ac:dyDescent="0.3">
      <c r="A4652" s="3" t="s">
        <v>357</v>
      </c>
      <c r="B4652" s="4"/>
      <c r="C4652" s="9"/>
      <c r="D4652" s="9"/>
      <c r="E4652" s="10"/>
      <c r="AC4652">
        <v>348.24</v>
      </c>
      <c r="AS4652" t="s">
        <v>69</v>
      </c>
    </row>
    <row r="4653" spans="1:61" x14ac:dyDescent="0.3">
      <c r="A4653" s="3" t="s">
        <v>358</v>
      </c>
      <c r="B4653" s="4"/>
      <c r="C4653" s="9"/>
      <c r="D4653" s="9"/>
      <c r="E4653" s="10"/>
      <c r="AC4653">
        <v>478.49</v>
      </c>
      <c r="AS4653" t="s">
        <v>69</v>
      </c>
    </row>
    <row r="4654" spans="1:61" x14ac:dyDescent="0.3">
      <c r="A4654" s="3" t="s">
        <v>359</v>
      </c>
      <c r="B4654" s="4"/>
      <c r="C4654" s="9"/>
      <c r="D4654" s="9"/>
      <c r="E4654" s="10"/>
      <c r="AC4654">
        <v>355.87</v>
      </c>
      <c r="AS4654" t="s">
        <v>69</v>
      </c>
    </row>
    <row r="4655" spans="1:61" x14ac:dyDescent="0.3">
      <c r="A4655" s="3" t="s">
        <v>360</v>
      </c>
      <c r="B4655" s="4"/>
      <c r="C4655" s="9"/>
      <c r="D4655" s="9"/>
      <c r="E4655" s="10"/>
      <c r="AC4655">
        <v>331.75</v>
      </c>
      <c r="AS4655" t="s">
        <v>69</v>
      </c>
    </row>
    <row r="4656" spans="1:61" x14ac:dyDescent="0.3">
      <c r="A4656" s="3" t="s">
        <v>361</v>
      </c>
      <c r="B4656" s="4"/>
      <c r="C4656" s="9"/>
      <c r="D4656" s="9"/>
      <c r="E4656" s="10"/>
      <c r="AC4656">
        <v>291.20999999999998</v>
      </c>
      <c r="AS4656" t="s">
        <v>69</v>
      </c>
    </row>
    <row r="4657" spans="1:62" x14ac:dyDescent="0.3">
      <c r="A4657" s="3" t="s">
        <v>362</v>
      </c>
      <c r="B4657" s="4"/>
      <c r="C4657" s="9"/>
      <c r="D4657" s="9"/>
      <c r="E4657" s="10"/>
      <c r="AC4657">
        <v>398.08</v>
      </c>
      <c r="AS4657" t="s">
        <v>69</v>
      </c>
    </row>
    <row r="4658" spans="1:62" x14ac:dyDescent="0.3">
      <c r="A4658" s="3" t="s">
        <v>363</v>
      </c>
      <c r="B4658" s="4"/>
      <c r="C4658" s="9"/>
      <c r="D4658" s="9"/>
      <c r="E4658" s="10"/>
      <c r="AC4658">
        <v>361.58</v>
      </c>
      <c r="AS4658" t="s">
        <v>69</v>
      </c>
    </row>
    <row r="4659" spans="1:62" x14ac:dyDescent="0.3">
      <c r="A4659" s="3" t="s">
        <v>364</v>
      </c>
      <c r="B4659" s="4"/>
      <c r="C4659" s="9"/>
      <c r="D4659" s="9"/>
      <c r="E4659" s="10"/>
      <c r="AC4659">
        <v>270.52999999999997</v>
      </c>
      <c r="AS4659" t="s">
        <v>69</v>
      </c>
    </row>
    <row r="4660" spans="1:62" x14ac:dyDescent="0.3">
      <c r="A4660" s="3" t="s">
        <v>365</v>
      </c>
      <c r="B4660" s="4"/>
      <c r="C4660" s="9"/>
      <c r="D4660" s="9"/>
      <c r="E4660" s="10"/>
      <c r="AC4660">
        <v>186.78</v>
      </c>
      <c r="AS4660" t="s">
        <v>69</v>
      </c>
    </row>
    <row r="4661" spans="1:62" x14ac:dyDescent="0.3">
      <c r="A4661" s="56" t="s">
        <v>417</v>
      </c>
      <c r="B4661" s="61"/>
      <c r="E4661" s="38"/>
      <c r="AS4661" t="s">
        <v>69</v>
      </c>
      <c r="AU4661">
        <v>100</v>
      </c>
      <c r="AW4661">
        <v>121</v>
      </c>
      <c r="AX4661">
        <v>155</v>
      </c>
    </row>
    <row r="4662" spans="1:62" x14ac:dyDescent="0.3">
      <c r="A4662" s="56" t="s">
        <v>423</v>
      </c>
      <c r="B4662" s="61"/>
      <c r="E4662" s="38"/>
      <c r="AS4662" t="s">
        <v>69</v>
      </c>
      <c r="AU4662">
        <v>87</v>
      </c>
      <c r="AW4662">
        <v>97</v>
      </c>
      <c r="AX4662">
        <v>131</v>
      </c>
    </row>
    <row r="4663" spans="1:62" x14ac:dyDescent="0.3">
      <c r="A4663" s="56" t="s">
        <v>420</v>
      </c>
      <c r="B4663" s="61"/>
      <c r="E4663" s="38"/>
      <c r="AS4663" t="s">
        <v>69</v>
      </c>
      <c r="AU4663">
        <v>89</v>
      </c>
      <c r="AW4663">
        <v>108</v>
      </c>
      <c r="AX4663">
        <v>152</v>
      </c>
    </row>
    <row r="4664" spans="1:62" x14ac:dyDescent="0.3">
      <c r="A4664" s="56" t="s">
        <v>415</v>
      </c>
      <c r="B4664" s="61">
        <v>41099</v>
      </c>
      <c r="E4664" s="42" t="s">
        <v>118</v>
      </c>
      <c r="BJ4664" s="43">
        <v>5.65</v>
      </c>
    </row>
    <row r="4665" spans="1:62" x14ac:dyDescent="0.3">
      <c r="A4665" s="56" t="s">
        <v>415</v>
      </c>
      <c r="B4665" s="61">
        <v>41109</v>
      </c>
      <c r="E4665" s="42" t="s">
        <v>118</v>
      </c>
      <c r="BJ4665" s="43">
        <v>6.55</v>
      </c>
    </row>
    <row r="4666" spans="1:62" x14ac:dyDescent="0.3">
      <c r="A4666" s="56" t="s">
        <v>415</v>
      </c>
      <c r="B4666" s="61"/>
      <c r="E4666" s="38" t="s">
        <v>118</v>
      </c>
      <c r="AS4666" t="s">
        <v>69</v>
      </c>
      <c r="AU4666">
        <v>97</v>
      </c>
      <c r="AW4666">
        <v>121</v>
      </c>
      <c r="AX4666">
        <v>166</v>
      </c>
    </row>
    <row r="4667" spans="1:62" x14ac:dyDescent="0.3">
      <c r="A4667" s="56" t="s">
        <v>421</v>
      </c>
      <c r="B4667" s="61">
        <v>41119</v>
      </c>
      <c r="E4667" s="42" t="s">
        <v>118</v>
      </c>
      <c r="BJ4667" s="43">
        <v>3.7</v>
      </c>
    </row>
    <row r="4668" spans="1:62" x14ac:dyDescent="0.3">
      <c r="A4668" s="56" t="s">
        <v>421</v>
      </c>
      <c r="B4668" s="61">
        <v>41129</v>
      </c>
      <c r="E4668" s="42" t="s">
        <v>118</v>
      </c>
      <c r="BJ4668" s="43">
        <v>5.0999999999999996</v>
      </c>
    </row>
    <row r="4669" spans="1:62" x14ac:dyDescent="0.3">
      <c r="A4669" s="56" t="s">
        <v>421</v>
      </c>
      <c r="B4669" s="61">
        <v>41136</v>
      </c>
      <c r="E4669" s="42" t="s">
        <v>118</v>
      </c>
      <c r="BJ4669" s="43">
        <v>5.8</v>
      </c>
    </row>
    <row r="4670" spans="1:62" x14ac:dyDescent="0.3">
      <c r="A4670" s="56" t="s">
        <v>421</v>
      </c>
      <c r="B4670" s="61">
        <v>41142</v>
      </c>
      <c r="E4670" s="42" t="s">
        <v>118</v>
      </c>
      <c r="BJ4670" s="43">
        <v>6.7</v>
      </c>
    </row>
    <row r="4671" spans="1:62" x14ac:dyDescent="0.3">
      <c r="A4671" s="56" t="s">
        <v>421</v>
      </c>
      <c r="B4671" s="61"/>
      <c r="E4671" s="38" t="s">
        <v>118</v>
      </c>
      <c r="AS4671" t="s">
        <v>69</v>
      </c>
      <c r="AU4671">
        <v>87</v>
      </c>
      <c r="AW4671">
        <v>96</v>
      </c>
      <c r="AX4671">
        <v>133</v>
      </c>
    </row>
    <row r="4672" spans="1:62" x14ac:dyDescent="0.3">
      <c r="A4672" s="56" t="s">
        <v>418</v>
      </c>
      <c r="B4672" s="61">
        <v>41099</v>
      </c>
      <c r="E4672" s="42" t="s">
        <v>118</v>
      </c>
      <c r="BJ4672" s="43">
        <v>4.7</v>
      </c>
    </row>
    <row r="4673" spans="1:62" x14ac:dyDescent="0.3">
      <c r="A4673" s="56" t="s">
        <v>418</v>
      </c>
      <c r="B4673" s="61">
        <v>41109</v>
      </c>
      <c r="E4673" s="42" t="s">
        <v>118</v>
      </c>
      <c r="BJ4673" s="43">
        <v>5.7</v>
      </c>
    </row>
    <row r="4674" spans="1:62" x14ac:dyDescent="0.3">
      <c r="A4674" s="56" t="s">
        <v>418</v>
      </c>
      <c r="B4674" s="61">
        <v>41119</v>
      </c>
      <c r="E4674" s="42" t="s">
        <v>118</v>
      </c>
      <c r="BJ4674" s="43">
        <v>6.95</v>
      </c>
    </row>
    <row r="4675" spans="1:62" x14ac:dyDescent="0.3">
      <c r="A4675" s="56" t="s">
        <v>418</v>
      </c>
      <c r="B4675" s="61"/>
      <c r="E4675" s="38" t="s">
        <v>118</v>
      </c>
      <c r="AS4675" t="s">
        <v>69</v>
      </c>
      <c r="AU4675">
        <v>89</v>
      </c>
      <c r="AW4675">
        <v>107</v>
      </c>
      <c r="AX4675">
        <v>152</v>
      </c>
    </row>
    <row r="4676" spans="1:62" x14ac:dyDescent="0.3">
      <c r="A4676" s="56" t="s">
        <v>416</v>
      </c>
      <c r="B4676" s="61"/>
      <c r="E4676" s="38" t="s">
        <v>119</v>
      </c>
      <c r="AS4676" t="s">
        <v>69</v>
      </c>
      <c r="AU4676">
        <v>97</v>
      </c>
      <c r="AW4676">
        <v>118</v>
      </c>
      <c r="AX4676">
        <v>166</v>
      </c>
    </row>
    <row r="4677" spans="1:62" x14ac:dyDescent="0.3">
      <c r="A4677" s="56" t="s">
        <v>422</v>
      </c>
      <c r="B4677" s="61"/>
      <c r="E4677" s="38" t="s">
        <v>119</v>
      </c>
      <c r="AS4677" t="s">
        <v>69</v>
      </c>
      <c r="AU4677">
        <v>87</v>
      </c>
      <c r="AW4677">
        <v>94</v>
      </c>
      <c r="AX4677">
        <v>131</v>
      </c>
    </row>
    <row r="4678" spans="1:62" x14ac:dyDescent="0.3">
      <c r="A4678" s="56" t="s">
        <v>419</v>
      </c>
      <c r="B4678" s="61"/>
      <c r="E4678" s="38" t="s">
        <v>119</v>
      </c>
      <c r="AS4678" t="s">
        <v>69</v>
      </c>
      <c r="AU4678">
        <v>93</v>
      </c>
      <c r="AW4678">
        <v>110</v>
      </c>
      <c r="AX4678">
        <v>152</v>
      </c>
    </row>
    <row r="4679" spans="1:62" x14ac:dyDescent="0.3">
      <c r="A4679" s="3" t="s">
        <v>366</v>
      </c>
      <c r="B4679" s="4"/>
      <c r="C4679" s="9"/>
      <c r="D4679" s="9"/>
      <c r="E4679" s="10" t="s">
        <v>118</v>
      </c>
      <c r="AS4679" t="s">
        <v>69</v>
      </c>
      <c r="AU4679">
        <v>97</v>
      </c>
      <c r="AW4679">
        <v>120</v>
      </c>
      <c r="AX4679">
        <v>166</v>
      </c>
    </row>
    <row r="4680" spans="1:62" x14ac:dyDescent="0.3">
      <c r="A4680" s="3" t="s">
        <v>367</v>
      </c>
      <c r="B4680" s="4"/>
      <c r="C4680" s="9"/>
      <c r="D4680" s="9"/>
      <c r="E4680" s="10" t="s">
        <v>118</v>
      </c>
      <c r="AS4680" t="s">
        <v>69</v>
      </c>
      <c r="AU4680">
        <v>89</v>
      </c>
      <c r="AW4680">
        <v>110</v>
      </c>
      <c r="AX4680">
        <v>152</v>
      </c>
    </row>
    <row r="4681" spans="1:62" x14ac:dyDescent="0.3">
      <c r="A4681" s="3" t="s">
        <v>368</v>
      </c>
      <c r="B4681" s="4"/>
      <c r="C4681" s="9"/>
      <c r="D4681" s="9"/>
      <c r="E4681" s="10" t="s">
        <v>118</v>
      </c>
      <c r="AS4681" t="s">
        <v>69</v>
      </c>
      <c r="AU4681">
        <v>87</v>
      </c>
      <c r="AW4681">
        <v>96</v>
      </c>
      <c r="AX4681">
        <v>133</v>
      </c>
    </row>
    <row r="4682" spans="1:62" x14ac:dyDescent="0.3">
      <c r="A4682" s="3" t="s">
        <v>369</v>
      </c>
      <c r="B4682" s="4"/>
      <c r="C4682" s="9"/>
      <c r="D4682" s="9"/>
      <c r="E4682" s="10" t="s">
        <v>119</v>
      </c>
      <c r="AS4682" t="s">
        <v>69</v>
      </c>
      <c r="AU4682">
        <v>97</v>
      </c>
      <c r="AW4682">
        <v>119</v>
      </c>
      <c r="AX4682">
        <v>166</v>
      </c>
    </row>
    <row r="4683" spans="1:62" x14ac:dyDescent="0.3">
      <c r="A4683" s="3" t="s">
        <v>370</v>
      </c>
      <c r="B4683" s="4"/>
      <c r="C4683" s="9"/>
      <c r="D4683" s="9"/>
      <c r="E4683" s="10" t="s">
        <v>119</v>
      </c>
      <c r="AS4683" t="s">
        <v>69</v>
      </c>
      <c r="AU4683">
        <v>93</v>
      </c>
      <c r="AW4683">
        <v>110</v>
      </c>
      <c r="AX4683">
        <v>152</v>
      </c>
    </row>
    <row r="4684" spans="1:62" x14ac:dyDescent="0.3">
      <c r="A4684" s="3" t="s">
        <v>371</v>
      </c>
      <c r="B4684" s="4"/>
      <c r="C4684" s="9"/>
      <c r="D4684" s="9"/>
      <c r="E4684" s="10" t="s">
        <v>119</v>
      </c>
      <c r="AS4684" t="s">
        <v>69</v>
      </c>
      <c r="AU4684">
        <v>87</v>
      </c>
      <c r="AW4684">
        <v>94</v>
      </c>
      <c r="AX4684">
        <v>132</v>
      </c>
    </row>
    <row r="4685" spans="1:62" x14ac:dyDescent="0.3">
      <c r="A4685" s="56" t="s">
        <v>705</v>
      </c>
      <c r="B4685" s="61"/>
      <c r="C4685" s="21">
        <v>33734</v>
      </c>
      <c r="D4685" s="21"/>
      <c r="E4685" t="s">
        <v>243</v>
      </c>
      <c r="AS4685" s="49" t="s">
        <v>69</v>
      </c>
      <c r="AT4685" s="49"/>
      <c r="AW4685" s="25">
        <v>144</v>
      </c>
    </row>
    <row r="4686" spans="1:62" x14ac:dyDescent="0.3">
      <c r="A4686" s="56" t="s">
        <v>714</v>
      </c>
      <c r="B4686" s="61"/>
      <c r="C4686" s="21">
        <v>33797</v>
      </c>
      <c r="D4686" s="21"/>
      <c r="E4686" t="s">
        <v>243</v>
      </c>
      <c r="AS4686" s="49" t="s">
        <v>69</v>
      </c>
      <c r="AT4686" s="49"/>
      <c r="AW4686" s="25">
        <v>115</v>
      </c>
    </row>
    <row r="4687" spans="1:62" x14ac:dyDescent="0.3">
      <c r="A4687" s="56" t="s">
        <v>710</v>
      </c>
      <c r="B4687" s="61"/>
      <c r="C4687" s="21">
        <v>33769</v>
      </c>
      <c r="D4687" s="21"/>
      <c r="E4687" t="s">
        <v>243</v>
      </c>
      <c r="AS4687" s="49" t="s">
        <v>69</v>
      </c>
      <c r="AT4687" s="49"/>
      <c r="AW4687" s="25">
        <v>122</v>
      </c>
    </row>
    <row r="4688" spans="1:62" x14ac:dyDescent="0.3">
      <c r="A4688" s="56" t="s">
        <v>706</v>
      </c>
      <c r="B4688" s="61"/>
      <c r="C4688" s="21">
        <v>33741</v>
      </c>
      <c r="D4688" s="21"/>
      <c r="E4688" t="s">
        <v>243</v>
      </c>
      <c r="AS4688" s="49" t="s">
        <v>69</v>
      </c>
      <c r="AT4688" s="49"/>
      <c r="AW4688" s="25">
        <v>146</v>
      </c>
    </row>
    <row r="4689" spans="1:56" x14ac:dyDescent="0.3">
      <c r="A4689" s="56" t="s">
        <v>702</v>
      </c>
      <c r="B4689" s="61"/>
      <c r="C4689" s="21">
        <v>33713</v>
      </c>
      <c r="D4689" s="21"/>
      <c r="E4689" t="s">
        <v>243</v>
      </c>
      <c r="AS4689" s="49" t="s">
        <v>69</v>
      </c>
      <c r="AT4689" s="49"/>
      <c r="AW4689" s="25">
        <v>146</v>
      </c>
    </row>
    <row r="4690" spans="1:56" x14ac:dyDescent="0.3">
      <c r="A4690" s="56" t="s">
        <v>715</v>
      </c>
      <c r="B4690" s="61"/>
      <c r="C4690" s="21">
        <v>33804</v>
      </c>
      <c r="D4690" s="21"/>
      <c r="E4690" t="s">
        <v>243</v>
      </c>
      <c r="AS4690" s="49" t="s">
        <v>69</v>
      </c>
      <c r="AT4690" s="49"/>
      <c r="AW4690" s="25">
        <v>111</v>
      </c>
    </row>
    <row r="4691" spans="1:56" x14ac:dyDescent="0.3">
      <c r="A4691" s="56" t="s">
        <v>711</v>
      </c>
      <c r="B4691" s="61"/>
      <c r="C4691" s="21">
        <v>33776</v>
      </c>
      <c r="D4691" s="21"/>
      <c r="E4691" t="s">
        <v>243</v>
      </c>
      <c r="AS4691" s="49" t="s">
        <v>69</v>
      </c>
      <c r="AT4691" s="49"/>
      <c r="AW4691" s="25">
        <v>119</v>
      </c>
    </row>
    <row r="4692" spans="1:56" x14ac:dyDescent="0.3">
      <c r="A4692" s="56" t="s">
        <v>707</v>
      </c>
      <c r="B4692" s="61"/>
      <c r="C4692" s="21">
        <v>33748</v>
      </c>
      <c r="D4692" s="21"/>
      <c r="E4692" t="s">
        <v>243</v>
      </c>
      <c r="AS4692" s="49" t="s">
        <v>69</v>
      </c>
      <c r="AT4692" s="49"/>
      <c r="AW4692" s="25">
        <v>135</v>
      </c>
    </row>
    <row r="4693" spans="1:56" x14ac:dyDescent="0.3">
      <c r="A4693" s="56" t="s">
        <v>703</v>
      </c>
      <c r="B4693" s="61"/>
      <c r="C4693" s="21">
        <v>33720</v>
      </c>
      <c r="D4693" s="21"/>
      <c r="E4693" t="s">
        <v>243</v>
      </c>
      <c r="AS4693" s="49" t="s">
        <v>69</v>
      </c>
      <c r="AT4693" s="49"/>
      <c r="AW4693" s="25">
        <v>145</v>
      </c>
    </row>
    <row r="4694" spans="1:56" x14ac:dyDescent="0.3">
      <c r="A4694" s="56" t="s">
        <v>716</v>
      </c>
      <c r="B4694" s="61"/>
      <c r="C4694" s="21">
        <v>33811</v>
      </c>
      <c r="D4694" s="21"/>
      <c r="E4694" t="s">
        <v>243</v>
      </c>
      <c r="AS4694" s="49" t="s">
        <v>69</v>
      </c>
      <c r="AT4694" s="49"/>
      <c r="AW4694" s="25">
        <v>98</v>
      </c>
    </row>
    <row r="4695" spans="1:56" x14ac:dyDescent="0.3">
      <c r="A4695" s="56" t="s">
        <v>712</v>
      </c>
      <c r="B4695" s="61"/>
      <c r="C4695" s="21">
        <v>33783</v>
      </c>
      <c r="D4695" s="21"/>
      <c r="E4695" t="s">
        <v>243</v>
      </c>
      <c r="AS4695" s="49" t="s">
        <v>69</v>
      </c>
      <c r="AT4695" s="49"/>
      <c r="AW4695" s="25">
        <v>114</v>
      </c>
    </row>
    <row r="4696" spans="1:56" x14ac:dyDescent="0.3">
      <c r="A4696" s="56" t="s">
        <v>708</v>
      </c>
      <c r="B4696" s="61"/>
      <c r="C4696" s="21">
        <v>33755</v>
      </c>
      <c r="D4696" s="21"/>
      <c r="E4696" t="s">
        <v>243</v>
      </c>
      <c r="AS4696" s="49" t="s">
        <v>69</v>
      </c>
      <c r="AT4696" s="49"/>
      <c r="AW4696" s="25">
        <v>132</v>
      </c>
    </row>
    <row r="4697" spans="1:56" x14ac:dyDescent="0.3">
      <c r="A4697" s="56" t="s">
        <v>704</v>
      </c>
      <c r="B4697" s="61"/>
      <c r="C4697" s="21">
        <v>33727</v>
      </c>
      <c r="D4697" s="21"/>
      <c r="E4697" t="s">
        <v>243</v>
      </c>
      <c r="AS4697" s="49" t="s">
        <v>69</v>
      </c>
      <c r="AT4697" s="49"/>
      <c r="AW4697" s="25">
        <v>144</v>
      </c>
    </row>
    <row r="4698" spans="1:56" x14ac:dyDescent="0.3">
      <c r="A4698" s="56" t="s">
        <v>713</v>
      </c>
      <c r="B4698" s="61"/>
      <c r="C4698" s="21">
        <v>33790</v>
      </c>
      <c r="D4698" s="21"/>
      <c r="E4698" t="s">
        <v>243</v>
      </c>
      <c r="AS4698" s="49" t="s">
        <v>69</v>
      </c>
      <c r="AT4698" s="49"/>
      <c r="AW4698" s="25">
        <v>110</v>
      </c>
    </row>
    <row r="4699" spans="1:56" x14ac:dyDescent="0.3">
      <c r="A4699" s="56" t="s">
        <v>709</v>
      </c>
      <c r="B4699" s="61"/>
      <c r="C4699" s="21">
        <v>33762</v>
      </c>
      <c r="D4699" s="21"/>
      <c r="E4699" t="s">
        <v>243</v>
      </c>
      <c r="AS4699" s="49" t="s">
        <v>69</v>
      </c>
      <c r="AT4699" s="49"/>
      <c r="AW4699" s="25">
        <v>128</v>
      </c>
    </row>
    <row r="4700" spans="1:56" x14ac:dyDescent="0.3">
      <c r="A4700" s="56" t="s">
        <v>690</v>
      </c>
      <c r="B4700" s="66"/>
      <c r="C4700" s="21">
        <v>33734</v>
      </c>
      <c r="D4700" s="21"/>
      <c r="E4700" t="s">
        <v>186</v>
      </c>
      <c r="AS4700" s="49" t="s">
        <v>69</v>
      </c>
      <c r="AT4700" s="49"/>
      <c r="AW4700" s="25">
        <v>129</v>
      </c>
    </row>
    <row r="4701" spans="1:56" x14ac:dyDescent="0.3">
      <c r="A4701" s="56" t="s">
        <v>699</v>
      </c>
      <c r="B4701" s="66"/>
      <c r="C4701" s="21">
        <v>33797</v>
      </c>
      <c r="D4701" s="21"/>
      <c r="E4701" t="s">
        <v>186</v>
      </c>
      <c r="AS4701" s="49" t="s">
        <v>69</v>
      </c>
      <c r="AT4701" s="49"/>
      <c r="AW4701" s="25">
        <v>98</v>
      </c>
    </row>
    <row r="4702" spans="1:56" x14ac:dyDescent="0.3">
      <c r="A4702" s="56" t="s">
        <v>695</v>
      </c>
      <c r="B4702" s="66"/>
      <c r="C4702" s="21">
        <v>33769</v>
      </c>
      <c r="D4702" s="21"/>
      <c r="E4702" t="s">
        <v>186</v>
      </c>
      <c r="AS4702" s="49" t="s">
        <v>69</v>
      </c>
      <c r="AT4702" s="49"/>
      <c r="AW4702" s="25">
        <v>120</v>
      </c>
    </row>
    <row r="4703" spans="1:56" x14ac:dyDescent="0.3">
      <c r="A4703" s="56" t="s">
        <v>691</v>
      </c>
      <c r="B4703" s="66"/>
      <c r="C4703" s="21">
        <v>33741</v>
      </c>
      <c r="D4703" s="21"/>
      <c r="E4703" t="s">
        <v>186</v>
      </c>
      <c r="AO4703" s="50"/>
      <c r="AP4703" s="50"/>
      <c r="AQ4703" s="50"/>
      <c r="AR4703" s="50"/>
      <c r="AS4703" s="49" t="s">
        <v>69</v>
      </c>
      <c r="AT4703" s="49"/>
      <c r="AW4703" s="25">
        <v>131</v>
      </c>
      <c r="AX4703" s="50"/>
      <c r="AY4703" s="50"/>
      <c r="AZ4703" s="50"/>
      <c r="BA4703" s="50"/>
      <c r="BB4703" s="50"/>
      <c r="BC4703" s="50"/>
      <c r="BD4703" s="50"/>
    </row>
    <row r="4704" spans="1:56" x14ac:dyDescent="0.3">
      <c r="A4704" s="56" t="s">
        <v>687</v>
      </c>
      <c r="B4704" s="66"/>
      <c r="C4704" s="21">
        <v>33713</v>
      </c>
      <c r="D4704" s="21"/>
      <c r="E4704" t="s">
        <v>186</v>
      </c>
      <c r="AS4704" s="49" t="s">
        <v>69</v>
      </c>
      <c r="AT4704" s="49"/>
      <c r="AW4704" s="25">
        <v>122</v>
      </c>
    </row>
    <row r="4705" spans="1:49" x14ac:dyDescent="0.3">
      <c r="A4705" s="56" t="s">
        <v>700</v>
      </c>
      <c r="B4705" s="66"/>
      <c r="C4705" s="21">
        <v>33804</v>
      </c>
      <c r="D4705" s="21"/>
      <c r="E4705" t="s">
        <v>186</v>
      </c>
      <c r="AS4705" s="49" t="s">
        <v>69</v>
      </c>
      <c r="AT4705" s="49"/>
      <c r="AW4705" s="25">
        <v>92</v>
      </c>
    </row>
    <row r="4706" spans="1:49" x14ac:dyDescent="0.3">
      <c r="A4706" s="56" t="s">
        <v>696</v>
      </c>
      <c r="B4706" s="66"/>
      <c r="C4706" s="21">
        <v>33776</v>
      </c>
      <c r="D4706" s="21"/>
      <c r="E4706" t="s">
        <v>186</v>
      </c>
      <c r="AS4706" s="49" t="s">
        <v>69</v>
      </c>
      <c r="AT4706" s="49"/>
      <c r="AW4706" s="25">
        <v>112</v>
      </c>
    </row>
    <row r="4707" spans="1:49" x14ac:dyDescent="0.3">
      <c r="A4707" s="56" t="s">
        <v>692</v>
      </c>
      <c r="B4707" s="66"/>
      <c r="C4707" s="21">
        <v>33748</v>
      </c>
      <c r="D4707" s="21"/>
      <c r="E4707" t="s">
        <v>186</v>
      </c>
      <c r="AS4707" s="49" t="s">
        <v>69</v>
      </c>
      <c r="AT4707" s="49"/>
      <c r="AW4707" s="25">
        <v>130</v>
      </c>
    </row>
    <row r="4708" spans="1:49" x14ac:dyDescent="0.3">
      <c r="A4708" s="56" t="s">
        <v>688</v>
      </c>
      <c r="B4708" s="66"/>
      <c r="C4708" s="21">
        <v>33720</v>
      </c>
      <c r="D4708" s="21"/>
      <c r="E4708" t="s">
        <v>186</v>
      </c>
      <c r="AS4708" s="49" t="s">
        <v>69</v>
      </c>
      <c r="AT4708" s="49"/>
      <c r="AW4708" s="25">
        <v>125</v>
      </c>
    </row>
    <row r="4709" spans="1:49" x14ac:dyDescent="0.3">
      <c r="A4709" s="56" t="s">
        <v>701</v>
      </c>
      <c r="B4709" s="66"/>
      <c r="C4709" s="21">
        <v>33811</v>
      </c>
      <c r="D4709" s="21"/>
      <c r="E4709" t="s">
        <v>186</v>
      </c>
      <c r="AS4709" s="49" t="s">
        <v>69</v>
      </c>
      <c r="AT4709" s="49"/>
      <c r="AW4709" s="25">
        <v>87</v>
      </c>
    </row>
    <row r="4710" spans="1:49" x14ac:dyDescent="0.3">
      <c r="A4710" s="56" t="s">
        <v>697</v>
      </c>
      <c r="B4710" s="66"/>
      <c r="C4710" s="21">
        <v>33783</v>
      </c>
      <c r="D4710" s="21"/>
      <c r="E4710" t="s">
        <v>186</v>
      </c>
      <c r="AS4710" s="49" t="s">
        <v>69</v>
      </c>
      <c r="AT4710" s="49"/>
      <c r="AW4710" s="25">
        <v>109</v>
      </c>
    </row>
    <row r="4711" spans="1:49" x14ac:dyDescent="0.3">
      <c r="A4711" s="56" t="s">
        <v>693</v>
      </c>
      <c r="B4711" s="66"/>
      <c r="C4711" s="21">
        <v>33755</v>
      </c>
      <c r="D4711" s="21"/>
      <c r="E4711" t="s">
        <v>186</v>
      </c>
      <c r="AS4711" s="49" t="s">
        <v>69</v>
      </c>
      <c r="AT4711" s="49"/>
      <c r="AW4711" s="25">
        <v>128</v>
      </c>
    </row>
    <row r="4712" spans="1:49" x14ac:dyDescent="0.3">
      <c r="A4712" s="56" t="s">
        <v>689</v>
      </c>
      <c r="B4712" s="66"/>
      <c r="C4712" s="21">
        <v>33727</v>
      </c>
      <c r="D4712" s="21"/>
      <c r="E4712" t="s">
        <v>186</v>
      </c>
      <c r="AS4712" s="49" t="s">
        <v>69</v>
      </c>
      <c r="AT4712" s="49"/>
      <c r="AW4712" s="25">
        <v>127</v>
      </c>
    </row>
    <row r="4713" spans="1:49" x14ac:dyDescent="0.3">
      <c r="A4713" s="56" t="s">
        <v>698</v>
      </c>
      <c r="B4713" s="66"/>
      <c r="C4713" s="21">
        <v>33790</v>
      </c>
      <c r="D4713" s="21"/>
      <c r="E4713" t="s">
        <v>186</v>
      </c>
      <c r="AS4713" s="49" t="s">
        <v>69</v>
      </c>
      <c r="AT4713" s="49"/>
      <c r="AW4713" s="25">
        <v>105</v>
      </c>
    </row>
    <row r="4714" spans="1:49" x14ac:dyDescent="0.3">
      <c r="A4714" s="56" t="s">
        <v>694</v>
      </c>
      <c r="B4714" s="66"/>
      <c r="C4714" s="21">
        <v>33762</v>
      </c>
      <c r="D4714" s="21"/>
      <c r="E4714" t="s">
        <v>186</v>
      </c>
      <c r="AS4714" s="49" t="s">
        <v>69</v>
      </c>
      <c r="AT4714" s="49"/>
      <c r="AW4714" s="25">
        <v>123</v>
      </c>
    </row>
    <row r="4715" spans="1:49" x14ac:dyDescent="0.3">
      <c r="A4715" s="56" t="s">
        <v>720</v>
      </c>
      <c r="B4715" s="61"/>
      <c r="C4715" s="21">
        <v>33734</v>
      </c>
      <c r="D4715" s="21"/>
      <c r="E4715" t="s">
        <v>567</v>
      </c>
      <c r="AS4715" s="49" t="s">
        <v>69</v>
      </c>
      <c r="AT4715" s="49"/>
      <c r="AW4715" s="25">
        <v>155</v>
      </c>
    </row>
    <row r="4716" spans="1:49" x14ac:dyDescent="0.3">
      <c r="A4716" s="56" t="s">
        <v>729</v>
      </c>
      <c r="B4716" s="61"/>
      <c r="C4716" s="21">
        <v>33797</v>
      </c>
      <c r="D4716" s="21"/>
      <c r="E4716" t="s">
        <v>567</v>
      </c>
      <c r="AS4716" s="49" t="s">
        <v>69</v>
      </c>
      <c r="AT4716" s="49"/>
      <c r="AW4716" s="25">
        <v>115</v>
      </c>
    </row>
    <row r="4717" spans="1:49" x14ac:dyDescent="0.3">
      <c r="A4717" s="56" t="s">
        <v>725</v>
      </c>
      <c r="B4717" s="61"/>
      <c r="C4717" s="21">
        <v>33769</v>
      </c>
      <c r="D4717" s="21"/>
      <c r="E4717" t="s">
        <v>567</v>
      </c>
      <c r="AS4717" s="49" t="s">
        <v>69</v>
      </c>
      <c r="AT4717" s="49"/>
      <c r="AW4717" s="25">
        <v>125</v>
      </c>
    </row>
    <row r="4718" spans="1:49" x14ac:dyDescent="0.3">
      <c r="A4718" s="56" t="s">
        <v>721</v>
      </c>
      <c r="B4718" s="61"/>
      <c r="C4718" s="21">
        <v>33741</v>
      </c>
      <c r="D4718" s="21"/>
      <c r="E4718" t="s">
        <v>567</v>
      </c>
      <c r="AS4718" s="49" t="s">
        <v>69</v>
      </c>
      <c r="AT4718" s="49"/>
      <c r="AW4718" s="25">
        <v>146</v>
      </c>
    </row>
    <row r="4719" spans="1:49" x14ac:dyDescent="0.3">
      <c r="A4719" s="56" t="s">
        <v>717</v>
      </c>
      <c r="B4719" s="61"/>
      <c r="C4719" s="21">
        <v>33713</v>
      </c>
      <c r="D4719" s="21"/>
      <c r="E4719" t="s">
        <v>567</v>
      </c>
      <c r="AS4719" s="49" t="s">
        <v>69</v>
      </c>
      <c r="AT4719" s="49"/>
      <c r="AW4719" s="25">
        <v>155</v>
      </c>
    </row>
    <row r="4720" spans="1:49" x14ac:dyDescent="0.3">
      <c r="A4720" s="56" t="s">
        <v>730</v>
      </c>
      <c r="B4720" s="61"/>
      <c r="C4720" s="21">
        <v>33804</v>
      </c>
      <c r="D4720" s="21"/>
      <c r="E4720" t="s">
        <v>567</v>
      </c>
      <c r="AS4720" s="49" t="s">
        <v>69</v>
      </c>
      <c r="AT4720" s="49"/>
      <c r="AW4720" s="25">
        <v>110</v>
      </c>
    </row>
    <row r="4721" spans="1:49" x14ac:dyDescent="0.3">
      <c r="A4721" s="56" t="s">
        <v>726</v>
      </c>
      <c r="B4721" s="61"/>
      <c r="C4721" s="21">
        <v>33776</v>
      </c>
      <c r="D4721" s="21"/>
      <c r="E4721" t="s">
        <v>567</v>
      </c>
      <c r="AS4721" s="49" t="s">
        <v>69</v>
      </c>
      <c r="AT4721" s="49"/>
      <c r="AW4721" s="25">
        <v>123</v>
      </c>
    </row>
    <row r="4722" spans="1:49" x14ac:dyDescent="0.3">
      <c r="A4722" s="56" t="s">
        <v>722</v>
      </c>
      <c r="B4722" s="61"/>
      <c r="C4722" s="21">
        <v>33748</v>
      </c>
      <c r="D4722" s="21"/>
      <c r="E4722" t="s">
        <v>567</v>
      </c>
      <c r="AS4722" s="49" t="s">
        <v>69</v>
      </c>
      <c r="AT4722" s="49"/>
      <c r="AW4722" s="25">
        <v>145</v>
      </c>
    </row>
    <row r="4723" spans="1:49" x14ac:dyDescent="0.3">
      <c r="A4723" s="56" t="s">
        <v>718</v>
      </c>
      <c r="B4723" s="61"/>
      <c r="C4723" s="21">
        <v>33720</v>
      </c>
      <c r="D4723" s="21"/>
      <c r="E4723" t="s">
        <v>567</v>
      </c>
      <c r="AS4723" s="49" t="s">
        <v>69</v>
      </c>
      <c r="AT4723" s="49"/>
      <c r="AW4723" s="25">
        <v>155</v>
      </c>
    </row>
    <row r="4724" spans="1:49" x14ac:dyDescent="0.3">
      <c r="A4724" s="56" t="s">
        <v>731</v>
      </c>
      <c r="B4724" s="61"/>
      <c r="C4724" s="21">
        <v>33811</v>
      </c>
      <c r="D4724" s="21"/>
      <c r="E4724" t="s">
        <v>567</v>
      </c>
      <c r="AS4724" s="49" t="s">
        <v>69</v>
      </c>
      <c r="AT4724" s="49"/>
      <c r="AW4724" s="25">
        <v>99</v>
      </c>
    </row>
    <row r="4725" spans="1:49" x14ac:dyDescent="0.3">
      <c r="A4725" s="56" t="s">
        <v>727</v>
      </c>
      <c r="B4725" s="61"/>
      <c r="C4725" s="21">
        <v>33783</v>
      </c>
      <c r="D4725" s="21"/>
      <c r="E4725" t="s">
        <v>567</v>
      </c>
      <c r="AS4725" s="49" t="s">
        <v>69</v>
      </c>
      <c r="AT4725" s="49"/>
      <c r="AW4725" s="25">
        <v>121</v>
      </c>
    </row>
    <row r="4726" spans="1:49" x14ac:dyDescent="0.3">
      <c r="A4726" s="56" t="s">
        <v>723</v>
      </c>
      <c r="B4726" s="61"/>
      <c r="C4726" s="21">
        <v>33755</v>
      </c>
      <c r="D4726" s="21"/>
      <c r="E4726" t="s">
        <v>567</v>
      </c>
      <c r="AS4726" s="49" t="s">
        <v>69</v>
      </c>
      <c r="AT4726" s="49"/>
      <c r="AW4726" s="25">
        <v>140</v>
      </c>
    </row>
    <row r="4727" spans="1:49" x14ac:dyDescent="0.3">
      <c r="A4727" s="56" t="s">
        <v>719</v>
      </c>
      <c r="B4727" s="61"/>
      <c r="C4727" s="21">
        <v>33727</v>
      </c>
      <c r="D4727" s="21"/>
      <c r="E4727" t="s">
        <v>567</v>
      </c>
      <c r="AS4727" s="49" t="s">
        <v>69</v>
      </c>
      <c r="AT4727" s="49"/>
      <c r="AW4727" s="25">
        <v>155</v>
      </c>
    </row>
    <row r="4728" spans="1:49" x14ac:dyDescent="0.3">
      <c r="A4728" s="56" t="s">
        <v>728</v>
      </c>
      <c r="B4728" s="61"/>
      <c r="C4728" s="21">
        <v>33790</v>
      </c>
      <c r="D4728" s="21"/>
      <c r="E4728" t="s">
        <v>567</v>
      </c>
      <c r="AS4728" s="49" t="s">
        <v>69</v>
      </c>
      <c r="AT4728" s="49"/>
      <c r="AW4728" s="25">
        <v>118</v>
      </c>
    </row>
    <row r="4729" spans="1:49" x14ac:dyDescent="0.3">
      <c r="A4729" s="56" t="s">
        <v>724</v>
      </c>
      <c r="B4729" s="61"/>
      <c r="C4729" s="21">
        <v>33762</v>
      </c>
      <c r="D4729" s="21"/>
      <c r="E4729" t="s">
        <v>567</v>
      </c>
      <c r="AS4729" s="49" t="s">
        <v>69</v>
      </c>
      <c r="AT4729" s="49"/>
      <c r="AW4729" s="25">
        <v>135</v>
      </c>
    </row>
    <row r="4730" spans="1:49" x14ac:dyDescent="0.3">
      <c r="A4730" s="56" t="s">
        <v>735</v>
      </c>
      <c r="B4730" s="61"/>
      <c r="C4730" s="21">
        <v>33734</v>
      </c>
      <c r="D4730" s="21"/>
      <c r="E4730" t="s">
        <v>135</v>
      </c>
      <c r="AS4730" s="49" t="s">
        <v>69</v>
      </c>
      <c r="AT4730" s="49"/>
      <c r="AW4730" s="25">
        <v>140</v>
      </c>
    </row>
    <row r="4731" spans="1:49" x14ac:dyDescent="0.3">
      <c r="A4731" s="56" t="s">
        <v>744</v>
      </c>
      <c r="B4731" s="61"/>
      <c r="C4731" s="21">
        <v>33797</v>
      </c>
      <c r="D4731" s="21"/>
      <c r="E4731" t="s">
        <v>135</v>
      </c>
      <c r="AS4731" s="49" t="s">
        <v>69</v>
      </c>
      <c r="AT4731" s="49"/>
      <c r="AW4731" s="25">
        <v>104</v>
      </c>
    </row>
    <row r="4732" spans="1:49" x14ac:dyDescent="0.3">
      <c r="A4732" s="56" t="s">
        <v>740</v>
      </c>
      <c r="B4732" s="61"/>
      <c r="C4732" s="21">
        <v>33769</v>
      </c>
      <c r="D4732" s="21"/>
      <c r="E4732" t="s">
        <v>135</v>
      </c>
      <c r="AS4732" s="49" t="s">
        <v>69</v>
      </c>
      <c r="AT4732" s="49"/>
      <c r="AW4732" s="25">
        <v>125</v>
      </c>
    </row>
    <row r="4733" spans="1:49" x14ac:dyDescent="0.3">
      <c r="A4733" s="56" t="s">
        <v>736</v>
      </c>
      <c r="B4733" s="61"/>
      <c r="C4733" s="21">
        <v>33741</v>
      </c>
      <c r="D4733" s="21"/>
      <c r="E4733" t="s">
        <v>135</v>
      </c>
      <c r="AS4733" s="49" t="s">
        <v>69</v>
      </c>
      <c r="AT4733" s="49"/>
      <c r="AW4733" s="25">
        <v>140</v>
      </c>
    </row>
    <row r="4734" spans="1:49" x14ac:dyDescent="0.3">
      <c r="A4734" s="56" t="s">
        <v>732</v>
      </c>
      <c r="B4734" s="61"/>
      <c r="C4734" s="21">
        <v>33713</v>
      </c>
      <c r="D4734" s="21"/>
      <c r="E4734" t="s">
        <v>135</v>
      </c>
      <c r="AS4734" s="49" t="s">
        <v>69</v>
      </c>
      <c r="AT4734" s="49"/>
      <c r="AW4734" s="25">
        <v>135</v>
      </c>
    </row>
    <row r="4735" spans="1:49" x14ac:dyDescent="0.3">
      <c r="A4735" s="56" t="s">
        <v>745</v>
      </c>
      <c r="B4735" s="61"/>
      <c r="C4735" s="21">
        <v>33804</v>
      </c>
      <c r="D4735" s="21"/>
      <c r="E4735" t="s">
        <v>135</v>
      </c>
      <c r="AS4735" s="49" t="s">
        <v>69</v>
      </c>
      <c r="AT4735" s="49"/>
      <c r="AW4735" s="25">
        <v>97</v>
      </c>
    </row>
    <row r="4736" spans="1:49" x14ac:dyDescent="0.3">
      <c r="A4736" s="56" t="s">
        <v>741</v>
      </c>
      <c r="B4736" s="61"/>
      <c r="C4736" s="21">
        <v>33776</v>
      </c>
      <c r="D4736" s="21"/>
      <c r="E4736" t="s">
        <v>135</v>
      </c>
      <c r="AS4736" s="49" t="s">
        <v>69</v>
      </c>
      <c r="AT4736" s="49"/>
      <c r="AW4736" s="25">
        <v>119</v>
      </c>
    </row>
    <row r="4737" spans="1:49" x14ac:dyDescent="0.3">
      <c r="A4737" s="56" t="s">
        <v>737</v>
      </c>
      <c r="B4737" s="61"/>
      <c r="C4737" s="21">
        <v>33748</v>
      </c>
      <c r="D4737" s="21"/>
      <c r="E4737" t="s">
        <v>135</v>
      </c>
      <c r="AS4737" s="49" t="s">
        <v>69</v>
      </c>
      <c r="AT4737" s="49"/>
      <c r="AW4737" s="25">
        <v>138</v>
      </c>
    </row>
    <row r="4738" spans="1:49" x14ac:dyDescent="0.3">
      <c r="A4738" s="56" t="s">
        <v>733</v>
      </c>
      <c r="B4738" s="61"/>
      <c r="C4738" s="21">
        <v>33720</v>
      </c>
      <c r="D4738" s="21"/>
      <c r="E4738" t="s">
        <v>135</v>
      </c>
      <c r="AS4738" s="49" t="s">
        <v>69</v>
      </c>
      <c r="AT4738" s="49"/>
      <c r="AW4738" s="25">
        <v>132</v>
      </c>
    </row>
    <row r="4739" spans="1:49" x14ac:dyDescent="0.3">
      <c r="A4739" s="56" t="s">
        <v>746</v>
      </c>
      <c r="B4739" s="61"/>
      <c r="C4739" s="21">
        <v>33811</v>
      </c>
      <c r="D4739" s="21"/>
      <c r="E4739" t="s">
        <v>135</v>
      </c>
      <c r="AS4739" s="49" t="s">
        <v>69</v>
      </c>
      <c r="AT4739" s="49"/>
      <c r="AW4739" s="25">
        <v>93</v>
      </c>
    </row>
    <row r="4740" spans="1:49" x14ac:dyDescent="0.3">
      <c r="A4740" s="56" t="s">
        <v>742</v>
      </c>
      <c r="B4740" s="61"/>
      <c r="C4740" s="21">
        <v>33783</v>
      </c>
      <c r="D4740" s="21"/>
      <c r="E4740" t="s">
        <v>135</v>
      </c>
      <c r="AS4740" s="49" t="s">
        <v>69</v>
      </c>
      <c r="AT4740" s="49"/>
      <c r="AW4740" s="25">
        <v>115</v>
      </c>
    </row>
    <row r="4741" spans="1:49" x14ac:dyDescent="0.3">
      <c r="A4741" s="56" t="s">
        <v>738</v>
      </c>
      <c r="B4741" s="61"/>
      <c r="C4741" s="21">
        <v>33755</v>
      </c>
      <c r="D4741" s="21"/>
      <c r="E4741" t="s">
        <v>135</v>
      </c>
      <c r="AS4741" s="49" t="s">
        <v>69</v>
      </c>
      <c r="AT4741" s="49"/>
      <c r="AW4741" s="25">
        <v>132</v>
      </c>
    </row>
    <row r="4742" spans="1:49" x14ac:dyDescent="0.3">
      <c r="A4742" s="56" t="s">
        <v>734</v>
      </c>
      <c r="B4742" s="61"/>
      <c r="C4742" s="21">
        <v>33727</v>
      </c>
      <c r="D4742" s="21"/>
      <c r="E4742" t="s">
        <v>135</v>
      </c>
      <c r="AS4742" s="49" t="s">
        <v>69</v>
      </c>
      <c r="AT4742" s="49"/>
      <c r="AW4742" s="25">
        <v>135</v>
      </c>
    </row>
    <row r="4743" spans="1:49" x14ac:dyDescent="0.3">
      <c r="A4743" s="56" t="s">
        <v>743</v>
      </c>
      <c r="B4743" s="61"/>
      <c r="C4743" s="21">
        <v>33790</v>
      </c>
      <c r="D4743" s="21"/>
      <c r="E4743" t="s">
        <v>135</v>
      </c>
      <c r="AS4743" s="49" t="s">
        <v>69</v>
      </c>
      <c r="AT4743" s="49"/>
      <c r="AW4743" s="25">
        <v>108</v>
      </c>
    </row>
    <row r="4744" spans="1:49" x14ac:dyDescent="0.3">
      <c r="A4744" s="56" t="s">
        <v>739</v>
      </c>
      <c r="B4744" s="61"/>
      <c r="C4744" s="21">
        <v>33762</v>
      </c>
      <c r="D4744" s="21"/>
      <c r="E4744" t="s">
        <v>135</v>
      </c>
      <c r="AS4744" s="49" t="s">
        <v>69</v>
      </c>
      <c r="AT4744" s="49"/>
      <c r="AW4744" s="25">
        <v>128</v>
      </c>
    </row>
    <row r="4745" spans="1:49" x14ac:dyDescent="0.3">
      <c r="A4745" s="56" t="s">
        <v>750</v>
      </c>
      <c r="B4745" s="61"/>
      <c r="C4745" s="21">
        <v>33734</v>
      </c>
      <c r="D4745" s="21"/>
      <c r="E4745" t="s">
        <v>569</v>
      </c>
      <c r="AS4745" s="49" t="s">
        <v>69</v>
      </c>
      <c r="AT4745" s="49"/>
      <c r="AW4745" s="25">
        <v>143</v>
      </c>
    </row>
    <row r="4746" spans="1:49" x14ac:dyDescent="0.3">
      <c r="A4746" s="56" t="s">
        <v>759</v>
      </c>
      <c r="B4746" s="61"/>
      <c r="C4746" s="21">
        <v>33797</v>
      </c>
      <c r="D4746" s="21"/>
      <c r="E4746" t="s">
        <v>569</v>
      </c>
      <c r="AS4746" s="49" t="s">
        <v>69</v>
      </c>
      <c r="AT4746" s="49"/>
      <c r="AW4746" s="25">
        <v>105</v>
      </c>
    </row>
    <row r="4747" spans="1:49" x14ac:dyDescent="0.3">
      <c r="A4747" s="56" t="s">
        <v>755</v>
      </c>
      <c r="B4747" s="61"/>
      <c r="C4747" s="21">
        <v>33769</v>
      </c>
      <c r="D4747" s="21"/>
      <c r="E4747" t="s">
        <v>569</v>
      </c>
      <c r="AS4747" s="49" t="s">
        <v>69</v>
      </c>
      <c r="AT4747" s="49"/>
      <c r="AW4747" s="25">
        <v>123</v>
      </c>
    </row>
    <row r="4748" spans="1:49" x14ac:dyDescent="0.3">
      <c r="A4748" s="56" t="s">
        <v>751</v>
      </c>
      <c r="B4748" s="61"/>
      <c r="C4748" s="21">
        <v>33741</v>
      </c>
      <c r="D4748" s="21"/>
      <c r="E4748" t="s">
        <v>569</v>
      </c>
      <c r="AS4748" s="49" t="s">
        <v>69</v>
      </c>
      <c r="AT4748" s="49"/>
      <c r="AW4748" s="25">
        <v>140</v>
      </c>
    </row>
    <row r="4749" spans="1:49" x14ac:dyDescent="0.3">
      <c r="A4749" s="56" t="s">
        <v>747</v>
      </c>
      <c r="B4749" s="61"/>
      <c r="C4749" s="21">
        <v>33713</v>
      </c>
      <c r="D4749" s="21"/>
      <c r="E4749" t="s">
        <v>569</v>
      </c>
      <c r="AS4749" s="49" t="s">
        <v>69</v>
      </c>
      <c r="AT4749" s="49"/>
      <c r="AW4749" s="25">
        <v>147</v>
      </c>
    </row>
    <row r="4750" spans="1:49" x14ac:dyDescent="0.3">
      <c r="A4750" s="56" t="s">
        <v>760</v>
      </c>
      <c r="B4750" s="61"/>
      <c r="C4750" s="21">
        <v>33804</v>
      </c>
      <c r="D4750" s="21"/>
      <c r="E4750" t="s">
        <v>569</v>
      </c>
      <c r="AS4750" s="49" t="s">
        <v>69</v>
      </c>
      <c r="AT4750" s="49"/>
      <c r="AW4750" s="25">
        <v>100</v>
      </c>
    </row>
    <row r="4751" spans="1:49" x14ac:dyDescent="0.3">
      <c r="A4751" s="56" t="s">
        <v>756</v>
      </c>
      <c r="B4751" s="61"/>
      <c r="C4751" s="21">
        <v>33776</v>
      </c>
      <c r="D4751" s="21"/>
      <c r="E4751" t="s">
        <v>569</v>
      </c>
      <c r="AS4751" s="49" t="s">
        <v>69</v>
      </c>
      <c r="AT4751" s="49"/>
      <c r="AW4751" s="25">
        <v>118</v>
      </c>
    </row>
    <row r="4752" spans="1:49" x14ac:dyDescent="0.3">
      <c r="A4752" s="56" t="s">
        <v>752</v>
      </c>
      <c r="B4752" s="61"/>
      <c r="C4752" s="21">
        <v>33748</v>
      </c>
      <c r="D4752" s="21"/>
      <c r="E4752" t="s">
        <v>569</v>
      </c>
      <c r="AS4752" s="49" t="s">
        <v>69</v>
      </c>
      <c r="AT4752" s="49"/>
      <c r="AW4752" s="25">
        <v>137</v>
      </c>
    </row>
    <row r="4753" spans="1:62" x14ac:dyDescent="0.3">
      <c r="A4753" s="56" t="s">
        <v>748</v>
      </c>
      <c r="B4753" s="61"/>
      <c r="C4753" s="21">
        <v>33720</v>
      </c>
      <c r="D4753" s="21"/>
      <c r="E4753" t="s">
        <v>569</v>
      </c>
      <c r="AS4753" s="49" t="s">
        <v>69</v>
      </c>
      <c r="AT4753" s="49"/>
      <c r="AW4753" s="25">
        <v>146</v>
      </c>
    </row>
    <row r="4754" spans="1:62" x14ac:dyDescent="0.3">
      <c r="A4754" s="56" t="s">
        <v>761</v>
      </c>
      <c r="B4754" s="61"/>
      <c r="C4754" s="21">
        <v>33811</v>
      </c>
      <c r="D4754" s="21"/>
      <c r="E4754" t="s">
        <v>569</v>
      </c>
      <c r="AS4754" s="49" t="s">
        <v>69</v>
      </c>
      <c r="AT4754" s="49"/>
      <c r="AW4754" s="25">
        <v>105</v>
      </c>
    </row>
    <row r="4755" spans="1:62" x14ac:dyDescent="0.3">
      <c r="A4755" s="56" t="s">
        <v>757</v>
      </c>
      <c r="B4755" s="61"/>
      <c r="C4755" s="21">
        <v>33783</v>
      </c>
      <c r="D4755" s="21"/>
      <c r="E4755" t="s">
        <v>569</v>
      </c>
      <c r="AS4755" s="49" t="s">
        <v>69</v>
      </c>
      <c r="AT4755" s="49"/>
      <c r="AW4755" s="25">
        <v>114</v>
      </c>
    </row>
    <row r="4756" spans="1:62" x14ac:dyDescent="0.3">
      <c r="A4756" s="56" t="s">
        <v>753</v>
      </c>
      <c r="B4756" s="61"/>
      <c r="C4756" s="21">
        <v>33755</v>
      </c>
      <c r="D4756" s="21"/>
      <c r="E4756" t="s">
        <v>569</v>
      </c>
      <c r="AS4756" s="49" t="s">
        <v>69</v>
      </c>
      <c r="AT4756" s="49"/>
      <c r="AW4756" s="25">
        <v>132</v>
      </c>
    </row>
    <row r="4757" spans="1:62" x14ac:dyDescent="0.3">
      <c r="A4757" s="56" t="s">
        <v>749</v>
      </c>
      <c r="B4757" s="61"/>
      <c r="C4757" s="21">
        <v>33727</v>
      </c>
      <c r="D4757" s="21"/>
      <c r="E4757" t="s">
        <v>569</v>
      </c>
      <c r="AS4757" s="49" t="s">
        <v>69</v>
      </c>
      <c r="AT4757" s="49"/>
      <c r="AW4757" s="25">
        <v>144</v>
      </c>
    </row>
    <row r="4758" spans="1:62" x14ac:dyDescent="0.3">
      <c r="A4758" s="56" t="s">
        <v>758</v>
      </c>
      <c r="B4758" s="61"/>
      <c r="C4758" s="21">
        <v>33790</v>
      </c>
      <c r="D4758" s="21"/>
      <c r="E4758" t="s">
        <v>569</v>
      </c>
      <c r="AS4758" s="49" t="s">
        <v>69</v>
      </c>
      <c r="AT4758" s="49"/>
      <c r="AW4758" s="25">
        <v>109</v>
      </c>
    </row>
    <row r="4759" spans="1:62" x14ac:dyDescent="0.3">
      <c r="A4759" s="56" t="s">
        <v>754</v>
      </c>
      <c r="B4759" s="61"/>
      <c r="C4759" s="21">
        <v>33762</v>
      </c>
      <c r="D4759" s="21"/>
      <c r="E4759" t="s">
        <v>569</v>
      </c>
      <c r="AS4759" s="49" t="s">
        <v>69</v>
      </c>
      <c r="AT4759" s="49"/>
      <c r="AW4759" s="25">
        <v>128</v>
      </c>
    </row>
    <row r="4760" spans="1:62" x14ac:dyDescent="0.3">
      <c r="A4760" s="56" t="s">
        <v>541</v>
      </c>
      <c r="B4760" s="61">
        <v>40735</v>
      </c>
      <c r="E4760" t="s">
        <v>505</v>
      </c>
      <c r="AY4760">
        <v>15</v>
      </c>
      <c r="BJ4760">
        <v>4.7</v>
      </c>
    </row>
    <row r="4761" spans="1:62" x14ac:dyDescent="0.3">
      <c r="A4761" s="56" t="s">
        <v>541</v>
      </c>
      <c r="B4761" s="61">
        <v>40746</v>
      </c>
      <c r="E4761" t="s">
        <v>505</v>
      </c>
      <c r="AY4761">
        <v>16</v>
      </c>
      <c r="BJ4761">
        <v>5.7</v>
      </c>
    </row>
    <row r="4762" spans="1:62" x14ac:dyDescent="0.3">
      <c r="A4762" s="56" t="s">
        <v>541</v>
      </c>
      <c r="B4762" s="61">
        <v>40753</v>
      </c>
      <c r="E4762" t="s">
        <v>505</v>
      </c>
      <c r="AY4762">
        <v>30</v>
      </c>
      <c r="BJ4762">
        <v>6.2</v>
      </c>
    </row>
    <row r="4763" spans="1:62" x14ac:dyDescent="0.3">
      <c r="A4763" s="56" t="s">
        <v>541</v>
      </c>
      <c r="B4763" s="61">
        <v>40771</v>
      </c>
      <c r="E4763" t="s">
        <v>505</v>
      </c>
      <c r="AY4763">
        <v>32</v>
      </c>
      <c r="BJ4763">
        <v>7.1</v>
      </c>
    </row>
    <row r="4764" spans="1:62" x14ac:dyDescent="0.3">
      <c r="A4764" s="56" t="s">
        <v>541</v>
      </c>
      <c r="B4764" s="61">
        <v>40782</v>
      </c>
      <c r="E4764" t="s">
        <v>505</v>
      </c>
      <c r="AY4764">
        <v>39</v>
      </c>
    </row>
    <row r="4765" spans="1:62" x14ac:dyDescent="0.3">
      <c r="A4765" s="56" t="s">
        <v>541</v>
      </c>
      <c r="B4765" s="61">
        <v>40793</v>
      </c>
      <c r="E4765" t="s">
        <v>505</v>
      </c>
      <c r="AY4765">
        <v>53</v>
      </c>
    </row>
    <row r="4766" spans="1:62" x14ac:dyDescent="0.3">
      <c r="A4766" s="56" t="s">
        <v>541</v>
      </c>
      <c r="B4766" s="61">
        <v>40810</v>
      </c>
      <c r="E4766" t="s">
        <v>505</v>
      </c>
      <c r="AY4766">
        <v>69</v>
      </c>
    </row>
    <row r="4767" spans="1:62" x14ac:dyDescent="0.3">
      <c r="A4767" s="56" t="s">
        <v>541</v>
      </c>
      <c r="B4767" s="61">
        <v>40828</v>
      </c>
      <c r="E4767" t="s">
        <v>505</v>
      </c>
      <c r="AY4767">
        <v>70</v>
      </c>
    </row>
    <row r="4768" spans="1:62" x14ac:dyDescent="0.3">
      <c r="A4768" s="56" t="s">
        <v>541</v>
      </c>
      <c r="B4768" s="61">
        <v>40836</v>
      </c>
      <c r="E4768" t="s">
        <v>505</v>
      </c>
      <c r="AY4768">
        <v>79</v>
      </c>
    </row>
    <row r="4769" spans="1:62" x14ac:dyDescent="0.3">
      <c r="A4769" s="56" t="s">
        <v>541</v>
      </c>
      <c r="B4769" s="61">
        <v>40855</v>
      </c>
      <c r="E4769" t="s">
        <v>505</v>
      </c>
      <c r="AY4769">
        <v>87</v>
      </c>
    </row>
    <row r="4770" spans="1:62" x14ac:dyDescent="0.3">
      <c r="A4770" s="56" t="s">
        <v>542</v>
      </c>
      <c r="B4770" s="61">
        <v>40735</v>
      </c>
      <c r="E4770" t="s">
        <v>176</v>
      </c>
      <c r="AY4770">
        <v>15</v>
      </c>
      <c r="BJ4770">
        <v>4.7</v>
      </c>
    </row>
    <row r="4771" spans="1:62" x14ac:dyDescent="0.3">
      <c r="A4771" s="56" t="s">
        <v>542</v>
      </c>
      <c r="B4771" s="61">
        <v>40746</v>
      </c>
      <c r="E4771" t="s">
        <v>176</v>
      </c>
      <c r="AY4771">
        <v>16</v>
      </c>
      <c r="BJ4771">
        <v>5.6</v>
      </c>
    </row>
    <row r="4772" spans="1:62" x14ac:dyDescent="0.3">
      <c r="A4772" s="56" t="s">
        <v>542</v>
      </c>
      <c r="B4772" s="61">
        <v>40753</v>
      </c>
      <c r="E4772" t="s">
        <v>176</v>
      </c>
      <c r="AY4772">
        <v>30</v>
      </c>
      <c r="BJ4772">
        <v>6.2</v>
      </c>
    </row>
    <row r="4773" spans="1:62" x14ac:dyDescent="0.3">
      <c r="A4773" s="56" t="s">
        <v>542</v>
      </c>
      <c r="B4773" s="61">
        <v>40771</v>
      </c>
      <c r="E4773" t="s">
        <v>176</v>
      </c>
      <c r="AY4773">
        <v>32</v>
      </c>
      <c r="BJ4773">
        <v>7.1</v>
      </c>
    </row>
    <row r="4774" spans="1:62" x14ac:dyDescent="0.3">
      <c r="A4774" s="56" t="s">
        <v>542</v>
      </c>
      <c r="B4774" s="61">
        <v>40782</v>
      </c>
      <c r="E4774" t="s">
        <v>176</v>
      </c>
      <c r="AY4774">
        <v>32</v>
      </c>
    </row>
    <row r="4775" spans="1:62" x14ac:dyDescent="0.3">
      <c r="A4775" s="56" t="s">
        <v>542</v>
      </c>
      <c r="B4775" s="61">
        <v>40793</v>
      </c>
      <c r="E4775" t="s">
        <v>176</v>
      </c>
      <c r="AY4775">
        <v>37</v>
      </c>
    </row>
    <row r="4776" spans="1:62" x14ac:dyDescent="0.3">
      <c r="A4776" s="56" t="s">
        <v>542</v>
      </c>
      <c r="B4776" s="61">
        <v>40810</v>
      </c>
      <c r="E4776" t="s">
        <v>176</v>
      </c>
      <c r="AY4776">
        <v>53</v>
      </c>
    </row>
    <row r="4777" spans="1:62" x14ac:dyDescent="0.3">
      <c r="A4777" s="56" t="s">
        <v>542</v>
      </c>
      <c r="B4777" s="61">
        <v>40828</v>
      </c>
      <c r="E4777" t="s">
        <v>176</v>
      </c>
      <c r="AY4777">
        <v>62</v>
      </c>
    </row>
    <row r="4778" spans="1:62" x14ac:dyDescent="0.3">
      <c r="A4778" s="56" t="s">
        <v>542</v>
      </c>
      <c r="B4778" s="61">
        <v>40836</v>
      </c>
      <c r="E4778" t="s">
        <v>176</v>
      </c>
      <c r="AY4778">
        <v>69</v>
      </c>
    </row>
    <row r="4779" spans="1:62" x14ac:dyDescent="0.3">
      <c r="A4779" s="56" t="s">
        <v>542</v>
      </c>
      <c r="B4779" s="61">
        <v>40855</v>
      </c>
      <c r="E4779" t="s">
        <v>176</v>
      </c>
      <c r="AY4779">
        <v>80</v>
      </c>
    </row>
    <row r="4780" spans="1:62" x14ac:dyDescent="0.3">
      <c r="A4780" s="56" t="s">
        <v>543</v>
      </c>
      <c r="B4780" s="61">
        <v>40735</v>
      </c>
      <c r="E4780" t="s">
        <v>178</v>
      </c>
    </row>
    <row r="4781" spans="1:62" x14ac:dyDescent="0.3">
      <c r="A4781" s="56" t="s">
        <v>543</v>
      </c>
      <c r="B4781" s="61">
        <v>40746</v>
      </c>
      <c r="E4781" t="s">
        <v>178</v>
      </c>
      <c r="AY4781">
        <v>16</v>
      </c>
      <c r="BJ4781">
        <v>5.6</v>
      </c>
    </row>
    <row r="4782" spans="1:62" x14ac:dyDescent="0.3">
      <c r="A4782" s="56" t="s">
        <v>543</v>
      </c>
      <c r="B4782" s="61">
        <v>40753</v>
      </c>
      <c r="E4782" t="s">
        <v>178</v>
      </c>
      <c r="AY4782">
        <v>30</v>
      </c>
      <c r="BJ4782">
        <v>5.8</v>
      </c>
    </row>
    <row r="4783" spans="1:62" x14ac:dyDescent="0.3">
      <c r="A4783" s="56" t="s">
        <v>543</v>
      </c>
      <c r="B4783" s="61">
        <v>40771</v>
      </c>
      <c r="E4783" t="s">
        <v>178</v>
      </c>
      <c r="AY4783">
        <v>32</v>
      </c>
      <c r="BJ4783">
        <v>7.3</v>
      </c>
    </row>
    <row r="4784" spans="1:62" x14ac:dyDescent="0.3">
      <c r="A4784" s="56" t="s">
        <v>543</v>
      </c>
      <c r="B4784" s="61">
        <v>40782</v>
      </c>
      <c r="E4784" t="s">
        <v>178</v>
      </c>
      <c r="AY4784">
        <v>32</v>
      </c>
    </row>
    <row r="4785" spans="1:62" x14ac:dyDescent="0.3">
      <c r="A4785" s="56" t="s">
        <v>543</v>
      </c>
      <c r="B4785" s="61">
        <v>40793</v>
      </c>
      <c r="E4785" t="s">
        <v>178</v>
      </c>
      <c r="AY4785">
        <v>39</v>
      </c>
    </row>
    <row r="4786" spans="1:62" x14ac:dyDescent="0.3">
      <c r="A4786" s="56" t="s">
        <v>543</v>
      </c>
      <c r="B4786" s="61">
        <v>40810</v>
      </c>
      <c r="E4786" t="s">
        <v>178</v>
      </c>
      <c r="AY4786">
        <v>57</v>
      </c>
    </row>
    <row r="4787" spans="1:62" x14ac:dyDescent="0.3">
      <c r="A4787" s="56" t="s">
        <v>543</v>
      </c>
      <c r="B4787" s="61">
        <v>40828</v>
      </c>
      <c r="E4787" t="s">
        <v>178</v>
      </c>
      <c r="AY4787">
        <v>67</v>
      </c>
    </row>
    <row r="4788" spans="1:62" x14ac:dyDescent="0.3">
      <c r="A4788" s="56" t="s">
        <v>543</v>
      </c>
      <c r="B4788" s="61">
        <v>40836</v>
      </c>
      <c r="E4788" t="s">
        <v>178</v>
      </c>
      <c r="AY4788">
        <v>73</v>
      </c>
    </row>
    <row r="4789" spans="1:62" x14ac:dyDescent="0.3">
      <c r="A4789" s="56" t="s">
        <v>543</v>
      </c>
      <c r="B4789" s="61">
        <v>40855</v>
      </c>
      <c r="E4789" t="s">
        <v>178</v>
      </c>
      <c r="AY4789">
        <v>85</v>
      </c>
    </row>
    <row r="4790" spans="1:62" x14ac:dyDescent="0.3">
      <c r="A4790" s="56" t="s">
        <v>544</v>
      </c>
      <c r="B4790" s="61">
        <v>40735</v>
      </c>
      <c r="E4790" t="s">
        <v>509</v>
      </c>
      <c r="AY4790">
        <v>16</v>
      </c>
      <c r="BJ4790">
        <v>5.6</v>
      </c>
    </row>
    <row r="4791" spans="1:62" x14ac:dyDescent="0.3">
      <c r="A4791" s="56" t="s">
        <v>544</v>
      </c>
      <c r="B4791" s="61">
        <v>40746</v>
      </c>
      <c r="E4791" t="s">
        <v>509</v>
      </c>
      <c r="AY4791">
        <v>16</v>
      </c>
      <c r="BJ4791">
        <v>5.5</v>
      </c>
    </row>
    <row r="4792" spans="1:62" x14ac:dyDescent="0.3">
      <c r="A4792" s="56" t="s">
        <v>544</v>
      </c>
      <c r="B4792" s="61">
        <v>40753</v>
      </c>
      <c r="E4792" t="s">
        <v>509</v>
      </c>
      <c r="AY4792">
        <v>30</v>
      </c>
      <c r="BJ4792">
        <v>6</v>
      </c>
    </row>
    <row r="4793" spans="1:62" x14ac:dyDescent="0.3">
      <c r="A4793" s="56" t="s">
        <v>544</v>
      </c>
      <c r="B4793" s="61">
        <v>40771</v>
      </c>
      <c r="E4793" t="s">
        <v>509</v>
      </c>
      <c r="AY4793">
        <v>33</v>
      </c>
      <c r="BJ4793">
        <v>7.7</v>
      </c>
    </row>
    <row r="4794" spans="1:62" x14ac:dyDescent="0.3">
      <c r="A4794" s="56" t="s">
        <v>544</v>
      </c>
      <c r="B4794" s="61">
        <v>40782</v>
      </c>
      <c r="E4794" t="s">
        <v>509</v>
      </c>
      <c r="AY4794">
        <v>37</v>
      </c>
    </row>
    <row r="4795" spans="1:62" x14ac:dyDescent="0.3">
      <c r="A4795" s="56" t="s">
        <v>544</v>
      </c>
      <c r="B4795" s="61">
        <v>40793</v>
      </c>
      <c r="E4795" t="s">
        <v>509</v>
      </c>
      <c r="AY4795">
        <v>37</v>
      </c>
    </row>
    <row r="4796" spans="1:62" x14ac:dyDescent="0.3">
      <c r="A4796" s="56" t="s">
        <v>544</v>
      </c>
      <c r="B4796" s="61">
        <v>40810</v>
      </c>
      <c r="E4796" t="s">
        <v>509</v>
      </c>
      <c r="AY4796">
        <v>53</v>
      </c>
    </row>
    <row r="4797" spans="1:62" x14ac:dyDescent="0.3">
      <c r="A4797" s="56" t="s">
        <v>544</v>
      </c>
      <c r="B4797" s="61">
        <v>40828</v>
      </c>
      <c r="E4797" t="s">
        <v>509</v>
      </c>
      <c r="AY4797">
        <v>61</v>
      </c>
    </row>
    <row r="4798" spans="1:62" x14ac:dyDescent="0.3">
      <c r="A4798" s="56" t="s">
        <v>544</v>
      </c>
      <c r="B4798" s="61">
        <v>40836</v>
      </c>
      <c r="E4798" t="s">
        <v>509</v>
      </c>
      <c r="AY4798">
        <v>71</v>
      </c>
    </row>
    <row r="4799" spans="1:62" x14ac:dyDescent="0.3">
      <c r="A4799" s="56" t="s">
        <v>544</v>
      </c>
      <c r="B4799" s="61">
        <v>40855</v>
      </c>
      <c r="E4799" t="s">
        <v>509</v>
      </c>
      <c r="AY4799">
        <v>83</v>
      </c>
    </row>
    <row r="4800" spans="1:62" x14ac:dyDescent="0.3">
      <c r="A4800" s="56" t="s">
        <v>545</v>
      </c>
      <c r="B4800" s="61">
        <v>40735</v>
      </c>
      <c r="E4800" t="s">
        <v>180</v>
      </c>
      <c r="AY4800">
        <v>15</v>
      </c>
      <c r="BJ4800">
        <v>4.5999999999999996</v>
      </c>
    </row>
    <row r="4801" spans="1:62" x14ac:dyDescent="0.3">
      <c r="A4801" s="56" t="s">
        <v>545</v>
      </c>
      <c r="B4801" s="61">
        <v>40746</v>
      </c>
      <c r="E4801" t="s">
        <v>180</v>
      </c>
      <c r="AY4801">
        <v>16</v>
      </c>
      <c r="BJ4801">
        <v>5.6</v>
      </c>
    </row>
    <row r="4802" spans="1:62" x14ac:dyDescent="0.3">
      <c r="A4802" s="56" t="s">
        <v>545</v>
      </c>
      <c r="B4802" s="61">
        <v>40753</v>
      </c>
      <c r="E4802" t="s">
        <v>180</v>
      </c>
      <c r="AY4802">
        <v>30</v>
      </c>
      <c r="BJ4802">
        <v>6.4</v>
      </c>
    </row>
    <row r="4803" spans="1:62" x14ac:dyDescent="0.3">
      <c r="A4803" s="56" t="s">
        <v>545</v>
      </c>
      <c r="B4803" s="61">
        <v>40771</v>
      </c>
      <c r="E4803" t="s">
        <v>180</v>
      </c>
      <c r="AY4803">
        <v>32</v>
      </c>
      <c r="BJ4803">
        <v>7.2</v>
      </c>
    </row>
    <row r="4804" spans="1:62" x14ac:dyDescent="0.3">
      <c r="A4804" s="56" t="s">
        <v>545</v>
      </c>
      <c r="B4804" s="61">
        <v>40782</v>
      </c>
      <c r="E4804" t="s">
        <v>180</v>
      </c>
      <c r="AY4804">
        <v>32</v>
      </c>
    </row>
    <row r="4805" spans="1:62" x14ac:dyDescent="0.3">
      <c r="A4805" s="56" t="s">
        <v>545</v>
      </c>
      <c r="B4805" s="61">
        <v>40793</v>
      </c>
      <c r="E4805" t="s">
        <v>180</v>
      </c>
      <c r="AY4805">
        <v>39</v>
      </c>
    </row>
    <row r="4806" spans="1:62" x14ac:dyDescent="0.3">
      <c r="A4806" s="56" t="s">
        <v>545</v>
      </c>
      <c r="B4806" s="61">
        <v>40810</v>
      </c>
      <c r="E4806" t="s">
        <v>180</v>
      </c>
      <c r="AY4806">
        <v>69</v>
      </c>
    </row>
    <row r="4807" spans="1:62" x14ac:dyDescent="0.3">
      <c r="A4807" s="56" t="s">
        <v>545</v>
      </c>
      <c r="B4807" s="61">
        <v>40828</v>
      </c>
      <c r="E4807" t="s">
        <v>180</v>
      </c>
      <c r="AY4807">
        <v>71</v>
      </c>
    </row>
    <row r="4808" spans="1:62" x14ac:dyDescent="0.3">
      <c r="A4808" s="56" t="s">
        <v>545</v>
      </c>
      <c r="B4808" s="61">
        <v>40836</v>
      </c>
      <c r="E4808" t="s">
        <v>180</v>
      </c>
      <c r="AY4808">
        <v>79</v>
      </c>
    </row>
    <row r="4809" spans="1:62" x14ac:dyDescent="0.3">
      <c r="A4809" s="56" t="s">
        <v>545</v>
      </c>
      <c r="B4809" s="61">
        <v>40855</v>
      </c>
      <c r="E4809" t="s">
        <v>180</v>
      </c>
      <c r="AY4809">
        <v>87</v>
      </c>
    </row>
    <row r="4810" spans="1:62" x14ac:dyDescent="0.3">
      <c r="A4810" s="56" t="s">
        <v>546</v>
      </c>
      <c r="B4810" s="61">
        <v>40735</v>
      </c>
      <c r="E4810" t="s">
        <v>512</v>
      </c>
    </row>
    <row r="4811" spans="1:62" x14ac:dyDescent="0.3">
      <c r="A4811" s="56" t="s">
        <v>546</v>
      </c>
      <c r="B4811" s="61">
        <v>40746</v>
      </c>
      <c r="E4811" t="s">
        <v>512</v>
      </c>
      <c r="AY4811">
        <v>15</v>
      </c>
      <c r="BJ4811">
        <v>5.5</v>
      </c>
    </row>
    <row r="4812" spans="1:62" x14ac:dyDescent="0.3">
      <c r="A4812" s="56" t="s">
        <v>546</v>
      </c>
      <c r="B4812" s="61">
        <v>40753</v>
      </c>
      <c r="E4812" t="s">
        <v>512</v>
      </c>
      <c r="AY4812">
        <v>17</v>
      </c>
      <c r="BJ4812">
        <v>6.5</v>
      </c>
    </row>
    <row r="4813" spans="1:62" x14ac:dyDescent="0.3">
      <c r="A4813" s="56" t="s">
        <v>546</v>
      </c>
      <c r="B4813" s="61">
        <v>40771</v>
      </c>
      <c r="E4813" t="s">
        <v>512</v>
      </c>
      <c r="AY4813">
        <v>31</v>
      </c>
      <c r="BJ4813">
        <v>7.1</v>
      </c>
    </row>
    <row r="4814" spans="1:62" x14ac:dyDescent="0.3">
      <c r="A4814" s="56" t="s">
        <v>546</v>
      </c>
      <c r="B4814" s="61">
        <v>40782</v>
      </c>
      <c r="E4814" t="s">
        <v>512</v>
      </c>
      <c r="AY4814">
        <v>32</v>
      </c>
    </row>
    <row r="4815" spans="1:62" x14ac:dyDescent="0.3">
      <c r="A4815" s="56" t="s">
        <v>546</v>
      </c>
      <c r="B4815" s="61">
        <v>40793</v>
      </c>
      <c r="E4815" t="s">
        <v>512</v>
      </c>
      <c r="AY4815">
        <v>39</v>
      </c>
    </row>
    <row r="4816" spans="1:62" x14ac:dyDescent="0.3">
      <c r="A4816" s="56" t="s">
        <v>546</v>
      </c>
      <c r="B4816" s="61">
        <v>40810</v>
      </c>
      <c r="E4816" t="s">
        <v>512</v>
      </c>
      <c r="AY4816">
        <v>69</v>
      </c>
    </row>
    <row r="4817" spans="1:62" x14ac:dyDescent="0.3">
      <c r="A4817" s="56" t="s">
        <v>546</v>
      </c>
      <c r="B4817" s="61">
        <v>40828</v>
      </c>
      <c r="E4817" t="s">
        <v>512</v>
      </c>
      <c r="AY4817">
        <v>71</v>
      </c>
    </row>
    <row r="4818" spans="1:62" x14ac:dyDescent="0.3">
      <c r="A4818" s="56" t="s">
        <v>546</v>
      </c>
      <c r="B4818" s="61">
        <v>40836</v>
      </c>
      <c r="E4818" t="s">
        <v>512</v>
      </c>
      <c r="AY4818">
        <v>80</v>
      </c>
    </row>
    <row r="4819" spans="1:62" x14ac:dyDescent="0.3">
      <c r="A4819" s="56" t="s">
        <v>546</v>
      </c>
      <c r="B4819" s="61">
        <v>40855</v>
      </c>
      <c r="E4819" t="s">
        <v>512</v>
      </c>
      <c r="AY4819">
        <v>87</v>
      </c>
    </row>
    <row r="4820" spans="1:62" x14ac:dyDescent="0.3">
      <c r="A4820" s="56" t="s">
        <v>547</v>
      </c>
      <c r="B4820" s="61">
        <v>40735</v>
      </c>
      <c r="E4820" t="s">
        <v>514</v>
      </c>
    </row>
    <row r="4821" spans="1:62" x14ac:dyDescent="0.3">
      <c r="A4821" s="56" t="s">
        <v>547</v>
      </c>
      <c r="B4821" s="61">
        <v>40746</v>
      </c>
      <c r="E4821" t="s">
        <v>514</v>
      </c>
      <c r="AY4821">
        <v>16</v>
      </c>
      <c r="BJ4821">
        <v>5.5</v>
      </c>
    </row>
    <row r="4822" spans="1:62" x14ac:dyDescent="0.3">
      <c r="A4822" s="56" t="s">
        <v>547</v>
      </c>
      <c r="B4822" s="61">
        <v>40753</v>
      </c>
      <c r="E4822" t="s">
        <v>514</v>
      </c>
      <c r="AY4822">
        <v>30</v>
      </c>
      <c r="BJ4822">
        <v>6.6</v>
      </c>
    </row>
    <row r="4823" spans="1:62" x14ac:dyDescent="0.3">
      <c r="A4823" s="56" t="s">
        <v>547</v>
      </c>
      <c r="B4823" s="61">
        <v>40771</v>
      </c>
      <c r="E4823" t="s">
        <v>514</v>
      </c>
      <c r="AY4823">
        <v>32</v>
      </c>
      <c r="BJ4823">
        <v>7.1</v>
      </c>
    </row>
    <row r="4824" spans="1:62" x14ac:dyDescent="0.3">
      <c r="A4824" s="56" t="s">
        <v>547</v>
      </c>
      <c r="B4824" s="61">
        <v>40782</v>
      </c>
      <c r="E4824" t="s">
        <v>514</v>
      </c>
      <c r="AY4824">
        <v>32</v>
      </c>
    </row>
    <row r="4825" spans="1:62" x14ac:dyDescent="0.3">
      <c r="A4825" s="56" t="s">
        <v>547</v>
      </c>
      <c r="B4825" s="61">
        <v>40793</v>
      </c>
      <c r="E4825" t="s">
        <v>514</v>
      </c>
      <c r="AY4825">
        <v>43</v>
      </c>
    </row>
    <row r="4826" spans="1:62" x14ac:dyDescent="0.3">
      <c r="A4826" s="56" t="s">
        <v>547</v>
      </c>
      <c r="B4826" s="61">
        <v>40810</v>
      </c>
      <c r="E4826" t="s">
        <v>514</v>
      </c>
      <c r="AY4826">
        <v>69</v>
      </c>
    </row>
    <row r="4827" spans="1:62" x14ac:dyDescent="0.3">
      <c r="A4827" s="56" t="s">
        <v>547</v>
      </c>
      <c r="B4827" s="61">
        <v>40828</v>
      </c>
      <c r="E4827" t="s">
        <v>514</v>
      </c>
      <c r="AY4827">
        <v>70</v>
      </c>
    </row>
    <row r="4828" spans="1:62" x14ac:dyDescent="0.3">
      <c r="A4828" s="56" t="s">
        <v>547</v>
      </c>
      <c r="B4828" s="61">
        <v>40836</v>
      </c>
      <c r="E4828" t="s">
        <v>514</v>
      </c>
      <c r="AY4828">
        <v>73</v>
      </c>
    </row>
    <row r="4829" spans="1:62" x14ac:dyDescent="0.3">
      <c r="A4829" s="56" t="s">
        <v>547</v>
      </c>
      <c r="B4829" s="61">
        <v>40855</v>
      </c>
      <c r="E4829" t="s">
        <v>514</v>
      </c>
      <c r="AY4829">
        <v>87</v>
      </c>
    </row>
    <row r="4830" spans="1:62" x14ac:dyDescent="0.3">
      <c r="A4830" s="56" t="s">
        <v>548</v>
      </c>
      <c r="B4830" s="61">
        <v>40735</v>
      </c>
      <c r="E4830" t="s">
        <v>516</v>
      </c>
    </row>
    <row r="4831" spans="1:62" x14ac:dyDescent="0.3">
      <c r="A4831" s="56" t="s">
        <v>548</v>
      </c>
      <c r="B4831" s="61">
        <v>40746</v>
      </c>
      <c r="E4831" t="s">
        <v>516</v>
      </c>
      <c r="AY4831">
        <v>16</v>
      </c>
      <c r="BJ4831">
        <v>5.5</v>
      </c>
    </row>
    <row r="4832" spans="1:62" x14ac:dyDescent="0.3">
      <c r="A4832" s="56" t="s">
        <v>548</v>
      </c>
      <c r="B4832" s="61">
        <v>40753</v>
      </c>
      <c r="E4832" t="s">
        <v>516</v>
      </c>
      <c r="AY4832">
        <v>30</v>
      </c>
      <c r="BJ4832">
        <v>6</v>
      </c>
    </row>
    <row r="4833" spans="1:62" x14ac:dyDescent="0.3">
      <c r="A4833" s="56" t="s">
        <v>548</v>
      </c>
      <c r="B4833" s="61">
        <v>40771</v>
      </c>
      <c r="E4833" t="s">
        <v>516</v>
      </c>
      <c r="AY4833">
        <v>30</v>
      </c>
      <c r="BJ4833">
        <v>7.5</v>
      </c>
    </row>
    <row r="4834" spans="1:62" x14ac:dyDescent="0.3">
      <c r="A4834" s="56" t="s">
        <v>548</v>
      </c>
      <c r="B4834" s="61">
        <v>40782</v>
      </c>
      <c r="E4834" t="s">
        <v>516</v>
      </c>
      <c r="AY4834">
        <v>32</v>
      </c>
    </row>
    <row r="4835" spans="1:62" x14ac:dyDescent="0.3">
      <c r="A4835" s="56" t="s">
        <v>548</v>
      </c>
      <c r="B4835" s="61">
        <v>40793</v>
      </c>
      <c r="E4835" t="s">
        <v>516</v>
      </c>
      <c r="AY4835">
        <v>39</v>
      </c>
    </row>
    <row r="4836" spans="1:62" x14ac:dyDescent="0.3">
      <c r="A4836" s="56" t="s">
        <v>548</v>
      </c>
      <c r="B4836" s="61">
        <v>40810</v>
      </c>
      <c r="E4836" t="s">
        <v>516</v>
      </c>
      <c r="AY4836">
        <v>63</v>
      </c>
    </row>
    <row r="4837" spans="1:62" x14ac:dyDescent="0.3">
      <c r="A4837" s="56" t="s">
        <v>548</v>
      </c>
      <c r="B4837" s="61">
        <v>40828</v>
      </c>
      <c r="E4837" t="s">
        <v>516</v>
      </c>
      <c r="AY4837">
        <v>70</v>
      </c>
    </row>
    <row r="4838" spans="1:62" x14ac:dyDescent="0.3">
      <c r="A4838" s="56" t="s">
        <v>548</v>
      </c>
      <c r="B4838" s="61">
        <v>40836</v>
      </c>
      <c r="E4838" t="s">
        <v>516</v>
      </c>
      <c r="AY4838">
        <v>73</v>
      </c>
    </row>
    <row r="4839" spans="1:62" x14ac:dyDescent="0.3">
      <c r="A4839" s="56" t="s">
        <v>548</v>
      </c>
      <c r="B4839" s="61">
        <v>40855</v>
      </c>
      <c r="E4839" t="s">
        <v>516</v>
      </c>
      <c r="AY4839">
        <v>85</v>
      </c>
    </row>
    <row r="4840" spans="1:62" x14ac:dyDescent="0.3">
      <c r="A4840" s="56" t="s">
        <v>549</v>
      </c>
      <c r="B4840" s="61">
        <v>40771</v>
      </c>
      <c r="E4840" t="s">
        <v>505</v>
      </c>
      <c r="AY4840">
        <v>13</v>
      </c>
      <c r="BJ4840">
        <v>2.7</v>
      </c>
    </row>
    <row r="4841" spans="1:62" x14ac:dyDescent="0.3">
      <c r="A4841" s="56" t="s">
        <v>549</v>
      </c>
      <c r="B4841" s="61">
        <v>40782</v>
      </c>
      <c r="E4841" t="s">
        <v>505</v>
      </c>
      <c r="AY4841">
        <v>14</v>
      </c>
      <c r="BJ4841">
        <v>3.7</v>
      </c>
    </row>
    <row r="4842" spans="1:62" x14ac:dyDescent="0.3">
      <c r="A4842" s="56" t="s">
        <v>549</v>
      </c>
      <c r="B4842" s="61">
        <v>40793</v>
      </c>
      <c r="E4842" t="s">
        <v>505</v>
      </c>
      <c r="AY4842">
        <v>30</v>
      </c>
      <c r="BJ4842">
        <v>5.7</v>
      </c>
    </row>
    <row r="4843" spans="1:62" x14ac:dyDescent="0.3">
      <c r="A4843" s="56" t="s">
        <v>549</v>
      </c>
      <c r="B4843" s="61">
        <v>40810</v>
      </c>
      <c r="E4843" t="s">
        <v>505</v>
      </c>
      <c r="AY4843">
        <v>16</v>
      </c>
      <c r="BJ4843">
        <v>6</v>
      </c>
    </row>
    <row r="4844" spans="1:62" x14ac:dyDescent="0.3">
      <c r="A4844" s="56" t="s">
        <v>549</v>
      </c>
      <c r="B4844" s="61">
        <v>40828</v>
      </c>
      <c r="E4844" t="s">
        <v>505</v>
      </c>
      <c r="AY4844">
        <v>39</v>
      </c>
    </row>
    <row r="4845" spans="1:62" x14ac:dyDescent="0.3">
      <c r="A4845" s="56" t="s">
        <v>549</v>
      </c>
      <c r="B4845" s="61">
        <v>40836</v>
      </c>
      <c r="E4845" t="s">
        <v>505</v>
      </c>
      <c r="AY4845">
        <v>65</v>
      </c>
    </row>
    <row r="4846" spans="1:62" x14ac:dyDescent="0.3">
      <c r="A4846" s="56" t="s">
        <v>549</v>
      </c>
      <c r="B4846" s="61">
        <v>40855</v>
      </c>
      <c r="E4846" t="s">
        <v>505</v>
      </c>
      <c r="AY4846">
        <v>75</v>
      </c>
    </row>
    <row r="4847" spans="1:62" x14ac:dyDescent="0.3">
      <c r="A4847" s="56" t="s">
        <v>550</v>
      </c>
      <c r="B4847" s="61">
        <v>40771</v>
      </c>
      <c r="E4847" t="s">
        <v>176</v>
      </c>
      <c r="AY4847">
        <v>13</v>
      </c>
      <c r="BJ4847">
        <v>2.2999999999999998</v>
      </c>
    </row>
    <row r="4848" spans="1:62" x14ac:dyDescent="0.3">
      <c r="A4848" s="56" t="s">
        <v>550</v>
      </c>
      <c r="B4848" s="61">
        <v>40782</v>
      </c>
      <c r="E4848" t="s">
        <v>176</v>
      </c>
      <c r="AY4848">
        <v>14</v>
      </c>
      <c r="BJ4848">
        <v>3.8</v>
      </c>
    </row>
    <row r="4849" spans="1:62" x14ac:dyDescent="0.3">
      <c r="A4849" s="56" t="s">
        <v>550</v>
      </c>
      <c r="B4849" s="61">
        <v>40793</v>
      </c>
      <c r="E4849" t="s">
        <v>176</v>
      </c>
      <c r="AY4849">
        <v>15</v>
      </c>
      <c r="BJ4849">
        <v>5.2</v>
      </c>
    </row>
    <row r="4850" spans="1:62" x14ac:dyDescent="0.3">
      <c r="A4850" s="56" t="s">
        <v>550</v>
      </c>
      <c r="B4850" s="61">
        <v>40810</v>
      </c>
      <c r="E4850" t="s">
        <v>176</v>
      </c>
      <c r="AY4850">
        <v>16</v>
      </c>
      <c r="BJ4850">
        <v>6.1</v>
      </c>
    </row>
    <row r="4851" spans="1:62" x14ac:dyDescent="0.3">
      <c r="A4851" s="56" t="s">
        <v>550</v>
      </c>
      <c r="B4851" s="61">
        <v>40828</v>
      </c>
      <c r="E4851" t="s">
        <v>176</v>
      </c>
      <c r="AY4851">
        <v>32</v>
      </c>
    </row>
    <row r="4852" spans="1:62" x14ac:dyDescent="0.3">
      <c r="A4852" s="56" t="s">
        <v>550</v>
      </c>
      <c r="B4852" s="61">
        <v>40836</v>
      </c>
      <c r="E4852" t="s">
        <v>176</v>
      </c>
      <c r="AY4852">
        <v>49</v>
      </c>
    </row>
    <row r="4853" spans="1:62" x14ac:dyDescent="0.3">
      <c r="A4853" s="56" t="s">
        <v>550</v>
      </c>
      <c r="B4853" s="61">
        <v>40855</v>
      </c>
      <c r="E4853" t="s">
        <v>176</v>
      </c>
      <c r="AY4853">
        <v>71</v>
      </c>
    </row>
    <row r="4854" spans="1:62" x14ac:dyDescent="0.3">
      <c r="A4854" s="56" t="s">
        <v>551</v>
      </c>
      <c r="B4854" s="61">
        <v>40771</v>
      </c>
      <c r="E4854" t="s">
        <v>178</v>
      </c>
      <c r="AY4854">
        <v>13</v>
      </c>
      <c r="BJ4854">
        <v>2.6</v>
      </c>
    </row>
    <row r="4855" spans="1:62" x14ac:dyDescent="0.3">
      <c r="A4855" s="56" t="s">
        <v>551</v>
      </c>
      <c r="B4855" s="61">
        <v>40782</v>
      </c>
      <c r="E4855" t="s">
        <v>178</v>
      </c>
      <c r="AY4855">
        <v>14</v>
      </c>
      <c r="BJ4855">
        <v>3.8</v>
      </c>
    </row>
    <row r="4856" spans="1:62" x14ac:dyDescent="0.3">
      <c r="A4856" s="56" t="s">
        <v>551</v>
      </c>
      <c r="B4856" s="61">
        <v>40793</v>
      </c>
      <c r="E4856" t="s">
        <v>178</v>
      </c>
      <c r="AY4856">
        <v>15</v>
      </c>
      <c r="BJ4856">
        <v>5.0999999999999996</v>
      </c>
    </row>
    <row r="4857" spans="1:62" x14ac:dyDescent="0.3">
      <c r="A4857" s="56" t="s">
        <v>551</v>
      </c>
      <c r="B4857" s="61">
        <v>40810</v>
      </c>
      <c r="E4857" t="s">
        <v>178</v>
      </c>
      <c r="AY4857">
        <v>16</v>
      </c>
      <c r="BJ4857">
        <v>6</v>
      </c>
    </row>
    <row r="4858" spans="1:62" x14ac:dyDescent="0.3">
      <c r="A4858" s="56" t="s">
        <v>551</v>
      </c>
      <c r="B4858" s="61">
        <v>40828</v>
      </c>
      <c r="E4858" t="s">
        <v>178</v>
      </c>
      <c r="AY4858">
        <v>32</v>
      </c>
    </row>
    <row r="4859" spans="1:62" x14ac:dyDescent="0.3">
      <c r="A4859" s="56" t="s">
        <v>551</v>
      </c>
      <c r="B4859" s="61">
        <v>40836</v>
      </c>
      <c r="E4859" t="s">
        <v>178</v>
      </c>
      <c r="AY4859">
        <v>57</v>
      </c>
    </row>
    <row r="4860" spans="1:62" x14ac:dyDescent="0.3">
      <c r="A4860" s="56" t="s">
        <v>551</v>
      </c>
      <c r="B4860" s="61">
        <v>40855</v>
      </c>
      <c r="E4860" t="s">
        <v>178</v>
      </c>
      <c r="AY4860">
        <v>73</v>
      </c>
    </row>
    <row r="4861" spans="1:62" x14ac:dyDescent="0.3">
      <c r="A4861" s="56" t="s">
        <v>552</v>
      </c>
      <c r="B4861" s="61">
        <v>40771</v>
      </c>
      <c r="E4861" t="s">
        <v>509</v>
      </c>
      <c r="AY4861">
        <v>13</v>
      </c>
      <c r="BJ4861">
        <v>2.6</v>
      </c>
    </row>
    <row r="4862" spans="1:62" x14ac:dyDescent="0.3">
      <c r="A4862" s="56" t="s">
        <v>552</v>
      </c>
      <c r="B4862" s="61">
        <v>40782</v>
      </c>
      <c r="E4862" t="s">
        <v>509</v>
      </c>
      <c r="AY4862">
        <v>14</v>
      </c>
      <c r="BJ4862">
        <v>3.8</v>
      </c>
    </row>
    <row r="4863" spans="1:62" x14ac:dyDescent="0.3">
      <c r="A4863" s="56" t="s">
        <v>552</v>
      </c>
      <c r="B4863" s="61">
        <v>40793</v>
      </c>
      <c r="E4863" t="s">
        <v>509</v>
      </c>
      <c r="AY4863">
        <v>15</v>
      </c>
      <c r="BJ4863">
        <v>4.9000000000000004</v>
      </c>
    </row>
    <row r="4864" spans="1:62" x14ac:dyDescent="0.3">
      <c r="A4864" s="56" t="s">
        <v>552</v>
      </c>
      <c r="B4864" s="61">
        <v>40810</v>
      </c>
      <c r="E4864" t="s">
        <v>509</v>
      </c>
      <c r="AY4864">
        <v>15</v>
      </c>
      <c r="BJ4864">
        <v>6.1</v>
      </c>
    </row>
    <row r="4865" spans="1:62" x14ac:dyDescent="0.3">
      <c r="A4865" s="56" t="s">
        <v>552</v>
      </c>
      <c r="B4865" s="61">
        <v>40828</v>
      </c>
      <c r="E4865" t="s">
        <v>509</v>
      </c>
      <c r="AY4865">
        <v>31</v>
      </c>
    </row>
    <row r="4866" spans="1:62" x14ac:dyDescent="0.3">
      <c r="A4866" s="56" t="s">
        <v>552</v>
      </c>
      <c r="B4866" s="61">
        <v>40836</v>
      </c>
      <c r="E4866" t="s">
        <v>509</v>
      </c>
      <c r="AY4866">
        <v>39</v>
      </c>
    </row>
    <row r="4867" spans="1:62" x14ac:dyDescent="0.3">
      <c r="A4867" s="56" t="s">
        <v>552</v>
      </c>
      <c r="B4867" s="61">
        <v>40855</v>
      </c>
      <c r="E4867" t="s">
        <v>509</v>
      </c>
      <c r="AY4867">
        <v>71</v>
      </c>
    </row>
    <row r="4868" spans="1:62" x14ac:dyDescent="0.3">
      <c r="A4868" s="56" t="s">
        <v>553</v>
      </c>
      <c r="B4868" s="61">
        <v>40771</v>
      </c>
      <c r="E4868" t="s">
        <v>180</v>
      </c>
      <c r="AY4868">
        <v>13</v>
      </c>
      <c r="BJ4868">
        <v>2.9</v>
      </c>
    </row>
    <row r="4869" spans="1:62" x14ac:dyDescent="0.3">
      <c r="A4869" s="56" t="s">
        <v>553</v>
      </c>
      <c r="B4869" s="61">
        <v>40782</v>
      </c>
      <c r="E4869" t="s">
        <v>180</v>
      </c>
      <c r="AY4869">
        <v>15</v>
      </c>
      <c r="BJ4869">
        <v>4.7</v>
      </c>
    </row>
    <row r="4870" spans="1:62" x14ac:dyDescent="0.3">
      <c r="A4870" s="56" t="s">
        <v>553</v>
      </c>
      <c r="B4870" s="61">
        <v>40793</v>
      </c>
      <c r="E4870" t="s">
        <v>180</v>
      </c>
      <c r="AY4870">
        <v>15</v>
      </c>
      <c r="BJ4870">
        <v>5.2</v>
      </c>
    </row>
    <row r="4871" spans="1:62" x14ac:dyDescent="0.3">
      <c r="A4871" s="56" t="s">
        <v>553</v>
      </c>
      <c r="B4871" s="61">
        <v>40810</v>
      </c>
      <c r="E4871" t="s">
        <v>180</v>
      </c>
      <c r="AY4871">
        <v>17</v>
      </c>
      <c r="BJ4871">
        <v>6.6</v>
      </c>
    </row>
    <row r="4872" spans="1:62" x14ac:dyDescent="0.3">
      <c r="A4872" s="56" t="s">
        <v>553</v>
      </c>
      <c r="B4872" s="61">
        <v>40828</v>
      </c>
      <c r="E4872" t="s">
        <v>180</v>
      </c>
      <c r="AY4872">
        <v>32</v>
      </c>
    </row>
    <row r="4873" spans="1:62" x14ac:dyDescent="0.3">
      <c r="A4873" s="56" t="s">
        <v>553</v>
      </c>
      <c r="B4873" s="61">
        <v>40836</v>
      </c>
      <c r="E4873" t="s">
        <v>180</v>
      </c>
      <c r="AY4873">
        <v>51</v>
      </c>
    </row>
    <row r="4874" spans="1:62" x14ac:dyDescent="0.3">
      <c r="A4874" s="56" t="s">
        <v>553</v>
      </c>
      <c r="B4874" s="61">
        <v>40855</v>
      </c>
      <c r="E4874" t="s">
        <v>180</v>
      </c>
      <c r="AY4874">
        <v>72</v>
      </c>
    </row>
    <row r="4875" spans="1:62" x14ac:dyDescent="0.3">
      <c r="A4875" s="56" t="s">
        <v>554</v>
      </c>
      <c r="B4875" s="61">
        <v>40771</v>
      </c>
      <c r="E4875" t="s">
        <v>512</v>
      </c>
      <c r="AY4875">
        <v>13</v>
      </c>
      <c r="BJ4875">
        <v>2.5</v>
      </c>
    </row>
    <row r="4876" spans="1:62" x14ac:dyDescent="0.3">
      <c r="A4876" s="56" t="s">
        <v>554</v>
      </c>
      <c r="B4876" s="61">
        <v>40782</v>
      </c>
      <c r="E4876" t="s">
        <v>512</v>
      </c>
      <c r="AY4876">
        <v>14</v>
      </c>
      <c r="BJ4876">
        <v>4</v>
      </c>
    </row>
    <row r="4877" spans="1:62" x14ac:dyDescent="0.3">
      <c r="A4877" s="56" t="s">
        <v>554</v>
      </c>
      <c r="B4877" s="61">
        <v>40793</v>
      </c>
      <c r="E4877" t="s">
        <v>512</v>
      </c>
      <c r="AY4877">
        <v>15</v>
      </c>
      <c r="BJ4877">
        <v>4.9000000000000004</v>
      </c>
    </row>
    <row r="4878" spans="1:62" x14ac:dyDescent="0.3">
      <c r="A4878" s="56" t="s">
        <v>554</v>
      </c>
      <c r="B4878" s="61">
        <v>40810</v>
      </c>
      <c r="E4878" t="s">
        <v>512</v>
      </c>
      <c r="AY4878">
        <v>16</v>
      </c>
      <c r="BJ4878">
        <v>6.1</v>
      </c>
    </row>
    <row r="4879" spans="1:62" x14ac:dyDescent="0.3">
      <c r="A4879" s="56" t="s">
        <v>554</v>
      </c>
      <c r="B4879" s="61">
        <v>40828</v>
      </c>
      <c r="E4879" t="s">
        <v>512</v>
      </c>
      <c r="AY4879">
        <v>37</v>
      </c>
    </row>
    <row r="4880" spans="1:62" x14ac:dyDescent="0.3">
      <c r="A4880" s="56" t="s">
        <v>554</v>
      </c>
      <c r="B4880" s="61">
        <v>40836</v>
      </c>
      <c r="E4880" t="s">
        <v>512</v>
      </c>
      <c r="AY4880">
        <v>57</v>
      </c>
    </row>
    <row r="4881" spans="1:62" x14ac:dyDescent="0.3">
      <c r="A4881" s="56" t="s">
        <v>554</v>
      </c>
      <c r="B4881" s="61">
        <v>40855</v>
      </c>
      <c r="E4881" t="s">
        <v>512</v>
      </c>
      <c r="AY4881">
        <v>73</v>
      </c>
    </row>
    <row r="4882" spans="1:62" x14ac:dyDescent="0.3">
      <c r="A4882" s="56" t="s">
        <v>555</v>
      </c>
      <c r="B4882" s="61">
        <v>40771</v>
      </c>
      <c r="E4882" t="s">
        <v>514</v>
      </c>
      <c r="AY4882">
        <v>13</v>
      </c>
      <c r="BJ4882">
        <v>2.7</v>
      </c>
    </row>
    <row r="4883" spans="1:62" x14ac:dyDescent="0.3">
      <c r="A4883" s="56" t="s">
        <v>555</v>
      </c>
      <c r="B4883" s="61">
        <v>40782</v>
      </c>
      <c r="E4883" t="s">
        <v>514</v>
      </c>
      <c r="AY4883">
        <v>14</v>
      </c>
      <c r="BJ4883">
        <v>3.5</v>
      </c>
    </row>
    <row r="4884" spans="1:62" x14ac:dyDescent="0.3">
      <c r="A4884" s="56" t="s">
        <v>555</v>
      </c>
      <c r="B4884" s="61">
        <v>40793</v>
      </c>
      <c r="E4884" t="s">
        <v>514</v>
      </c>
      <c r="AY4884">
        <v>15</v>
      </c>
      <c r="BJ4884">
        <v>5.3</v>
      </c>
    </row>
    <row r="4885" spans="1:62" x14ac:dyDescent="0.3">
      <c r="A4885" s="56" t="s">
        <v>555</v>
      </c>
      <c r="B4885" s="61">
        <v>40810</v>
      </c>
      <c r="E4885" t="s">
        <v>514</v>
      </c>
      <c r="AY4885">
        <v>17</v>
      </c>
      <c r="BJ4885">
        <v>6.6</v>
      </c>
    </row>
    <row r="4886" spans="1:62" x14ac:dyDescent="0.3">
      <c r="A4886" s="56" t="s">
        <v>555</v>
      </c>
      <c r="B4886" s="61">
        <v>40828</v>
      </c>
      <c r="E4886" t="s">
        <v>514</v>
      </c>
      <c r="AY4886">
        <v>39</v>
      </c>
    </row>
    <row r="4887" spans="1:62" x14ac:dyDescent="0.3">
      <c r="A4887" s="56" t="s">
        <v>555</v>
      </c>
      <c r="B4887" s="61">
        <v>40836</v>
      </c>
      <c r="E4887" t="s">
        <v>514</v>
      </c>
      <c r="AY4887">
        <v>61</v>
      </c>
    </row>
    <row r="4888" spans="1:62" x14ac:dyDescent="0.3">
      <c r="A4888" s="56" t="s">
        <v>555</v>
      </c>
      <c r="B4888" s="61">
        <v>40855</v>
      </c>
      <c r="E4888" t="s">
        <v>514</v>
      </c>
      <c r="AY4888">
        <v>73</v>
      </c>
    </row>
    <row r="4889" spans="1:62" x14ac:dyDescent="0.3">
      <c r="A4889" s="56" t="s">
        <v>556</v>
      </c>
      <c r="B4889" s="61">
        <v>40771</v>
      </c>
      <c r="E4889" t="s">
        <v>516</v>
      </c>
      <c r="AY4889">
        <v>13</v>
      </c>
      <c r="BJ4889">
        <v>2.7</v>
      </c>
    </row>
    <row r="4890" spans="1:62" x14ac:dyDescent="0.3">
      <c r="A4890" s="56" t="s">
        <v>556</v>
      </c>
      <c r="B4890" s="61">
        <v>40782</v>
      </c>
      <c r="E4890" t="s">
        <v>516</v>
      </c>
      <c r="AY4890">
        <v>14</v>
      </c>
      <c r="BJ4890">
        <v>3.8</v>
      </c>
    </row>
    <row r="4891" spans="1:62" x14ac:dyDescent="0.3">
      <c r="A4891" s="56" t="s">
        <v>556</v>
      </c>
      <c r="B4891" s="61">
        <v>40793</v>
      </c>
      <c r="E4891" t="s">
        <v>516</v>
      </c>
      <c r="AY4891">
        <v>15</v>
      </c>
      <c r="BJ4891">
        <v>5.0999999999999996</v>
      </c>
    </row>
    <row r="4892" spans="1:62" x14ac:dyDescent="0.3">
      <c r="A4892" s="56" t="s">
        <v>556</v>
      </c>
      <c r="B4892" s="61">
        <v>40810</v>
      </c>
      <c r="E4892" t="s">
        <v>516</v>
      </c>
      <c r="AY4892">
        <v>17</v>
      </c>
      <c r="BJ4892">
        <v>6.4</v>
      </c>
    </row>
    <row r="4893" spans="1:62" x14ac:dyDescent="0.3">
      <c r="A4893" s="56" t="s">
        <v>556</v>
      </c>
      <c r="B4893" s="61">
        <v>40828</v>
      </c>
      <c r="E4893" t="s">
        <v>516</v>
      </c>
      <c r="AY4893">
        <v>37</v>
      </c>
    </row>
    <row r="4894" spans="1:62" x14ac:dyDescent="0.3">
      <c r="A4894" s="56" t="s">
        <v>556</v>
      </c>
      <c r="B4894" s="61">
        <v>40836</v>
      </c>
      <c r="E4894" t="s">
        <v>516</v>
      </c>
      <c r="AY4894">
        <v>59</v>
      </c>
    </row>
    <row r="4895" spans="1:62" x14ac:dyDescent="0.3">
      <c r="A4895" s="56" t="s">
        <v>556</v>
      </c>
      <c r="B4895" s="61">
        <v>40855</v>
      </c>
      <c r="E4895" t="s">
        <v>516</v>
      </c>
      <c r="AY4895">
        <v>73</v>
      </c>
    </row>
    <row r="4896" spans="1:62" x14ac:dyDescent="0.3">
      <c r="A4896" s="56" t="s">
        <v>464</v>
      </c>
      <c r="B4896" s="61"/>
      <c r="E4896" s="38"/>
      <c r="AS4896" t="s">
        <v>69</v>
      </c>
      <c r="AU4896">
        <v>115</v>
      </c>
      <c r="AW4896">
        <v>136</v>
      </c>
    </row>
    <row r="4897" spans="1:62" x14ac:dyDescent="0.3">
      <c r="A4897" s="56" t="s">
        <v>467</v>
      </c>
      <c r="B4897" s="61"/>
      <c r="E4897" s="38"/>
      <c r="AS4897" t="s">
        <v>69</v>
      </c>
      <c r="AU4897">
        <v>96</v>
      </c>
      <c r="AW4897">
        <v>118</v>
      </c>
    </row>
    <row r="4898" spans="1:62" x14ac:dyDescent="0.3">
      <c r="A4898" s="56" t="s">
        <v>461</v>
      </c>
      <c r="B4898" s="61"/>
      <c r="E4898" s="38"/>
      <c r="AS4898" t="s">
        <v>69</v>
      </c>
      <c r="AU4898">
        <v>114</v>
      </c>
      <c r="AW4898">
        <v>154</v>
      </c>
      <c r="AX4898">
        <v>195</v>
      </c>
    </row>
    <row r="4899" spans="1:62" x14ac:dyDescent="0.3">
      <c r="A4899" s="56" t="s">
        <v>465</v>
      </c>
      <c r="B4899" s="61"/>
      <c r="E4899" s="38"/>
      <c r="AS4899" t="s">
        <v>69</v>
      </c>
      <c r="AU4899">
        <v>127</v>
      </c>
      <c r="AW4899">
        <v>143</v>
      </c>
    </row>
    <row r="4900" spans="1:62" x14ac:dyDescent="0.3">
      <c r="A4900" s="56" t="s">
        <v>468</v>
      </c>
      <c r="B4900" s="61"/>
      <c r="E4900" s="38"/>
      <c r="AS4900" t="s">
        <v>69</v>
      </c>
      <c r="AU4900">
        <v>105</v>
      </c>
      <c r="AW4900">
        <v>119</v>
      </c>
    </row>
    <row r="4901" spans="1:62" x14ac:dyDescent="0.3">
      <c r="A4901" s="56" t="s">
        <v>462</v>
      </c>
      <c r="B4901" s="61"/>
      <c r="E4901" s="38"/>
      <c r="AS4901" t="s">
        <v>69</v>
      </c>
      <c r="AU4901">
        <v>131</v>
      </c>
      <c r="AW4901">
        <v>155</v>
      </c>
      <c r="AX4901">
        <v>195</v>
      </c>
    </row>
    <row r="4902" spans="1:62" x14ac:dyDescent="0.3">
      <c r="A4902" s="56" t="s">
        <v>463</v>
      </c>
      <c r="B4902" s="61">
        <v>41081</v>
      </c>
      <c r="E4902" s="42" t="s">
        <v>118</v>
      </c>
      <c r="BJ4902" s="43">
        <v>2.4</v>
      </c>
    </row>
    <row r="4903" spans="1:62" x14ac:dyDescent="0.3">
      <c r="A4903" s="56" t="s">
        <v>463</v>
      </c>
      <c r="B4903" s="61">
        <v>41108</v>
      </c>
      <c r="E4903" s="42" t="s">
        <v>118</v>
      </c>
      <c r="BJ4903" s="43">
        <v>4.55</v>
      </c>
    </row>
    <row r="4904" spans="1:62" x14ac:dyDescent="0.3">
      <c r="A4904" s="56" t="s">
        <v>463</v>
      </c>
      <c r="B4904" s="61">
        <v>41117</v>
      </c>
      <c r="E4904" s="42" t="s">
        <v>118</v>
      </c>
      <c r="BJ4904" s="43">
        <v>5.45</v>
      </c>
    </row>
    <row r="4905" spans="1:62" x14ac:dyDescent="0.3">
      <c r="A4905" s="56" t="s">
        <v>463</v>
      </c>
      <c r="B4905" s="61">
        <v>41124</v>
      </c>
      <c r="E4905" s="42" t="s">
        <v>118</v>
      </c>
      <c r="BJ4905" s="43">
        <v>5.85</v>
      </c>
    </row>
    <row r="4906" spans="1:62" x14ac:dyDescent="0.3">
      <c r="A4906" s="56" t="s">
        <v>463</v>
      </c>
      <c r="B4906" s="61">
        <v>41134</v>
      </c>
      <c r="E4906" s="42" t="s">
        <v>118</v>
      </c>
      <c r="BJ4906" s="43">
        <v>6.15</v>
      </c>
    </row>
    <row r="4907" spans="1:62" x14ac:dyDescent="0.3">
      <c r="A4907" s="56" t="s">
        <v>463</v>
      </c>
      <c r="B4907" s="61"/>
      <c r="E4907" s="38" t="s">
        <v>118</v>
      </c>
      <c r="AS4907" t="s">
        <v>69</v>
      </c>
      <c r="AU4907">
        <v>125</v>
      </c>
      <c r="AW4907">
        <v>143</v>
      </c>
    </row>
    <row r="4908" spans="1:62" x14ac:dyDescent="0.3">
      <c r="A4908" s="56" t="s">
        <v>466</v>
      </c>
      <c r="B4908" s="61">
        <v>41108</v>
      </c>
      <c r="E4908" s="42" t="s">
        <v>118</v>
      </c>
      <c r="BJ4908" s="43">
        <v>1.05</v>
      </c>
    </row>
    <row r="4909" spans="1:62" x14ac:dyDescent="0.3">
      <c r="A4909" s="56" t="s">
        <v>466</v>
      </c>
      <c r="B4909" s="61">
        <v>41117</v>
      </c>
      <c r="E4909" s="42" t="s">
        <v>118</v>
      </c>
      <c r="BJ4909" s="43">
        <v>2</v>
      </c>
    </row>
    <row r="4910" spans="1:62" x14ac:dyDescent="0.3">
      <c r="A4910" s="56" t="s">
        <v>466</v>
      </c>
      <c r="B4910" s="61">
        <v>41124</v>
      </c>
      <c r="E4910" s="42" t="s">
        <v>118</v>
      </c>
      <c r="BJ4910" s="43">
        <v>2.4500000000000002</v>
      </c>
    </row>
    <row r="4911" spans="1:62" x14ac:dyDescent="0.3">
      <c r="A4911" s="56" t="s">
        <v>466</v>
      </c>
      <c r="B4911" s="61">
        <v>41134</v>
      </c>
      <c r="E4911" s="42" t="s">
        <v>118</v>
      </c>
      <c r="BJ4911" s="43">
        <v>3.6</v>
      </c>
    </row>
    <row r="4912" spans="1:62" x14ac:dyDescent="0.3">
      <c r="A4912" s="56" t="s">
        <v>466</v>
      </c>
      <c r="B4912" s="61">
        <v>41142</v>
      </c>
      <c r="E4912" s="42" t="s">
        <v>118</v>
      </c>
      <c r="BJ4912" s="43">
        <v>4.2</v>
      </c>
    </row>
    <row r="4913" spans="1:62" x14ac:dyDescent="0.3">
      <c r="A4913" s="56" t="s">
        <v>466</v>
      </c>
      <c r="B4913" s="61">
        <v>41148</v>
      </c>
      <c r="E4913" s="42" t="s">
        <v>118</v>
      </c>
      <c r="BJ4913" s="43">
        <v>4.9000000000000004</v>
      </c>
    </row>
    <row r="4914" spans="1:62" x14ac:dyDescent="0.3">
      <c r="A4914" s="56" t="s">
        <v>466</v>
      </c>
      <c r="B4914" s="61">
        <v>41158</v>
      </c>
      <c r="E4914" s="42" t="s">
        <v>118</v>
      </c>
      <c r="BJ4914" s="43">
        <v>6.35</v>
      </c>
    </row>
    <row r="4915" spans="1:62" x14ac:dyDescent="0.3">
      <c r="A4915" s="56" t="s">
        <v>466</v>
      </c>
      <c r="B4915" s="61">
        <v>41164</v>
      </c>
      <c r="E4915" s="42" t="s">
        <v>118</v>
      </c>
      <c r="BJ4915" s="43">
        <v>6.25</v>
      </c>
    </row>
    <row r="4916" spans="1:62" x14ac:dyDescent="0.3">
      <c r="A4916" s="56" t="s">
        <v>466</v>
      </c>
      <c r="B4916" s="61"/>
      <c r="E4916" s="38" t="s">
        <v>118</v>
      </c>
      <c r="AS4916" t="s">
        <v>69</v>
      </c>
      <c r="AU4916">
        <v>104</v>
      </c>
      <c r="AW4916">
        <v>119</v>
      </c>
    </row>
    <row r="4917" spans="1:62" x14ac:dyDescent="0.3">
      <c r="A4917" s="56" t="s">
        <v>460</v>
      </c>
      <c r="B4917" s="61">
        <v>41081</v>
      </c>
      <c r="E4917" s="42" t="s">
        <v>118</v>
      </c>
      <c r="BJ4917" s="43">
        <v>4.45</v>
      </c>
    </row>
    <row r="4918" spans="1:62" x14ac:dyDescent="0.3">
      <c r="A4918" s="56" t="s">
        <v>460</v>
      </c>
      <c r="B4918" s="61">
        <v>41108</v>
      </c>
      <c r="E4918" s="42" t="s">
        <v>118</v>
      </c>
      <c r="BJ4918" s="43">
        <v>6.4</v>
      </c>
    </row>
    <row r="4919" spans="1:62" x14ac:dyDescent="0.3">
      <c r="A4919" s="56" t="s">
        <v>460</v>
      </c>
      <c r="B4919" s="61">
        <v>41117</v>
      </c>
      <c r="E4919" s="42" t="s">
        <v>118</v>
      </c>
      <c r="BJ4919" s="43">
        <v>6.15</v>
      </c>
    </row>
    <row r="4920" spans="1:62" x14ac:dyDescent="0.3">
      <c r="A4920" s="56" t="s">
        <v>460</v>
      </c>
      <c r="B4920" s="61">
        <v>41124</v>
      </c>
      <c r="E4920" s="42" t="s">
        <v>118</v>
      </c>
      <c r="BJ4920" s="43">
        <v>6</v>
      </c>
    </row>
    <row r="4921" spans="1:62" x14ac:dyDescent="0.3">
      <c r="A4921" s="56" t="s">
        <v>460</v>
      </c>
      <c r="B4921" s="61"/>
      <c r="E4921" s="38" t="s">
        <v>118</v>
      </c>
      <c r="AS4921" t="s">
        <v>69</v>
      </c>
      <c r="AU4921">
        <v>131</v>
      </c>
      <c r="AW4921">
        <v>155</v>
      </c>
    </row>
    <row r="4922" spans="1:62" x14ac:dyDescent="0.3">
      <c r="A4922" s="56" t="s">
        <v>481</v>
      </c>
      <c r="B4922" s="61">
        <v>33450</v>
      </c>
      <c r="E4922" t="s">
        <v>482</v>
      </c>
      <c r="S4922">
        <v>5.8</v>
      </c>
      <c r="T4922">
        <v>218</v>
      </c>
      <c r="BI4922">
        <v>549</v>
      </c>
    </row>
    <row r="4923" spans="1:62" x14ac:dyDescent="0.3">
      <c r="A4923" s="56" t="s">
        <v>481</v>
      </c>
      <c r="B4923" s="61">
        <v>33533</v>
      </c>
      <c r="E4923" t="s">
        <v>482</v>
      </c>
      <c r="S4923">
        <v>8.35</v>
      </c>
      <c r="T4923">
        <v>984</v>
      </c>
      <c r="AP4923">
        <v>10</v>
      </c>
      <c r="AQ4923">
        <v>196</v>
      </c>
      <c r="AS4923" t="s">
        <v>483</v>
      </c>
      <c r="BB4923">
        <v>22.6</v>
      </c>
      <c r="BC4923">
        <v>172</v>
      </c>
      <c r="BG4923">
        <v>181.5</v>
      </c>
      <c r="BH4923">
        <v>617</v>
      </c>
      <c r="BI4923">
        <v>377</v>
      </c>
    </row>
    <row r="4924" spans="1:62" x14ac:dyDescent="0.3">
      <c r="A4924" s="56" t="s">
        <v>481</v>
      </c>
      <c r="B4924" s="61">
        <v>33573</v>
      </c>
      <c r="E4924" t="s">
        <v>482</v>
      </c>
      <c r="S4924">
        <v>7.63</v>
      </c>
      <c r="T4924">
        <v>1086</v>
      </c>
      <c r="X4924" s="2">
        <f>Z4924/AC4924</f>
        <v>1.5504812834224599E-2</v>
      </c>
      <c r="Y4924">
        <v>2.8549618320610686E-2</v>
      </c>
      <c r="Z4924">
        <f>S4924*0.76</f>
        <v>5.7988</v>
      </c>
      <c r="AA4924">
        <v>13100</v>
      </c>
      <c r="AB4924">
        <v>8.8000000000000007</v>
      </c>
      <c r="AC4924">
        <v>374</v>
      </c>
      <c r="AQ4924">
        <v>118</v>
      </c>
      <c r="AS4924" t="s">
        <v>69</v>
      </c>
      <c r="BC4924">
        <v>164</v>
      </c>
      <c r="BH4924">
        <v>423</v>
      </c>
      <c r="BI4924">
        <v>372</v>
      </c>
    </row>
    <row r="4925" spans="1:62" x14ac:dyDescent="0.3">
      <c r="A4925" s="56" t="s">
        <v>486</v>
      </c>
      <c r="B4925" s="61">
        <v>33450</v>
      </c>
      <c r="E4925" t="s">
        <v>482</v>
      </c>
      <c r="S4925">
        <v>10.46</v>
      </c>
      <c r="T4925">
        <v>316</v>
      </c>
      <c r="BI4925">
        <v>691</v>
      </c>
    </row>
    <row r="4926" spans="1:62" x14ac:dyDescent="0.3">
      <c r="A4926" s="56" t="s">
        <v>486</v>
      </c>
      <c r="B4926" s="61">
        <v>33533</v>
      </c>
      <c r="E4926" t="s">
        <v>482</v>
      </c>
      <c r="S4926">
        <v>14.14</v>
      </c>
      <c r="T4926">
        <v>1092</v>
      </c>
      <c r="AP4926">
        <v>11.9</v>
      </c>
      <c r="AQ4926">
        <v>275</v>
      </c>
      <c r="BB4926">
        <v>29.3</v>
      </c>
      <c r="BC4926">
        <v>212</v>
      </c>
      <c r="BG4926">
        <v>110.1</v>
      </c>
      <c r="BH4926">
        <v>604</v>
      </c>
      <c r="BI4926">
        <v>416</v>
      </c>
    </row>
    <row r="4927" spans="1:62" x14ac:dyDescent="0.3">
      <c r="A4927" s="56" t="s">
        <v>486</v>
      </c>
      <c r="B4927" s="61">
        <v>33573</v>
      </c>
      <c r="E4927" t="s">
        <v>482</v>
      </c>
      <c r="S4927">
        <v>13.62</v>
      </c>
      <c r="T4927">
        <v>1163</v>
      </c>
      <c r="X4927" s="2">
        <f>Z4927/AC4927</f>
        <v>2.6990853658536585E-2</v>
      </c>
      <c r="Y4927">
        <v>2.081218274111675E-2</v>
      </c>
      <c r="Z4927">
        <f>S4927*0.65</f>
        <v>8.8529999999999998</v>
      </c>
      <c r="AA4927">
        <v>15760</v>
      </c>
      <c r="AB4927">
        <v>15.5</v>
      </c>
      <c r="AC4927">
        <v>328</v>
      </c>
      <c r="AQ4927">
        <v>162</v>
      </c>
      <c r="AS4927" t="s">
        <v>69</v>
      </c>
      <c r="BC4927">
        <v>190</v>
      </c>
      <c r="BH4927">
        <v>474</v>
      </c>
      <c r="BI4927">
        <v>376</v>
      </c>
    </row>
    <row r="4928" spans="1:62" x14ac:dyDescent="0.3">
      <c r="A4928" s="56" t="s">
        <v>487</v>
      </c>
      <c r="B4928" s="61">
        <v>33450</v>
      </c>
      <c r="E4928" t="s">
        <v>482</v>
      </c>
    </row>
    <row r="4929" spans="1:61" x14ac:dyDescent="0.3">
      <c r="A4929" s="56" t="s">
        <v>487</v>
      </c>
      <c r="B4929" s="61">
        <v>33533</v>
      </c>
      <c r="E4929" t="s">
        <v>482</v>
      </c>
    </row>
    <row r="4930" spans="1:61" x14ac:dyDescent="0.3">
      <c r="A4930" s="56" t="s">
        <v>487</v>
      </c>
      <c r="B4930" s="61">
        <v>33573</v>
      </c>
      <c r="E4930" t="s">
        <v>482</v>
      </c>
      <c r="S4930">
        <v>13.68</v>
      </c>
      <c r="T4930">
        <v>1132</v>
      </c>
      <c r="X4930" s="2">
        <f>Z4930/AC4930</f>
        <v>2.9970318021201415E-2</v>
      </c>
      <c r="Y4930">
        <v>1.7490729295426454E-2</v>
      </c>
      <c r="Z4930">
        <f>S4930*0.62</f>
        <v>8.4816000000000003</v>
      </c>
      <c r="AA4930">
        <v>16180</v>
      </c>
      <c r="AB4930">
        <v>17</v>
      </c>
      <c r="AC4930">
        <v>283</v>
      </c>
      <c r="AS4930" t="s">
        <v>69</v>
      </c>
      <c r="BI4930">
        <v>389</v>
      </c>
    </row>
    <row r="4931" spans="1:61" x14ac:dyDescent="0.3">
      <c r="A4931" s="56" t="s">
        <v>488</v>
      </c>
      <c r="B4931" s="61">
        <v>33450</v>
      </c>
      <c r="E4931" t="s">
        <v>482</v>
      </c>
    </row>
    <row r="4932" spans="1:61" x14ac:dyDescent="0.3">
      <c r="A4932" s="56" t="s">
        <v>488</v>
      </c>
      <c r="B4932" s="61">
        <v>33533</v>
      </c>
      <c r="E4932" t="s">
        <v>482</v>
      </c>
      <c r="S4932">
        <v>16.420000000000002</v>
      </c>
      <c r="T4932">
        <v>1097</v>
      </c>
      <c r="AP4932">
        <v>11.6</v>
      </c>
      <c r="AQ4932">
        <v>311</v>
      </c>
      <c r="BB4932">
        <v>28.8</v>
      </c>
      <c r="BC4932">
        <v>205</v>
      </c>
      <c r="BG4932">
        <v>82.4</v>
      </c>
      <c r="BH4932">
        <v>581</v>
      </c>
      <c r="BI4932">
        <v>420</v>
      </c>
    </row>
    <row r="4933" spans="1:61" x14ac:dyDescent="0.3">
      <c r="A4933" s="56" t="s">
        <v>488</v>
      </c>
      <c r="B4933" s="61">
        <v>33573</v>
      </c>
      <c r="E4933" t="s">
        <v>482</v>
      </c>
      <c r="S4933">
        <v>15.5</v>
      </c>
      <c r="T4933">
        <v>1106</v>
      </c>
      <c r="X4933" s="2">
        <f>Z4933/AC4933</f>
        <v>3.110915492957746E-2</v>
      </c>
      <c r="Y4933">
        <v>1.7596034696406443E-2</v>
      </c>
      <c r="Z4933">
        <f>S4933*0.57</f>
        <v>8.8349999999999991</v>
      </c>
      <c r="AA4933">
        <v>16140</v>
      </c>
      <c r="AB4933">
        <v>17.8</v>
      </c>
      <c r="AC4933">
        <v>284</v>
      </c>
      <c r="AQ4933">
        <v>159</v>
      </c>
      <c r="AS4933" t="s">
        <v>69</v>
      </c>
      <c r="BC4933">
        <v>186</v>
      </c>
      <c r="BH4933">
        <v>468</v>
      </c>
      <c r="BI4933">
        <v>379</v>
      </c>
    </row>
    <row r="4934" spans="1:61" x14ac:dyDescent="0.3">
      <c r="A4934" s="56" t="s">
        <v>484</v>
      </c>
      <c r="B4934" s="61">
        <v>33450</v>
      </c>
      <c r="E4934" t="s">
        <v>482</v>
      </c>
      <c r="S4934">
        <v>7.74</v>
      </c>
      <c r="T4934">
        <v>286</v>
      </c>
      <c r="BI4934">
        <v>607</v>
      </c>
    </row>
    <row r="4935" spans="1:61" x14ac:dyDescent="0.3">
      <c r="A4935" s="56" t="s">
        <v>484</v>
      </c>
      <c r="B4935" s="61">
        <v>33533</v>
      </c>
      <c r="E4935" t="s">
        <v>482</v>
      </c>
    </row>
    <row r="4936" spans="1:61" x14ac:dyDescent="0.3">
      <c r="A4936" s="56" t="s">
        <v>484</v>
      </c>
      <c r="B4936" s="61">
        <v>33573</v>
      </c>
      <c r="E4936" t="s">
        <v>482</v>
      </c>
      <c r="S4936">
        <v>10.01</v>
      </c>
      <c r="T4936">
        <v>1158</v>
      </c>
      <c r="X4936" s="2">
        <f>Z4936/AC4936</f>
        <v>2.0512295081967214E-2</v>
      </c>
      <c r="Y4936">
        <v>2.4367509986684421E-2</v>
      </c>
      <c r="Z4936">
        <f>S4936*0.75</f>
        <v>7.5075000000000003</v>
      </c>
      <c r="AA4936">
        <v>15020</v>
      </c>
      <c r="AB4936">
        <v>11.7</v>
      </c>
      <c r="AC4936">
        <v>366</v>
      </c>
      <c r="AS4936" t="s">
        <v>69</v>
      </c>
      <c r="BI4936">
        <v>380</v>
      </c>
    </row>
    <row r="4937" spans="1:61" x14ac:dyDescent="0.3">
      <c r="A4937" s="56" t="s">
        <v>485</v>
      </c>
      <c r="B4937" s="61">
        <v>33450</v>
      </c>
      <c r="E4937" t="s">
        <v>482</v>
      </c>
      <c r="S4937">
        <v>8.9600000000000009</v>
      </c>
      <c r="T4937">
        <v>291</v>
      </c>
      <c r="BI4937">
        <v>618</v>
      </c>
    </row>
    <row r="4938" spans="1:61" x14ac:dyDescent="0.3">
      <c r="A4938" s="56" t="s">
        <v>485</v>
      </c>
      <c r="B4938" s="61">
        <v>33533</v>
      </c>
      <c r="E4938" t="s">
        <v>482</v>
      </c>
      <c r="S4938">
        <v>12.45</v>
      </c>
      <c r="T4938">
        <v>1075</v>
      </c>
      <c r="AP4938">
        <v>11.6</v>
      </c>
      <c r="AQ4938">
        <v>258</v>
      </c>
      <c r="BB4938">
        <v>28.5</v>
      </c>
      <c r="BC4938">
        <v>204</v>
      </c>
      <c r="BG4938">
        <v>126.4</v>
      </c>
      <c r="BH4938">
        <v>614</v>
      </c>
      <c r="BI4938">
        <v>421</v>
      </c>
    </row>
    <row r="4939" spans="1:61" x14ac:dyDescent="0.3">
      <c r="A4939" s="56" t="s">
        <v>485</v>
      </c>
      <c r="B4939" s="61">
        <v>33573</v>
      </c>
      <c r="E4939" t="s">
        <v>482</v>
      </c>
      <c r="S4939">
        <v>11.57</v>
      </c>
      <c r="T4939">
        <v>1148</v>
      </c>
      <c r="X4939" s="2">
        <f>Z4939/AC4939</f>
        <v>2.3140000000000001E-2</v>
      </c>
      <c r="Y4939">
        <v>2.2087067861715749E-2</v>
      </c>
      <c r="Z4939">
        <f>S4939*0.69</f>
        <v>7.9832999999999998</v>
      </c>
      <c r="AA4939">
        <v>15620</v>
      </c>
      <c r="AB4939">
        <v>13.1</v>
      </c>
      <c r="AC4939">
        <v>345</v>
      </c>
      <c r="AQ4939">
        <v>140</v>
      </c>
      <c r="AS4939" t="s">
        <v>69</v>
      </c>
      <c r="BC4939">
        <v>188</v>
      </c>
      <c r="BH4939">
        <v>465</v>
      </c>
      <c r="BI4939">
        <v>382</v>
      </c>
    </row>
    <row r="4940" spans="1:61" x14ac:dyDescent="0.3">
      <c r="A4940" s="3" t="s">
        <v>372</v>
      </c>
      <c r="B4940" s="4">
        <v>41639</v>
      </c>
      <c r="C4940" s="9"/>
      <c r="D4940" s="9"/>
      <c r="E4940" s="10" t="s">
        <v>180</v>
      </c>
      <c r="T4940">
        <v>554</v>
      </c>
      <c r="Y4940">
        <v>2.4066144987450203E-2</v>
      </c>
      <c r="AA4940">
        <v>6773</v>
      </c>
      <c r="AB4940">
        <v>11.9</v>
      </c>
      <c r="AC4940">
        <v>163</v>
      </c>
      <c r="AS4940" t="s">
        <v>69</v>
      </c>
      <c r="AY4940">
        <v>90</v>
      </c>
    </row>
    <row r="4941" spans="1:61" x14ac:dyDescent="0.3">
      <c r="A4941" s="3" t="s">
        <v>373</v>
      </c>
      <c r="B4941" s="4">
        <v>41639</v>
      </c>
      <c r="C4941" s="9"/>
      <c r="D4941" s="9"/>
      <c r="E4941" s="10" t="s">
        <v>180</v>
      </c>
      <c r="T4941">
        <v>994</v>
      </c>
      <c r="Y4941">
        <v>3.7451262056228202E-2</v>
      </c>
      <c r="AA4941">
        <v>9746</v>
      </c>
      <c r="AB4941">
        <v>6.9</v>
      </c>
      <c r="AC4941">
        <v>365</v>
      </c>
      <c r="AS4941" t="s">
        <v>69</v>
      </c>
      <c r="AY4941">
        <v>90</v>
      </c>
    </row>
    <row r="4942" spans="1:61" x14ac:dyDescent="0.3">
      <c r="A4942" s="3" t="s">
        <v>374</v>
      </c>
      <c r="B4942" s="4">
        <v>41639</v>
      </c>
      <c r="C4942" s="9"/>
      <c r="D4942" s="9"/>
      <c r="E4942" s="10" t="s">
        <v>375</v>
      </c>
      <c r="T4942">
        <v>610</v>
      </c>
      <c r="Y4942">
        <v>2.7167235494880503E-2</v>
      </c>
      <c r="AA4942">
        <v>7325</v>
      </c>
      <c r="AB4942">
        <v>8.6999999999999993</v>
      </c>
      <c r="AC4942">
        <v>199</v>
      </c>
      <c r="AS4942" t="s">
        <v>69</v>
      </c>
      <c r="AY4942">
        <v>90</v>
      </c>
    </row>
    <row r="4943" spans="1:61" x14ac:dyDescent="0.3">
      <c r="A4943" s="3" t="s">
        <v>376</v>
      </c>
      <c r="B4943" s="4">
        <v>41639</v>
      </c>
      <c r="C4943" s="9"/>
      <c r="D4943" s="9"/>
      <c r="E4943" s="10" t="s">
        <v>375</v>
      </c>
      <c r="T4943">
        <v>787</v>
      </c>
      <c r="Y4943">
        <v>3.4266133637921199E-2</v>
      </c>
      <c r="AA4943">
        <v>8755</v>
      </c>
      <c r="AB4943">
        <v>7.5</v>
      </c>
      <c r="AC4943">
        <v>300</v>
      </c>
      <c r="AS4943" t="s">
        <v>69</v>
      </c>
      <c r="AY4943">
        <v>90</v>
      </c>
    </row>
    <row r="4944" spans="1:61" x14ac:dyDescent="0.3">
      <c r="A4944" s="3" t="s">
        <v>377</v>
      </c>
      <c r="B4944" s="4">
        <v>42004</v>
      </c>
      <c r="C4944" s="9"/>
      <c r="D4944" s="9"/>
      <c r="E4944" s="10" t="s">
        <v>180</v>
      </c>
      <c r="T4944">
        <v>1437</v>
      </c>
      <c r="Y4944">
        <v>3.4589800443458996E-2</v>
      </c>
      <c r="AA4944">
        <v>13530</v>
      </c>
      <c r="AB4944">
        <v>8.6999999999999993</v>
      </c>
      <c r="AC4944">
        <v>468</v>
      </c>
      <c r="AS4944" t="s">
        <v>69</v>
      </c>
      <c r="AY4944">
        <v>90</v>
      </c>
    </row>
    <row r="4945" spans="1:81" x14ac:dyDescent="0.3">
      <c r="A4945" s="3" t="s">
        <v>378</v>
      </c>
      <c r="B4945" s="4">
        <v>42004</v>
      </c>
      <c r="C4945" s="9"/>
      <c r="D4945" s="9"/>
      <c r="E4945" s="10" t="s">
        <v>180</v>
      </c>
      <c r="T4945">
        <v>1784</v>
      </c>
      <c r="Y4945">
        <v>3.9907038512616198E-2</v>
      </c>
      <c r="AA4945">
        <v>15060</v>
      </c>
      <c r="AB4945">
        <v>7.6</v>
      </c>
      <c r="AC4945">
        <v>601</v>
      </c>
      <c r="AS4945" t="s">
        <v>69</v>
      </c>
      <c r="AY4945">
        <v>90</v>
      </c>
    </row>
    <row r="4946" spans="1:81" x14ac:dyDescent="0.3">
      <c r="A4946" s="3" t="s">
        <v>379</v>
      </c>
      <c r="B4946" s="4">
        <v>42004</v>
      </c>
      <c r="C4946" s="9"/>
      <c r="D4946" s="9"/>
      <c r="E4946" s="10" t="s">
        <v>375</v>
      </c>
      <c r="T4946">
        <v>1392</v>
      </c>
      <c r="Y4946">
        <v>3.5587489433643302E-2</v>
      </c>
      <c r="AA4946">
        <v>11830</v>
      </c>
      <c r="AB4946">
        <v>10.3</v>
      </c>
      <c r="AC4946">
        <v>421</v>
      </c>
      <c r="AS4946" t="s">
        <v>69</v>
      </c>
      <c r="AY4946">
        <v>90</v>
      </c>
    </row>
    <row r="4947" spans="1:81" x14ac:dyDescent="0.3">
      <c r="A4947" s="3" t="s">
        <v>380</v>
      </c>
      <c r="B4947" s="4">
        <v>42004</v>
      </c>
      <c r="C4947" s="9"/>
      <c r="D4947" s="9"/>
      <c r="E4947" s="10" t="s">
        <v>375</v>
      </c>
      <c r="T4947">
        <v>1408</v>
      </c>
      <c r="Y4947">
        <v>3.7192118226601005E-2</v>
      </c>
      <c r="AA4947">
        <v>12180</v>
      </c>
      <c r="AB4947">
        <v>7.5</v>
      </c>
      <c r="AC4947">
        <v>453</v>
      </c>
      <c r="AS4947" t="s">
        <v>69</v>
      </c>
      <c r="AY4947">
        <v>90</v>
      </c>
    </row>
    <row r="4948" spans="1:81" x14ac:dyDescent="0.3">
      <c r="A4948" s="56" t="s">
        <v>480</v>
      </c>
      <c r="B4948" s="61"/>
      <c r="E4948" s="38"/>
      <c r="AS4948" t="s">
        <v>69</v>
      </c>
      <c r="AW4948">
        <v>99</v>
      </c>
      <c r="AX4948">
        <v>137</v>
      </c>
    </row>
    <row r="4949" spans="1:81" x14ac:dyDescent="0.3">
      <c r="A4949" s="56" t="s">
        <v>472</v>
      </c>
      <c r="B4949" s="61"/>
      <c r="E4949" s="38"/>
      <c r="AS4949" t="s">
        <v>69</v>
      </c>
      <c r="AW4949">
        <v>111</v>
      </c>
      <c r="AX4949">
        <v>185</v>
      </c>
    </row>
    <row r="4950" spans="1:81" x14ac:dyDescent="0.3">
      <c r="A4950" s="56" t="s">
        <v>476</v>
      </c>
      <c r="B4950" s="61"/>
      <c r="E4950" s="38"/>
      <c r="AS4950" t="s">
        <v>69</v>
      </c>
      <c r="AW4950">
        <v>114</v>
      </c>
      <c r="AX4950">
        <v>153</v>
      </c>
    </row>
    <row r="4951" spans="1:81" x14ac:dyDescent="0.3">
      <c r="A4951" s="56" t="s">
        <v>479</v>
      </c>
      <c r="B4951" s="61"/>
      <c r="E4951" s="38"/>
      <c r="AS4951" t="s">
        <v>69</v>
      </c>
      <c r="AW4951">
        <v>108</v>
      </c>
      <c r="AX4951">
        <v>137</v>
      </c>
    </row>
    <row r="4952" spans="1:81" x14ac:dyDescent="0.3">
      <c r="A4952" s="56" t="s">
        <v>471</v>
      </c>
      <c r="B4952" s="61"/>
      <c r="E4952" s="38"/>
      <c r="AS4952" t="s">
        <v>69</v>
      </c>
      <c r="AW4952">
        <v>136</v>
      </c>
      <c r="AX4952">
        <v>185</v>
      </c>
    </row>
    <row r="4953" spans="1:81" x14ac:dyDescent="0.3">
      <c r="A4953" s="56" t="s">
        <v>475</v>
      </c>
      <c r="B4953" s="61"/>
      <c r="E4953" s="38"/>
      <c r="AS4953" t="s">
        <v>69</v>
      </c>
      <c r="AW4953">
        <v>122</v>
      </c>
      <c r="AX4953">
        <v>168</v>
      </c>
    </row>
    <row r="4954" spans="1:81" x14ac:dyDescent="0.3">
      <c r="A4954" s="56" t="s">
        <v>477</v>
      </c>
      <c r="B4954" s="61"/>
      <c r="E4954" s="38" t="s">
        <v>118</v>
      </c>
      <c r="AS4954" t="s">
        <v>69</v>
      </c>
      <c r="AW4954">
        <v>106</v>
      </c>
      <c r="AX4954">
        <v>137</v>
      </c>
    </row>
    <row r="4955" spans="1:81" x14ac:dyDescent="0.3">
      <c r="A4955" s="56" t="s">
        <v>469</v>
      </c>
      <c r="B4955" s="61"/>
      <c r="E4955" s="38" t="s">
        <v>118</v>
      </c>
      <c r="AS4955" t="s">
        <v>69</v>
      </c>
      <c r="AW4955">
        <v>128</v>
      </c>
      <c r="AX4955">
        <v>185</v>
      </c>
    </row>
    <row r="4956" spans="1:81" x14ac:dyDescent="0.3">
      <c r="A4956" s="56" t="s">
        <v>473</v>
      </c>
      <c r="B4956" s="61"/>
      <c r="E4956" s="38" t="s">
        <v>118</v>
      </c>
      <c r="AS4956" t="s">
        <v>69</v>
      </c>
      <c r="AW4956">
        <v>122</v>
      </c>
      <c r="AX4956">
        <v>168</v>
      </c>
    </row>
    <row r="4957" spans="1:81" x14ac:dyDescent="0.3">
      <c r="A4957" s="56" t="s">
        <v>478</v>
      </c>
      <c r="B4957" s="61"/>
      <c r="E4957" s="38" t="s">
        <v>140</v>
      </c>
      <c r="AS4957" t="s">
        <v>69</v>
      </c>
      <c r="AW4957">
        <v>112</v>
      </c>
      <c r="AX4957">
        <v>140</v>
      </c>
    </row>
    <row r="4958" spans="1:81" x14ac:dyDescent="0.3">
      <c r="A4958" s="56" t="s">
        <v>470</v>
      </c>
      <c r="B4958" s="61"/>
      <c r="E4958" s="38" t="s">
        <v>140</v>
      </c>
      <c r="AS4958" t="s">
        <v>69</v>
      </c>
      <c r="AW4958">
        <v>129</v>
      </c>
      <c r="AX4958">
        <v>185</v>
      </c>
    </row>
    <row r="4959" spans="1:81" x14ac:dyDescent="0.3">
      <c r="A4959" s="56" t="s">
        <v>474</v>
      </c>
      <c r="B4959" s="61"/>
      <c r="E4959" s="38" t="s">
        <v>140</v>
      </c>
      <c r="AS4959" t="s">
        <v>69</v>
      </c>
      <c r="AW4959">
        <v>127</v>
      </c>
      <c r="AX4959">
        <v>168</v>
      </c>
    </row>
    <row r="4960" spans="1:81" x14ac:dyDescent="0.3">
      <c r="A4960" s="60" t="s">
        <v>450</v>
      </c>
      <c r="B4960" s="62"/>
      <c r="C4960" s="39"/>
      <c r="D4960" s="39"/>
      <c r="E4960" s="40" t="s">
        <v>180</v>
      </c>
      <c r="F4960" s="41"/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S4960" s="41" t="s">
        <v>69</v>
      </c>
      <c r="AT4960" s="41"/>
      <c r="AU4960">
        <v>75</v>
      </c>
      <c r="AW4960" s="41">
        <v>98</v>
      </c>
      <c r="AX4960" s="41"/>
      <c r="AY4960" s="41"/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  <c r="BM4960" s="41"/>
      <c r="BN4960" s="41"/>
      <c r="BO4960" s="41"/>
      <c r="BP4960" s="41"/>
      <c r="BQ4960" s="41"/>
      <c r="BR4960" s="41"/>
      <c r="BS4960" s="41"/>
      <c r="BT4960" s="41"/>
      <c r="BU4960" s="41"/>
      <c r="BV4960" s="41"/>
      <c r="BW4960" s="41"/>
      <c r="BX4960" s="41"/>
      <c r="BY4960" s="41"/>
      <c r="BZ4960" s="41"/>
      <c r="CA4960" s="41"/>
      <c r="CB4960" s="41"/>
      <c r="CC4960" s="41"/>
    </row>
    <row r="4961" spans="1:81" x14ac:dyDescent="0.3">
      <c r="A4961" s="60" t="s">
        <v>444</v>
      </c>
      <c r="B4961" s="62"/>
      <c r="C4961" s="39"/>
      <c r="D4961" s="39"/>
      <c r="E4961" s="40" t="s">
        <v>180</v>
      </c>
      <c r="F4961" s="41"/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S4961" s="41" t="s">
        <v>69</v>
      </c>
      <c r="AT4961" s="41"/>
      <c r="AW4961" s="41">
        <v>155</v>
      </c>
      <c r="AX4961" s="41">
        <v>184</v>
      </c>
      <c r="AY4961" s="41"/>
      <c r="AZ4961" s="41"/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  <c r="BM4961" s="41"/>
      <c r="BN4961" s="41"/>
      <c r="BO4961" s="41"/>
      <c r="BP4961" s="41"/>
      <c r="BQ4961" s="41"/>
      <c r="BR4961" s="41"/>
      <c r="BS4961" s="41"/>
      <c r="BT4961" s="41"/>
      <c r="BU4961" s="41"/>
      <c r="BV4961" s="41"/>
      <c r="BW4961" s="41"/>
      <c r="BX4961" s="41"/>
      <c r="BY4961" s="41"/>
      <c r="BZ4961" s="41"/>
      <c r="CA4961" s="41"/>
      <c r="CB4961" s="41"/>
      <c r="CC4961" s="41"/>
    </row>
    <row r="4962" spans="1:81" x14ac:dyDescent="0.3">
      <c r="A4962" s="60" t="s">
        <v>447</v>
      </c>
      <c r="B4962" s="62"/>
      <c r="C4962" s="39"/>
      <c r="D4962" s="39"/>
      <c r="E4962" s="40" t="s">
        <v>180</v>
      </c>
      <c r="F4962" s="41"/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S4962" s="41" t="s">
        <v>69</v>
      </c>
      <c r="AT4962" s="41"/>
      <c r="AU4962">
        <v>98</v>
      </c>
      <c r="AW4962" s="41">
        <v>126</v>
      </c>
      <c r="AX4962" s="41">
        <v>150</v>
      </c>
      <c r="AY4962" s="41"/>
      <c r="AZ4962" s="41"/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  <c r="BM4962" s="41"/>
      <c r="BN4962" s="41"/>
      <c r="BO4962" s="41"/>
      <c r="BP4962" s="41"/>
      <c r="BQ4962" s="41"/>
      <c r="BR4962" s="41"/>
      <c r="BS4962" s="41"/>
      <c r="BT4962" s="41"/>
      <c r="BU4962" s="41"/>
      <c r="BV4962" s="41"/>
      <c r="BW4962" s="41"/>
      <c r="BX4962" s="41"/>
      <c r="BY4962" s="41"/>
      <c r="BZ4962" s="41"/>
      <c r="CA4962" s="41"/>
      <c r="CB4962" s="41"/>
      <c r="CC4962" s="41"/>
    </row>
    <row r="4963" spans="1:81" x14ac:dyDescent="0.3">
      <c r="A4963" s="60" t="s">
        <v>448</v>
      </c>
      <c r="B4963" s="62"/>
      <c r="C4963" s="39"/>
      <c r="D4963" s="39"/>
      <c r="E4963" s="40" t="s">
        <v>118</v>
      </c>
      <c r="F4963" s="41"/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S4963" s="41" t="s">
        <v>69</v>
      </c>
      <c r="AT4963" s="41"/>
      <c r="AU4963">
        <v>73</v>
      </c>
      <c r="AW4963" s="41">
        <v>97</v>
      </c>
      <c r="AX4963" s="41"/>
      <c r="AY4963" s="41"/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  <c r="BM4963" s="41"/>
      <c r="BN4963" s="41"/>
      <c r="BO4963" s="41"/>
      <c r="BP4963" s="41"/>
      <c r="BQ4963" s="41"/>
      <c r="BR4963" s="41"/>
      <c r="BS4963" s="41"/>
      <c r="BT4963" s="41"/>
      <c r="BU4963" s="41"/>
      <c r="BV4963" s="41"/>
      <c r="BW4963" s="41"/>
      <c r="BX4963" s="41"/>
      <c r="BY4963" s="41"/>
      <c r="BZ4963" s="41"/>
      <c r="CA4963" s="41"/>
      <c r="CB4963" s="41"/>
      <c r="CC4963" s="41"/>
    </row>
    <row r="4964" spans="1:81" x14ac:dyDescent="0.3">
      <c r="A4964" s="60" t="s">
        <v>442</v>
      </c>
      <c r="B4964" s="62"/>
      <c r="C4964" s="39"/>
      <c r="D4964" s="39"/>
      <c r="E4964" s="40" t="s">
        <v>118</v>
      </c>
      <c r="F4964" s="41"/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S4964" s="41" t="s">
        <v>69</v>
      </c>
      <c r="AT4964" s="41"/>
      <c r="AW4964" s="41">
        <v>151</v>
      </c>
      <c r="AX4964" s="41">
        <v>184</v>
      </c>
      <c r="AY4964" s="41"/>
      <c r="AZ4964" s="41"/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  <c r="BM4964" s="41"/>
      <c r="BN4964" s="41"/>
      <c r="BO4964" s="41"/>
      <c r="BP4964" s="41"/>
      <c r="BQ4964" s="41"/>
      <c r="BR4964" s="41"/>
      <c r="BS4964" s="41"/>
      <c r="BT4964" s="41"/>
      <c r="BU4964" s="41"/>
      <c r="BV4964" s="41"/>
      <c r="BW4964" s="41"/>
      <c r="BX4964" s="41"/>
      <c r="BY4964" s="41"/>
      <c r="BZ4964" s="41"/>
      <c r="CA4964" s="41"/>
      <c r="CB4964" s="41"/>
      <c r="CC4964" s="41"/>
    </row>
    <row r="4965" spans="1:81" x14ac:dyDescent="0.3">
      <c r="A4965" s="60" t="s">
        <v>445</v>
      </c>
      <c r="B4965" s="62"/>
      <c r="C4965" s="39"/>
      <c r="D4965" s="39"/>
      <c r="E4965" s="40" t="s">
        <v>118</v>
      </c>
      <c r="F4965" s="41"/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S4965" s="41" t="s">
        <v>69</v>
      </c>
      <c r="AT4965" s="41"/>
      <c r="AU4965">
        <v>98</v>
      </c>
      <c r="AW4965" s="41">
        <v>124</v>
      </c>
      <c r="AX4965" s="41">
        <v>150</v>
      </c>
      <c r="AY4965" s="41"/>
      <c r="AZ4965" s="41"/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  <c r="BM4965" s="41"/>
      <c r="BN4965" s="41"/>
      <c r="BO4965" s="41"/>
      <c r="BP4965" s="41"/>
      <c r="BQ4965" s="41"/>
      <c r="BR4965" s="41"/>
      <c r="BS4965" s="41"/>
      <c r="BT4965" s="41"/>
      <c r="BU4965" s="41"/>
      <c r="BV4965" s="41"/>
      <c r="BW4965" s="41"/>
      <c r="BX4965" s="41"/>
      <c r="BY4965" s="41"/>
      <c r="BZ4965" s="41"/>
      <c r="CA4965" s="41"/>
      <c r="CB4965" s="41"/>
      <c r="CC4965" s="41"/>
    </row>
    <row r="4966" spans="1:81" x14ac:dyDescent="0.3">
      <c r="A4966" s="60" t="s">
        <v>449</v>
      </c>
      <c r="B4966" s="62"/>
      <c r="C4966" s="39"/>
      <c r="D4966" s="39"/>
      <c r="E4966" s="40" t="s">
        <v>140</v>
      </c>
      <c r="F4966" s="41"/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S4966" s="41" t="s">
        <v>69</v>
      </c>
      <c r="AT4966" s="41"/>
      <c r="AU4966">
        <v>70</v>
      </c>
      <c r="AW4966" s="41">
        <v>97</v>
      </c>
      <c r="AX4966" s="41"/>
      <c r="AY4966" s="41"/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  <c r="BM4966" s="41"/>
      <c r="BN4966" s="41"/>
      <c r="BO4966" s="41"/>
      <c r="BP4966" s="41"/>
      <c r="BQ4966" s="41"/>
      <c r="BR4966" s="41"/>
      <c r="BS4966" s="41"/>
      <c r="BT4966" s="41"/>
      <c r="BU4966" s="41"/>
      <c r="BV4966" s="41"/>
      <c r="BW4966" s="41"/>
      <c r="BX4966" s="41"/>
      <c r="BY4966" s="41"/>
      <c r="BZ4966" s="41"/>
      <c r="CA4966" s="41"/>
      <c r="CB4966" s="41"/>
      <c r="CC4966" s="41"/>
    </row>
    <row r="4967" spans="1:81" x14ac:dyDescent="0.3">
      <c r="A4967" s="60" t="s">
        <v>443</v>
      </c>
      <c r="B4967" s="62"/>
      <c r="C4967" s="39"/>
      <c r="D4967" s="39"/>
      <c r="E4967" s="40" t="s">
        <v>140</v>
      </c>
      <c r="F4967" s="41"/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S4967" s="41" t="s">
        <v>69</v>
      </c>
      <c r="AT4967" s="41"/>
      <c r="AW4967" s="41">
        <v>151</v>
      </c>
      <c r="AX4967" s="41">
        <v>184</v>
      </c>
      <c r="AY4967" s="41"/>
      <c r="AZ4967" s="41"/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  <c r="BM4967" s="41"/>
      <c r="BN4967" s="41"/>
      <c r="BO4967" s="41"/>
      <c r="BP4967" s="41"/>
      <c r="BQ4967" s="41"/>
      <c r="BR4967" s="41"/>
      <c r="BS4967" s="41"/>
      <c r="BT4967" s="41"/>
      <c r="BU4967" s="41"/>
      <c r="BV4967" s="41"/>
      <c r="BW4967" s="41"/>
      <c r="BX4967" s="41"/>
      <c r="BY4967" s="41"/>
      <c r="BZ4967" s="41"/>
      <c r="CA4967" s="41"/>
      <c r="CB4967" s="41"/>
      <c r="CC4967" s="41"/>
    </row>
    <row r="4968" spans="1:81" x14ac:dyDescent="0.3">
      <c r="A4968" s="60" t="s">
        <v>446</v>
      </c>
      <c r="B4968" s="62"/>
      <c r="C4968" s="39"/>
      <c r="D4968" s="39"/>
      <c r="E4968" s="40" t="s">
        <v>140</v>
      </c>
      <c r="F4968" s="41"/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S4968" s="41" t="s">
        <v>69</v>
      </c>
      <c r="AT4968" s="41"/>
      <c r="AU4968">
        <v>98</v>
      </c>
      <c r="AW4968" s="41">
        <v>124</v>
      </c>
      <c r="AX4968" s="41">
        <v>150</v>
      </c>
      <c r="AY4968" s="41"/>
      <c r="AZ4968" s="41"/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  <c r="BM4968" s="41"/>
      <c r="BN4968" s="41"/>
      <c r="BO4968" s="41"/>
      <c r="BP4968" s="41"/>
      <c r="BQ4968" s="41"/>
      <c r="BR4968" s="41"/>
      <c r="BS4968" s="41"/>
      <c r="BT4968" s="41"/>
      <c r="BU4968" s="41"/>
      <c r="BV4968" s="41"/>
      <c r="BW4968" s="41"/>
      <c r="BX4968" s="41"/>
      <c r="BY4968" s="41"/>
      <c r="BZ4968" s="41"/>
      <c r="CA4968" s="41"/>
      <c r="CB4968" s="41"/>
      <c r="CC4968" s="41"/>
    </row>
    <row r="4969" spans="1:81" x14ac:dyDescent="0.3">
      <c r="A4969" s="3" t="s">
        <v>381</v>
      </c>
      <c r="B4969" s="4"/>
      <c r="C4969" s="9"/>
      <c r="D4969" s="9"/>
      <c r="E4969" s="10"/>
      <c r="T4969">
        <v>641.5</v>
      </c>
      <c r="X4969" s="2">
        <v>2.1000000000000001E-2</v>
      </c>
      <c r="Y4969">
        <v>3.4700000000000002E-2</v>
      </c>
      <c r="Z4969">
        <v>5.4</v>
      </c>
      <c r="AA4969">
        <v>7384.5</v>
      </c>
      <c r="AB4969">
        <v>12.2</v>
      </c>
      <c r="AC4969">
        <v>254.7</v>
      </c>
      <c r="AS4969" t="s">
        <v>69</v>
      </c>
      <c r="AY4969">
        <v>90</v>
      </c>
    </row>
    <row r="4970" spans="1:81" x14ac:dyDescent="0.3">
      <c r="A4970" s="3" t="s">
        <v>382</v>
      </c>
      <c r="B4970" s="4"/>
      <c r="C4970" s="9"/>
      <c r="D4970" s="9"/>
      <c r="E4970" s="10"/>
      <c r="T4970">
        <v>521.70000000000005</v>
      </c>
      <c r="X4970" s="2">
        <v>2.4E-2</v>
      </c>
      <c r="Y4970">
        <v>3.6299999999999999E-2</v>
      </c>
      <c r="Z4970">
        <v>4.9000000000000004</v>
      </c>
      <c r="AA4970">
        <v>5706.2</v>
      </c>
      <c r="AB4970">
        <v>13.5</v>
      </c>
      <c r="AC4970">
        <v>207.2</v>
      </c>
      <c r="AS4970" t="s">
        <v>69</v>
      </c>
      <c r="AY4970">
        <v>90</v>
      </c>
    </row>
    <row r="4971" spans="1:81" x14ac:dyDescent="0.3">
      <c r="A4971" s="3" t="s">
        <v>383</v>
      </c>
      <c r="B4971" s="4"/>
      <c r="C4971" s="9"/>
      <c r="D4971" s="9"/>
      <c r="E4971" s="10"/>
      <c r="S4971">
        <v>5</v>
      </c>
      <c r="T4971">
        <v>624</v>
      </c>
      <c r="X4971" s="2">
        <v>1.7999999999999999E-2</v>
      </c>
      <c r="Y4971">
        <v>3.04E-2</v>
      </c>
      <c r="Z4971">
        <v>3.5</v>
      </c>
      <c r="AA4971">
        <v>5734</v>
      </c>
      <c r="AB4971">
        <v>10.1</v>
      </c>
      <c r="AC4971">
        <v>197</v>
      </c>
      <c r="AS4971" t="s">
        <v>69</v>
      </c>
      <c r="AY4971">
        <v>90</v>
      </c>
    </row>
    <row r="4972" spans="1:81" x14ac:dyDescent="0.3">
      <c r="A4972" s="3" t="s">
        <v>384</v>
      </c>
      <c r="B4972" s="4"/>
      <c r="C4972" s="9"/>
      <c r="D4972" s="9"/>
      <c r="E4972" s="10"/>
      <c r="S4972">
        <v>6.3</v>
      </c>
      <c r="T4972">
        <v>690</v>
      </c>
      <c r="X4972" s="2">
        <v>0.02</v>
      </c>
      <c r="Y4972">
        <v>3.0499999999999999E-2</v>
      </c>
      <c r="Z4972">
        <v>4.5</v>
      </c>
      <c r="AA4972">
        <v>6474</v>
      </c>
      <c r="AB4972">
        <v>11.5</v>
      </c>
      <c r="AC4972">
        <v>224</v>
      </c>
      <c r="AS4972" t="s">
        <v>69</v>
      </c>
      <c r="AY4972">
        <v>90</v>
      </c>
    </row>
    <row r="4973" spans="1:81" x14ac:dyDescent="0.3">
      <c r="A4973" s="3" t="s">
        <v>385</v>
      </c>
      <c r="B4973" s="4"/>
      <c r="C4973" s="9"/>
      <c r="D4973" s="9"/>
      <c r="E4973" s="10"/>
      <c r="S4973">
        <v>7.5</v>
      </c>
      <c r="T4973">
        <v>735</v>
      </c>
      <c r="X4973" s="2">
        <v>2.3E-2</v>
      </c>
      <c r="Y4973">
        <v>2.5600000000000001E-2</v>
      </c>
      <c r="Z4973">
        <v>5.4</v>
      </c>
      <c r="AA4973">
        <v>9196</v>
      </c>
      <c r="AB4973">
        <v>13.1</v>
      </c>
      <c r="AC4973">
        <v>235</v>
      </c>
      <c r="AS4973" t="s">
        <v>69</v>
      </c>
      <c r="AY4973">
        <v>90</v>
      </c>
    </row>
    <row r="4974" spans="1:81" x14ac:dyDescent="0.3">
      <c r="A4974" s="3" t="s">
        <v>386</v>
      </c>
      <c r="B4974" s="4"/>
      <c r="C4974" s="9"/>
      <c r="D4974" s="9"/>
      <c r="E4974" s="10"/>
      <c r="X4974" s="2">
        <v>1.66E-2</v>
      </c>
      <c r="Z4974">
        <v>5.2789999999999999</v>
      </c>
      <c r="AB4974">
        <v>9.5</v>
      </c>
      <c r="AC4974">
        <v>318</v>
      </c>
      <c r="AS4974" t="s">
        <v>69</v>
      </c>
      <c r="AY4974">
        <v>90</v>
      </c>
    </row>
    <row r="4975" spans="1:81" x14ac:dyDescent="0.3">
      <c r="A4975" s="3" t="s">
        <v>387</v>
      </c>
      <c r="B4975" s="4"/>
      <c r="C4975" s="9"/>
      <c r="D4975" s="9"/>
      <c r="E4975" s="10"/>
      <c r="X4975" s="2">
        <v>1.7299999999999999E-2</v>
      </c>
      <c r="Z4975">
        <v>5.9169999999999998</v>
      </c>
      <c r="AB4975">
        <v>9.9</v>
      </c>
      <c r="AC4975">
        <v>342</v>
      </c>
      <c r="AS4975" t="s">
        <v>69</v>
      </c>
      <c r="AY4975">
        <v>90</v>
      </c>
    </row>
    <row r="4976" spans="1:81" x14ac:dyDescent="0.3">
      <c r="A4976" s="3" t="s">
        <v>388</v>
      </c>
      <c r="B4976" s="4"/>
      <c r="C4976" s="9"/>
      <c r="D4976" s="9"/>
      <c r="E4976" s="10"/>
      <c r="X4976" s="2">
        <v>1.49E-2</v>
      </c>
      <c r="Z4976">
        <v>4.1870000000000003</v>
      </c>
      <c r="AB4976">
        <v>8.6</v>
      </c>
      <c r="AC4976">
        <v>281</v>
      </c>
      <c r="AS4976" t="s">
        <v>69</v>
      </c>
      <c r="AY4976">
        <v>90</v>
      </c>
    </row>
    <row r="4977" spans="1:51" x14ac:dyDescent="0.3">
      <c r="A4977" s="3" t="s">
        <v>389</v>
      </c>
      <c r="B4977" s="4"/>
      <c r="C4977" s="9"/>
      <c r="D4977" s="9"/>
      <c r="E4977" s="10"/>
      <c r="X4977" s="2">
        <v>2.06E-2</v>
      </c>
      <c r="Z4977">
        <v>6.7569999999999997</v>
      </c>
      <c r="AB4977">
        <v>11.8</v>
      </c>
      <c r="AC4977">
        <v>328</v>
      </c>
      <c r="AS4977" t="s">
        <v>69</v>
      </c>
      <c r="AY4977">
        <v>90</v>
      </c>
    </row>
    <row r="4978" spans="1:51" x14ac:dyDescent="0.3">
      <c r="A4978" s="3" t="s">
        <v>390</v>
      </c>
      <c r="B4978" s="4"/>
      <c r="C4978" s="9"/>
      <c r="D4978" s="9"/>
      <c r="E4978" s="10"/>
      <c r="X4978" s="2">
        <v>1.7600000000000001E-2</v>
      </c>
      <c r="Z4978">
        <v>4.0129999999999999</v>
      </c>
      <c r="AB4978">
        <v>10.1</v>
      </c>
      <c r="AC4978">
        <v>228</v>
      </c>
      <c r="AS4978" t="s">
        <v>69</v>
      </c>
      <c r="AY4978">
        <v>90</v>
      </c>
    </row>
    <row r="4979" spans="1:51" x14ac:dyDescent="0.3">
      <c r="A4979" s="3" t="s">
        <v>391</v>
      </c>
      <c r="B4979" s="4"/>
      <c r="C4979" s="9"/>
      <c r="D4979" s="9"/>
      <c r="E4979" s="10"/>
      <c r="X4979" s="2">
        <v>1.7600000000000001E-2</v>
      </c>
      <c r="Z4979">
        <v>4.2060000000000004</v>
      </c>
      <c r="AB4979">
        <v>10.1</v>
      </c>
      <c r="AC4979">
        <v>239</v>
      </c>
      <c r="AS4979" t="s">
        <v>69</v>
      </c>
      <c r="AY4979">
        <v>90</v>
      </c>
    </row>
    <row r="4980" spans="1:51" x14ac:dyDescent="0.3">
      <c r="A4980" s="3" t="s">
        <v>392</v>
      </c>
      <c r="B4980" s="4"/>
      <c r="C4980" s="9"/>
      <c r="D4980" s="9"/>
      <c r="E4980" s="10"/>
      <c r="X4980" s="2">
        <v>1.84E-2</v>
      </c>
      <c r="Z4980">
        <v>2.99</v>
      </c>
      <c r="AB4980">
        <v>10.5</v>
      </c>
      <c r="AC4980">
        <v>160</v>
      </c>
      <c r="AS4980" t="s">
        <v>69</v>
      </c>
      <c r="AY4980">
        <v>90</v>
      </c>
    </row>
    <row r="4981" spans="1:51" x14ac:dyDescent="0.3">
      <c r="A4981" s="3" t="s">
        <v>393</v>
      </c>
      <c r="B4981" s="4"/>
      <c r="C4981" s="9"/>
      <c r="D4981" s="9"/>
      <c r="E4981" s="10"/>
      <c r="X4981" s="2">
        <v>2.0400000000000001E-2</v>
      </c>
      <c r="Z4981">
        <v>4.55</v>
      </c>
      <c r="AB4981">
        <v>11.6</v>
      </c>
      <c r="AC4981">
        <v>220</v>
      </c>
      <c r="AS4981" t="s">
        <v>69</v>
      </c>
      <c r="AY4981">
        <v>90</v>
      </c>
    </row>
    <row r="4982" spans="1:51" x14ac:dyDescent="0.3">
      <c r="A4982" s="3" t="s">
        <v>394</v>
      </c>
      <c r="B4982" s="4"/>
      <c r="C4982" s="9"/>
      <c r="D4982" s="9"/>
      <c r="E4982" s="10"/>
      <c r="S4982">
        <v>3.7</v>
      </c>
      <c r="T4982">
        <v>388</v>
      </c>
      <c r="X4982" s="2">
        <v>1.66E-2</v>
      </c>
      <c r="Y4982">
        <v>3.85E-2</v>
      </c>
      <c r="Z4982">
        <v>2.66</v>
      </c>
      <c r="AA4982">
        <v>4155</v>
      </c>
      <c r="AB4982">
        <v>9.5</v>
      </c>
      <c r="AC4982">
        <v>160</v>
      </c>
      <c r="AS4982" t="s">
        <v>69</v>
      </c>
      <c r="AY4982">
        <v>90</v>
      </c>
    </row>
    <row r="4983" spans="1:51" x14ac:dyDescent="0.3">
      <c r="A4983" s="3" t="s">
        <v>395</v>
      </c>
      <c r="B4983" s="4"/>
      <c r="C4983" s="9"/>
      <c r="D4983" s="9"/>
      <c r="E4983" s="10"/>
      <c r="X4983" s="2">
        <v>1.8200000000000001E-2</v>
      </c>
      <c r="Y4983">
        <v>3.2100000000000004E-2</v>
      </c>
      <c r="Z4983">
        <v>3.82</v>
      </c>
      <c r="AA4983">
        <v>6542.2</v>
      </c>
      <c r="AB4983">
        <v>10.4</v>
      </c>
      <c r="AC4983">
        <v>210</v>
      </c>
      <c r="AS4983" t="s">
        <v>69</v>
      </c>
      <c r="AY4983">
        <v>90</v>
      </c>
    </row>
    <row r="4984" spans="1:51" x14ac:dyDescent="0.3">
      <c r="A4984" s="3" t="s">
        <v>396</v>
      </c>
      <c r="B4984" s="4"/>
      <c r="C4984" s="9"/>
      <c r="D4984" s="9"/>
      <c r="E4984" s="10"/>
      <c r="T4984">
        <v>773.7</v>
      </c>
      <c r="AA4984">
        <v>9857</v>
      </c>
      <c r="AC4984">
        <v>322.8</v>
      </c>
      <c r="AS4984" t="s">
        <v>69</v>
      </c>
      <c r="AY4984">
        <v>90</v>
      </c>
    </row>
    <row r="4985" spans="1:51" x14ac:dyDescent="0.3">
      <c r="A4985" s="3" t="s">
        <v>397</v>
      </c>
      <c r="B4985" s="4"/>
      <c r="C4985" s="9"/>
      <c r="D4985" s="9"/>
      <c r="E4985" s="10"/>
      <c r="X4985" s="2">
        <v>1.9400000000000001E-2</v>
      </c>
      <c r="Y4985">
        <v>3.4299999999999997E-2</v>
      </c>
      <c r="Z4985">
        <v>3.3</v>
      </c>
      <c r="AA4985">
        <v>4956.2</v>
      </c>
      <c r="AB4985">
        <v>11.1</v>
      </c>
      <c r="AC4985">
        <v>170</v>
      </c>
      <c r="AS4985" t="s">
        <v>69</v>
      </c>
      <c r="AY4985">
        <v>90</v>
      </c>
    </row>
    <row r="4986" spans="1:51" x14ac:dyDescent="0.3">
      <c r="A4986" s="3" t="s">
        <v>398</v>
      </c>
      <c r="B4986" s="4"/>
      <c r="C4986" s="9"/>
      <c r="D4986" s="9"/>
      <c r="E4986" s="10"/>
      <c r="X4986" s="2">
        <v>1.9199999999999998E-2</v>
      </c>
      <c r="Y4986">
        <v>3.2799999999999996E-2</v>
      </c>
      <c r="Z4986">
        <v>4.8</v>
      </c>
      <c r="AA4986">
        <v>7621.9</v>
      </c>
      <c r="AB4986">
        <v>11</v>
      </c>
      <c r="AC4986">
        <v>250</v>
      </c>
      <c r="AS4986" t="s">
        <v>69</v>
      </c>
      <c r="AY4986">
        <v>90</v>
      </c>
    </row>
    <row r="4987" spans="1:51" x14ac:dyDescent="0.3">
      <c r="A4987" s="3" t="s">
        <v>399</v>
      </c>
      <c r="B4987" s="4"/>
      <c r="C4987" s="9"/>
      <c r="D4987" s="9"/>
      <c r="E4987" s="10"/>
      <c r="X4987" s="2">
        <v>2.35E-2</v>
      </c>
      <c r="Y4987">
        <v>3.1699999999999999E-2</v>
      </c>
      <c r="Z4987">
        <v>5.4</v>
      </c>
      <c r="AA4987">
        <v>7255.5</v>
      </c>
      <c r="AB4987">
        <v>13.4</v>
      </c>
      <c r="AC4987">
        <v>230</v>
      </c>
      <c r="AS4987" t="s">
        <v>69</v>
      </c>
      <c r="AY4987">
        <v>90</v>
      </c>
    </row>
    <row r="4988" spans="1:51" x14ac:dyDescent="0.3">
      <c r="A4988" s="3" t="s">
        <v>400</v>
      </c>
      <c r="B4988" s="4"/>
      <c r="C4988" s="9"/>
      <c r="D4988" s="9"/>
      <c r="E4988" s="10"/>
      <c r="X4988" s="2">
        <v>2.4199999999999999E-2</v>
      </c>
      <c r="Y4988">
        <v>3.1600000000000003E-2</v>
      </c>
      <c r="Z4988">
        <v>6.3</v>
      </c>
      <c r="AA4988">
        <v>8227.7999999999993</v>
      </c>
      <c r="AB4988">
        <v>13.8</v>
      </c>
      <c r="AC4988">
        <v>260</v>
      </c>
      <c r="AS4988" t="s">
        <v>69</v>
      </c>
      <c r="AY4988">
        <v>90</v>
      </c>
    </row>
    <row r="4989" spans="1:51" x14ac:dyDescent="0.3">
      <c r="A4989" s="3" t="s">
        <v>401</v>
      </c>
      <c r="B4989" s="4">
        <v>30566</v>
      </c>
      <c r="C4989" s="9"/>
      <c r="D4989" s="9"/>
      <c r="E4989" s="10"/>
      <c r="T4989">
        <v>45</v>
      </c>
    </row>
    <row r="4990" spans="1:51" x14ac:dyDescent="0.3">
      <c r="A4990" s="3" t="s">
        <v>401</v>
      </c>
      <c r="B4990" s="4">
        <v>30610</v>
      </c>
      <c r="C4990" s="9"/>
      <c r="D4990" s="9"/>
      <c r="E4990" s="10"/>
      <c r="T4990">
        <v>480</v>
      </c>
    </row>
    <row r="4991" spans="1:51" x14ac:dyDescent="0.3">
      <c r="A4991" s="3" t="s">
        <v>401</v>
      </c>
      <c r="B4991" s="4">
        <v>30650</v>
      </c>
      <c r="C4991" s="9"/>
      <c r="D4991" s="9"/>
      <c r="E4991" s="10"/>
      <c r="T4991">
        <v>590</v>
      </c>
      <c r="X4991" s="2">
        <v>2.06E-2</v>
      </c>
      <c r="Y4991">
        <v>2.7699999999999999E-2</v>
      </c>
      <c r="Z4991">
        <v>6.1</v>
      </c>
      <c r="AA4991">
        <v>8221.1</v>
      </c>
      <c r="AB4991">
        <v>11.7</v>
      </c>
      <c r="AC4991">
        <v>296</v>
      </c>
      <c r="AS4991" t="s">
        <v>69</v>
      </c>
      <c r="AY4991">
        <v>90</v>
      </c>
    </row>
    <row r="4992" spans="1:51" x14ac:dyDescent="0.3">
      <c r="A4992" s="3" t="s">
        <v>402</v>
      </c>
      <c r="B4992" s="4">
        <v>30566</v>
      </c>
      <c r="C4992" s="9"/>
      <c r="D4992" s="9"/>
      <c r="E4992" s="10"/>
      <c r="T4992">
        <v>65</v>
      </c>
    </row>
    <row r="4993" spans="1:51" x14ac:dyDescent="0.3">
      <c r="A4993" s="3" t="s">
        <v>402</v>
      </c>
      <c r="B4993" s="4">
        <v>30610</v>
      </c>
      <c r="C4993" s="9"/>
      <c r="D4993" s="9"/>
      <c r="E4993" s="10"/>
      <c r="T4993">
        <v>590</v>
      </c>
    </row>
    <row r="4994" spans="1:51" x14ac:dyDescent="0.3">
      <c r="A4994" s="3" t="s">
        <v>402</v>
      </c>
      <c r="B4994" s="4">
        <v>30650</v>
      </c>
      <c r="C4994" s="9"/>
      <c r="D4994" s="9"/>
      <c r="E4994" s="10"/>
      <c r="T4994">
        <v>580</v>
      </c>
      <c r="X4994" s="2">
        <v>2.0400000000000001E-2</v>
      </c>
      <c r="Y4994">
        <v>3.0899999999999997E-2</v>
      </c>
      <c r="Z4994">
        <v>5.7</v>
      </c>
      <c r="AA4994">
        <v>8114.9</v>
      </c>
      <c r="AB4994">
        <v>11.6</v>
      </c>
      <c r="AC4994">
        <v>280</v>
      </c>
      <c r="AS4994" t="s">
        <v>69</v>
      </c>
      <c r="AY4994">
        <v>90</v>
      </c>
    </row>
    <row r="4995" spans="1:51" x14ac:dyDescent="0.3">
      <c r="A4995" s="3" t="s">
        <v>403</v>
      </c>
      <c r="B4995" s="4">
        <v>30566</v>
      </c>
      <c r="C4995" s="9"/>
      <c r="D4995" s="9"/>
      <c r="E4995" s="10"/>
      <c r="T4995">
        <v>200</v>
      </c>
    </row>
    <row r="4996" spans="1:51" x14ac:dyDescent="0.3">
      <c r="A4996" s="3" t="s">
        <v>403</v>
      </c>
      <c r="B4996" s="4">
        <v>30610</v>
      </c>
      <c r="C4996" s="9"/>
      <c r="D4996" s="9"/>
      <c r="E4996" s="10"/>
      <c r="T4996">
        <v>870</v>
      </c>
    </row>
    <row r="4997" spans="1:51" x14ac:dyDescent="0.3">
      <c r="A4997" s="3" t="s">
        <v>403</v>
      </c>
      <c r="B4997" s="4">
        <v>30650</v>
      </c>
      <c r="C4997" s="9"/>
      <c r="D4997" s="9"/>
      <c r="E4997" s="10"/>
      <c r="T4997">
        <v>820</v>
      </c>
      <c r="X4997" s="2">
        <v>2.52E-2</v>
      </c>
      <c r="Y4997">
        <v>2.2699999999999998E-2</v>
      </c>
      <c r="Z4997">
        <v>8</v>
      </c>
      <c r="AA4997">
        <v>10786.68</v>
      </c>
      <c r="AB4997">
        <v>14.3</v>
      </c>
      <c r="AC4997">
        <v>318</v>
      </c>
      <c r="AS4997" t="s">
        <v>69</v>
      </c>
      <c r="AY4997">
        <v>90</v>
      </c>
    </row>
    <row r="4998" spans="1:51" x14ac:dyDescent="0.3">
      <c r="A4998" s="3" t="s">
        <v>404</v>
      </c>
      <c r="B4998" s="4">
        <v>30566</v>
      </c>
      <c r="C4998" s="9"/>
      <c r="D4998" s="9"/>
      <c r="E4998" s="10"/>
      <c r="T4998">
        <v>115</v>
      </c>
    </row>
    <row r="4999" spans="1:51" x14ac:dyDescent="0.3">
      <c r="A4999" s="3" t="s">
        <v>404</v>
      </c>
      <c r="B4999" s="4">
        <v>30610</v>
      </c>
      <c r="C4999" s="9"/>
      <c r="D4999" s="9"/>
      <c r="E4999" s="10"/>
      <c r="T4999">
        <v>670</v>
      </c>
    </row>
    <row r="5000" spans="1:51" x14ac:dyDescent="0.3">
      <c r="A5000" s="3" t="s">
        <v>404</v>
      </c>
      <c r="B5000" s="4">
        <v>30650</v>
      </c>
      <c r="C5000" s="9"/>
      <c r="D5000" s="9"/>
      <c r="E5000" s="10"/>
      <c r="T5000">
        <v>730</v>
      </c>
      <c r="X5000" s="2">
        <v>1.83E-2</v>
      </c>
      <c r="Y5000">
        <v>2.1700000000000001E-2</v>
      </c>
      <c r="Z5000">
        <v>6</v>
      </c>
      <c r="AA5000">
        <v>11694.5</v>
      </c>
      <c r="AB5000">
        <v>10.4</v>
      </c>
      <c r="AC5000">
        <v>328</v>
      </c>
      <c r="AS5000" t="s">
        <v>69</v>
      </c>
      <c r="AY5000">
        <v>90</v>
      </c>
    </row>
    <row r="5001" spans="1:51" x14ac:dyDescent="0.3">
      <c r="A5001" s="3" t="s">
        <v>405</v>
      </c>
      <c r="B5001" s="4">
        <v>30566</v>
      </c>
      <c r="C5001" s="9"/>
      <c r="D5001" s="9"/>
      <c r="E5001" s="10"/>
      <c r="T5001">
        <v>125</v>
      </c>
    </row>
    <row r="5002" spans="1:51" x14ac:dyDescent="0.3">
      <c r="A5002" s="3" t="s">
        <v>405</v>
      </c>
      <c r="B5002" s="4">
        <v>30610</v>
      </c>
      <c r="C5002" s="9"/>
      <c r="D5002" s="9"/>
      <c r="E5002" s="10"/>
      <c r="T5002">
        <v>820</v>
      </c>
    </row>
    <row r="5003" spans="1:51" x14ac:dyDescent="0.3">
      <c r="A5003" s="3" t="s">
        <v>405</v>
      </c>
      <c r="B5003" s="4">
        <v>30650</v>
      </c>
      <c r="C5003" s="9"/>
      <c r="D5003" s="9"/>
      <c r="E5003" s="10"/>
      <c r="T5003">
        <v>750</v>
      </c>
      <c r="X5003" s="2">
        <v>2.1399999999999999E-2</v>
      </c>
      <c r="Y5003">
        <v>2.4500000000000001E-2</v>
      </c>
      <c r="Z5003">
        <v>7.1</v>
      </c>
      <c r="AA5003">
        <v>10901.3</v>
      </c>
      <c r="AB5003">
        <v>12.2</v>
      </c>
      <c r="AC5003">
        <v>332</v>
      </c>
      <c r="AS5003" t="s">
        <v>69</v>
      </c>
      <c r="AY5003">
        <v>90</v>
      </c>
    </row>
    <row r="5004" spans="1:51" x14ac:dyDescent="0.3">
      <c r="A5004" s="3" t="s">
        <v>406</v>
      </c>
      <c r="B5004" s="4">
        <v>30566</v>
      </c>
      <c r="C5004" s="9"/>
      <c r="D5004" s="9"/>
      <c r="E5004" s="10"/>
      <c r="T5004">
        <v>20</v>
      </c>
    </row>
    <row r="5005" spans="1:51" x14ac:dyDescent="0.3">
      <c r="A5005" s="3" t="s">
        <v>406</v>
      </c>
      <c r="B5005" s="4">
        <v>30610</v>
      </c>
      <c r="C5005" s="9"/>
      <c r="D5005" s="9"/>
      <c r="E5005" s="10"/>
      <c r="T5005">
        <v>230</v>
      </c>
    </row>
    <row r="5006" spans="1:51" x14ac:dyDescent="0.3">
      <c r="A5006" s="3" t="s">
        <v>406</v>
      </c>
      <c r="B5006" s="4">
        <v>30650</v>
      </c>
      <c r="C5006" s="9"/>
      <c r="D5006" s="9"/>
      <c r="E5006" s="10"/>
      <c r="T5006">
        <v>240</v>
      </c>
      <c r="X5006" s="2">
        <v>1.67E-2</v>
      </c>
      <c r="Y5006">
        <v>2.6600000000000002E-2</v>
      </c>
      <c r="Z5006">
        <v>2</v>
      </c>
      <c r="AA5006">
        <v>3717.8</v>
      </c>
      <c r="AB5006">
        <v>9.5</v>
      </c>
      <c r="AC5006">
        <v>120</v>
      </c>
      <c r="AS5006" t="s">
        <v>69</v>
      </c>
      <c r="AY5006">
        <v>90</v>
      </c>
    </row>
    <row r="5007" spans="1:51" x14ac:dyDescent="0.3">
      <c r="A5007" s="3" t="s">
        <v>407</v>
      </c>
      <c r="B5007" s="4">
        <v>30566</v>
      </c>
      <c r="C5007" s="9"/>
      <c r="D5007" s="9"/>
      <c r="E5007" s="10"/>
      <c r="T5007">
        <v>35</v>
      </c>
    </row>
    <row r="5008" spans="1:51" x14ac:dyDescent="0.3">
      <c r="A5008" s="3" t="s">
        <v>407</v>
      </c>
      <c r="B5008" s="4">
        <v>30610</v>
      </c>
      <c r="C5008" s="9"/>
      <c r="D5008" s="9"/>
      <c r="E5008" s="10"/>
      <c r="T5008">
        <v>360</v>
      </c>
    </row>
    <row r="5009" spans="1:51" x14ac:dyDescent="0.3">
      <c r="A5009" s="3" t="s">
        <v>407</v>
      </c>
      <c r="B5009" s="4">
        <v>30650</v>
      </c>
      <c r="C5009" s="9"/>
      <c r="D5009" s="9"/>
      <c r="E5009" s="10"/>
      <c r="T5009">
        <v>320</v>
      </c>
      <c r="X5009" s="2">
        <v>1.7399999999999999E-2</v>
      </c>
      <c r="Y5009">
        <v>2.7199999999999998E-2</v>
      </c>
      <c r="Z5009">
        <v>2.9</v>
      </c>
      <c r="AA5009">
        <v>5286.9</v>
      </c>
      <c r="AB5009">
        <v>9.8000000000000007</v>
      </c>
      <c r="AC5009">
        <v>167</v>
      </c>
      <c r="AS5009" t="s">
        <v>69</v>
      </c>
      <c r="AY5009">
        <v>90</v>
      </c>
    </row>
    <row r="5010" spans="1:51" x14ac:dyDescent="0.3">
      <c r="A5010" s="3" t="s">
        <v>408</v>
      </c>
      <c r="B5010" s="4">
        <v>30566</v>
      </c>
      <c r="C5010" s="9"/>
      <c r="D5010" s="9"/>
      <c r="E5010" s="10"/>
      <c r="T5010">
        <v>105</v>
      </c>
    </row>
    <row r="5011" spans="1:51" x14ac:dyDescent="0.3">
      <c r="A5011" s="3" t="s">
        <v>408</v>
      </c>
      <c r="B5011" s="4">
        <v>30610</v>
      </c>
      <c r="C5011" s="9"/>
      <c r="D5011" s="9"/>
      <c r="E5011" s="10"/>
      <c r="T5011">
        <v>640</v>
      </c>
    </row>
    <row r="5012" spans="1:51" x14ac:dyDescent="0.3">
      <c r="A5012" s="3" t="s">
        <v>408</v>
      </c>
      <c r="B5012" s="4">
        <v>30650</v>
      </c>
      <c r="C5012" s="9"/>
      <c r="D5012" s="9"/>
      <c r="E5012" s="10"/>
      <c r="T5012">
        <v>600</v>
      </c>
      <c r="X5012" s="2">
        <v>1.8800000000000001E-2</v>
      </c>
      <c r="Y5012">
        <v>2.7E-2</v>
      </c>
      <c r="Z5012">
        <v>6.1</v>
      </c>
      <c r="AA5012">
        <v>8349.2999999999993</v>
      </c>
      <c r="AB5012">
        <v>10.6</v>
      </c>
      <c r="AC5012">
        <v>325</v>
      </c>
      <c r="AS5012" t="s">
        <v>69</v>
      </c>
      <c r="AY5012">
        <v>90</v>
      </c>
    </row>
    <row r="5013" spans="1:51" x14ac:dyDescent="0.3">
      <c r="A5013" s="3" t="s">
        <v>409</v>
      </c>
      <c r="B5013" s="4">
        <v>30566</v>
      </c>
      <c r="C5013" s="9"/>
      <c r="D5013" s="9"/>
      <c r="E5013" s="10"/>
      <c r="T5013">
        <v>50</v>
      </c>
    </row>
    <row r="5014" spans="1:51" x14ac:dyDescent="0.3">
      <c r="A5014" s="3" t="s">
        <v>409</v>
      </c>
      <c r="B5014" s="4">
        <v>30610</v>
      </c>
      <c r="C5014" s="9"/>
      <c r="D5014" s="9"/>
      <c r="E5014" s="10"/>
      <c r="T5014">
        <v>440</v>
      </c>
    </row>
    <row r="5015" spans="1:51" x14ac:dyDescent="0.3">
      <c r="A5015" s="3" t="s">
        <v>409</v>
      </c>
      <c r="B5015" s="4">
        <v>30650</v>
      </c>
      <c r="C5015" s="9"/>
      <c r="D5015" s="9"/>
      <c r="E5015" s="10"/>
      <c r="T5015">
        <v>390</v>
      </c>
      <c r="X5015" s="2">
        <v>1.83E-2</v>
      </c>
      <c r="Y5015">
        <v>2.8500000000000001E-2</v>
      </c>
      <c r="Z5015">
        <v>3.7</v>
      </c>
      <c r="AA5015">
        <v>6170.5</v>
      </c>
      <c r="AB5015">
        <v>10.4</v>
      </c>
      <c r="AC5015">
        <v>202</v>
      </c>
      <c r="AS5015" t="s">
        <v>69</v>
      </c>
      <c r="AY5015">
        <v>90</v>
      </c>
    </row>
    <row r="5016" spans="1:51" x14ac:dyDescent="0.3">
      <c r="A5016" s="3" t="s">
        <v>410</v>
      </c>
      <c r="B5016" s="4">
        <v>30566</v>
      </c>
      <c r="C5016" s="9"/>
      <c r="D5016" s="9"/>
      <c r="E5016" s="10"/>
      <c r="T5016">
        <v>65</v>
      </c>
    </row>
    <row r="5017" spans="1:51" x14ac:dyDescent="0.3">
      <c r="A5017" s="3" t="s">
        <v>410</v>
      </c>
      <c r="B5017" s="4">
        <v>30610</v>
      </c>
      <c r="C5017" s="9"/>
      <c r="D5017" s="9"/>
      <c r="E5017" s="10"/>
      <c r="T5017">
        <v>470</v>
      </c>
    </row>
    <row r="5018" spans="1:51" x14ac:dyDescent="0.3">
      <c r="A5018" s="3" t="s">
        <v>410</v>
      </c>
      <c r="B5018" s="4">
        <v>30650</v>
      </c>
      <c r="C5018" s="9"/>
      <c r="D5018" s="9"/>
      <c r="E5018" s="10"/>
      <c r="T5018">
        <v>520</v>
      </c>
      <c r="X5018" s="2">
        <v>1.8700000000000001E-2</v>
      </c>
      <c r="Y5018">
        <v>2.75E-2</v>
      </c>
      <c r="Z5018">
        <v>4.7</v>
      </c>
      <c r="AA5018">
        <v>7501</v>
      </c>
      <c r="AB5018">
        <v>10.6</v>
      </c>
      <c r="AC5018">
        <v>251</v>
      </c>
      <c r="AS5018" t="s">
        <v>69</v>
      </c>
      <c r="AY5018">
        <v>90</v>
      </c>
    </row>
    <row r="5019" spans="1:51" x14ac:dyDescent="0.3">
      <c r="A5019" s="3" t="s">
        <v>411</v>
      </c>
      <c r="B5019" s="4">
        <v>37061</v>
      </c>
      <c r="C5019" s="9"/>
      <c r="D5019" s="9"/>
      <c r="E5019" s="10"/>
    </row>
    <row r="5020" spans="1:51" x14ac:dyDescent="0.3">
      <c r="A5020" s="3" t="s">
        <v>411</v>
      </c>
      <c r="B5020" s="4">
        <v>37062</v>
      </c>
      <c r="C5020" s="9"/>
      <c r="D5020" s="9"/>
      <c r="E5020" s="10"/>
    </row>
    <row r="5021" spans="1:51" x14ac:dyDescent="0.3">
      <c r="A5021" s="3" t="s">
        <v>411</v>
      </c>
      <c r="B5021" s="4">
        <v>37063</v>
      </c>
      <c r="C5021" s="9"/>
      <c r="D5021" s="9"/>
      <c r="E5021" s="10"/>
    </row>
    <row r="5022" spans="1:51" x14ac:dyDescent="0.3">
      <c r="A5022" s="3" t="s">
        <v>411</v>
      </c>
      <c r="B5022" s="4">
        <v>37064</v>
      </c>
      <c r="C5022" s="9"/>
      <c r="D5022" s="9"/>
      <c r="E5022" s="10"/>
    </row>
    <row r="5023" spans="1:51" x14ac:dyDescent="0.3">
      <c r="A5023" s="3" t="s">
        <v>411</v>
      </c>
      <c r="B5023" s="4">
        <v>37065</v>
      </c>
      <c r="C5023" s="9"/>
      <c r="D5023" s="9"/>
      <c r="E5023" s="10"/>
    </row>
    <row r="5024" spans="1:51" x14ac:dyDescent="0.3">
      <c r="A5024" s="3" t="s">
        <v>411</v>
      </c>
      <c r="B5024" s="4">
        <v>37066</v>
      </c>
      <c r="C5024" s="9"/>
      <c r="D5024" s="9"/>
      <c r="E5024" s="10"/>
    </row>
    <row r="5025" spans="1:17" x14ac:dyDescent="0.3">
      <c r="A5025" s="3" t="s">
        <v>411</v>
      </c>
      <c r="B5025" s="4">
        <v>37067</v>
      </c>
      <c r="C5025" s="9"/>
      <c r="D5025" s="9"/>
      <c r="E5025" s="10"/>
    </row>
    <row r="5026" spans="1:17" x14ac:dyDescent="0.3">
      <c r="A5026" s="3" t="s">
        <v>411</v>
      </c>
      <c r="B5026" s="4">
        <v>37068</v>
      </c>
      <c r="C5026" s="9"/>
      <c r="D5026" s="9"/>
      <c r="E5026" s="10"/>
      <c r="G5026">
        <v>904.78270880573803</v>
      </c>
      <c r="I5026">
        <v>0.46336650178340999</v>
      </c>
      <c r="J5026">
        <v>0.52871179953828895</v>
      </c>
      <c r="K5026">
        <v>0.54485817589700702</v>
      </c>
      <c r="L5026">
        <v>0.52897094450766602</v>
      </c>
      <c r="M5026">
        <v>0.51462622600062802</v>
      </c>
      <c r="N5026">
        <v>0.54345742022487398</v>
      </c>
      <c r="O5026">
        <v>0.50275464008076498</v>
      </c>
      <c r="P5026">
        <v>0.46624444147805399</v>
      </c>
      <c r="Q5026">
        <v>0.43092339451799899</v>
      </c>
    </row>
    <row r="5027" spans="1:17" x14ac:dyDescent="0.3">
      <c r="A5027" s="3" t="s">
        <v>411</v>
      </c>
      <c r="B5027" s="4">
        <v>37069</v>
      </c>
      <c r="C5027" s="9"/>
      <c r="D5027" s="9"/>
      <c r="E5027" s="10"/>
    </row>
    <row r="5028" spans="1:17" x14ac:dyDescent="0.3">
      <c r="A5028" s="3" t="s">
        <v>411</v>
      </c>
      <c r="B5028" s="4">
        <v>37070</v>
      </c>
      <c r="C5028" s="9"/>
      <c r="D5028" s="9"/>
      <c r="E5028" s="10"/>
    </row>
    <row r="5029" spans="1:17" x14ac:dyDescent="0.3">
      <c r="A5029" s="3" t="s">
        <v>411</v>
      </c>
      <c r="B5029" s="4">
        <v>37071</v>
      </c>
      <c r="C5029" s="9"/>
      <c r="D5029" s="9"/>
      <c r="E5029" s="10"/>
    </row>
    <row r="5030" spans="1:17" x14ac:dyDescent="0.3">
      <c r="A5030" s="3" t="s">
        <v>411</v>
      </c>
      <c r="B5030" s="4">
        <v>37072</v>
      </c>
      <c r="C5030" s="9"/>
      <c r="D5030" s="9"/>
      <c r="E5030" s="10"/>
    </row>
    <row r="5031" spans="1:17" x14ac:dyDescent="0.3">
      <c r="A5031" s="3" t="s">
        <v>411</v>
      </c>
      <c r="B5031" s="4">
        <v>37073</v>
      </c>
      <c r="C5031" s="9"/>
      <c r="D5031" s="9"/>
      <c r="E5031" s="10"/>
    </row>
    <row r="5032" spans="1:17" x14ac:dyDescent="0.3">
      <c r="A5032" s="3" t="s">
        <v>411</v>
      </c>
      <c r="B5032" s="4">
        <v>37074</v>
      </c>
      <c r="C5032" s="9"/>
      <c r="D5032" s="9"/>
      <c r="E5032" s="10"/>
    </row>
    <row r="5033" spans="1:17" x14ac:dyDescent="0.3">
      <c r="A5033" s="3" t="s">
        <v>411</v>
      </c>
      <c r="B5033" s="4">
        <v>37075</v>
      </c>
      <c r="C5033" s="9"/>
      <c r="D5033" s="9"/>
      <c r="E5033" s="10"/>
    </row>
    <row r="5034" spans="1:17" x14ac:dyDescent="0.3">
      <c r="A5034" s="3" t="s">
        <v>411</v>
      </c>
      <c r="B5034" s="4">
        <v>37076</v>
      </c>
      <c r="C5034" s="9"/>
      <c r="D5034" s="9"/>
      <c r="E5034" s="10"/>
    </row>
    <row r="5035" spans="1:17" x14ac:dyDescent="0.3">
      <c r="A5035" s="3" t="s">
        <v>411</v>
      </c>
      <c r="B5035" s="4">
        <v>37077</v>
      </c>
      <c r="C5035" s="9"/>
      <c r="D5035" s="9"/>
      <c r="E5035" s="10"/>
    </row>
    <row r="5036" spans="1:17" x14ac:dyDescent="0.3">
      <c r="A5036" s="3" t="s">
        <v>411</v>
      </c>
      <c r="B5036" s="4">
        <v>37078</v>
      </c>
      <c r="C5036" s="9"/>
      <c r="D5036" s="9"/>
      <c r="E5036" s="10"/>
    </row>
    <row r="5037" spans="1:17" x14ac:dyDescent="0.3">
      <c r="A5037" s="3" t="s">
        <v>411</v>
      </c>
      <c r="B5037" s="4">
        <v>37079</v>
      </c>
      <c r="C5037" s="9"/>
      <c r="D5037" s="9"/>
      <c r="E5037" s="10"/>
    </row>
    <row r="5038" spans="1:17" x14ac:dyDescent="0.3">
      <c r="A5038" s="3" t="s">
        <v>411</v>
      </c>
      <c r="B5038" s="4">
        <v>37080</v>
      </c>
      <c r="C5038" s="9"/>
      <c r="D5038" s="9"/>
      <c r="E5038" s="10"/>
    </row>
    <row r="5039" spans="1:17" x14ac:dyDescent="0.3">
      <c r="A5039" s="3" t="s">
        <v>411</v>
      </c>
      <c r="B5039" s="4">
        <v>37081</v>
      </c>
      <c r="C5039" s="9"/>
      <c r="D5039" s="9"/>
      <c r="E5039" s="10"/>
    </row>
    <row r="5040" spans="1:17" x14ac:dyDescent="0.3">
      <c r="A5040" s="3" t="s">
        <v>411</v>
      </c>
      <c r="B5040" s="4">
        <v>37082</v>
      </c>
      <c r="C5040" s="9"/>
      <c r="D5040" s="9"/>
      <c r="E5040" s="10"/>
    </row>
    <row r="5041" spans="1:17" x14ac:dyDescent="0.3">
      <c r="A5041" s="3" t="s">
        <v>411</v>
      </c>
      <c r="B5041" s="4">
        <v>37083</v>
      </c>
      <c r="C5041" s="9"/>
      <c r="D5041" s="9"/>
      <c r="E5041" s="10"/>
    </row>
    <row r="5042" spans="1:17" x14ac:dyDescent="0.3">
      <c r="A5042" s="3" t="s">
        <v>411</v>
      </c>
      <c r="B5042" s="4">
        <v>37084</v>
      </c>
      <c r="C5042" s="9"/>
      <c r="D5042" s="9"/>
      <c r="E5042" s="10"/>
    </row>
    <row r="5043" spans="1:17" x14ac:dyDescent="0.3">
      <c r="A5043" s="3" t="s">
        <v>411</v>
      </c>
      <c r="B5043" s="4">
        <v>37085</v>
      </c>
      <c r="C5043" s="9"/>
      <c r="D5043" s="9"/>
      <c r="E5043" s="10"/>
    </row>
    <row r="5044" spans="1:17" x14ac:dyDescent="0.3">
      <c r="A5044" s="3" t="s">
        <v>411</v>
      </c>
      <c r="B5044" s="4">
        <v>37086</v>
      </c>
      <c r="C5044" s="9"/>
      <c r="D5044" s="9"/>
      <c r="E5044" s="10"/>
    </row>
    <row r="5045" spans="1:17" x14ac:dyDescent="0.3">
      <c r="A5045" s="3" t="s">
        <v>411</v>
      </c>
      <c r="B5045" s="4">
        <v>37087</v>
      </c>
      <c r="C5045" s="9"/>
      <c r="D5045" s="9"/>
      <c r="E5045" s="10"/>
    </row>
    <row r="5046" spans="1:17" x14ac:dyDescent="0.3">
      <c r="A5046" s="3" t="s">
        <v>411</v>
      </c>
      <c r="B5046" s="4">
        <v>37088</v>
      </c>
      <c r="C5046" s="9"/>
      <c r="D5046" s="9"/>
      <c r="E5046" s="10"/>
    </row>
    <row r="5047" spans="1:17" x14ac:dyDescent="0.3">
      <c r="A5047" s="3" t="s">
        <v>411</v>
      </c>
      <c r="B5047" s="4">
        <v>37089</v>
      </c>
      <c r="C5047" s="9"/>
      <c r="D5047" s="9"/>
      <c r="E5047" s="10"/>
    </row>
    <row r="5048" spans="1:17" x14ac:dyDescent="0.3">
      <c r="A5048" s="69" t="s">
        <v>411</v>
      </c>
      <c r="B5048" s="9">
        <v>37090</v>
      </c>
      <c r="C5048" s="9"/>
      <c r="D5048" s="9"/>
      <c r="E5048" s="10"/>
    </row>
    <row r="5049" spans="1:17" x14ac:dyDescent="0.3">
      <c r="A5049" s="58" t="s">
        <v>411</v>
      </c>
      <c r="B5049" s="9">
        <v>37091</v>
      </c>
      <c r="C5049" s="9"/>
      <c r="D5049" s="9"/>
      <c r="E5049" s="10"/>
    </row>
    <row r="5050" spans="1:17" x14ac:dyDescent="0.3">
      <c r="A5050" s="58" t="s">
        <v>411</v>
      </c>
      <c r="B5050" s="9">
        <v>37092</v>
      </c>
      <c r="C5050" s="9"/>
      <c r="D5050" s="9"/>
      <c r="E5050" s="10"/>
    </row>
    <row r="5051" spans="1:17" x14ac:dyDescent="0.3">
      <c r="A5051" s="58" t="s">
        <v>411</v>
      </c>
      <c r="B5051" s="9">
        <v>37093</v>
      </c>
      <c r="C5051" s="9"/>
      <c r="D5051" s="9"/>
      <c r="E5051" s="10"/>
    </row>
    <row r="5052" spans="1:17" x14ac:dyDescent="0.3">
      <c r="A5052" s="58" t="s">
        <v>411</v>
      </c>
      <c r="B5052" s="9">
        <v>37094</v>
      </c>
      <c r="C5052" s="9"/>
      <c r="D5052" s="9"/>
      <c r="E5052" s="10"/>
    </row>
    <row r="5053" spans="1:17" x14ac:dyDescent="0.3">
      <c r="A5053" s="58" t="s">
        <v>411</v>
      </c>
      <c r="B5053" s="9">
        <v>37095</v>
      </c>
      <c r="C5053" s="9"/>
      <c r="D5053" s="9"/>
      <c r="E5053" s="10"/>
    </row>
    <row r="5054" spans="1:17" x14ac:dyDescent="0.3">
      <c r="A5054" s="58" t="s">
        <v>411</v>
      </c>
      <c r="B5054" s="9">
        <v>37096</v>
      </c>
      <c r="C5054" s="9"/>
      <c r="D5054" s="9"/>
      <c r="E5054" s="10"/>
    </row>
    <row r="5055" spans="1:17" x14ac:dyDescent="0.3">
      <c r="A5055" s="58" t="s">
        <v>411</v>
      </c>
      <c r="B5055" s="9">
        <v>37097</v>
      </c>
      <c r="C5055" s="9"/>
      <c r="D5055" s="9"/>
      <c r="E5055" s="10"/>
      <c r="G5055">
        <v>897.75645123572303</v>
      </c>
      <c r="I5055">
        <v>0.44612710192039101</v>
      </c>
      <c r="J5055">
        <v>0.52952518366686097</v>
      </c>
      <c r="K5055">
        <v>0.53790888791554603</v>
      </c>
      <c r="L5055">
        <v>0.52759201630554997</v>
      </c>
      <c r="M5055">
        <v>0.50656632179201799</v>
      </c>
      <c r="N5055">
        <v>0.53834621822054296</v>
      </c>
      <c r="O5055">
        <v>0.50228573792617603</v>
      </c>
      <c r="P5055">
        <v>0.46664457708616203</v>
      </c>
      <c r="Q5055">
        <v>0.43378621134536599</v>
      </c>
    </row>
    <row r="5056" spans="1:17" x14ac:dyDescent="0.3">
      <c r="A5056" s="58" t="s">
        <v>411</v>
      </c>
      <c r="B5056" s="9">
        <v>37098</v>
      </c>
      <c r="C5056" s="9"/>
      <c r="D5056" s="9"/>
      <c r="E5056" s="10"/>
      <c r="F5056">
        <v>0.67387271575670304</v>
      </c>
    </row>
    <row r="5057" spans="1:51" x14ac:dyDescent="0.3">
      <c r="A5057" s="58" t="s">
        <v>411</v>
      </c>
      <c r="B5057" s="9">
        <v>37099</v>
      </c>
      <c r="C5057" s="9"/>
      <c r="D5057" s="9"/>
      <c r="E5057" s="10"/>
      <c r="F5057">
        <v>1.03516473081391</v>
      </c>
    </row>
    <row r="5058" spans="1:51" x14ac:dyDescent="0.3">
      <c r="A5058" s="58" t="s">
        <v>411</v>
      </c>
      <c r="B5058" s="9">
        <v>37100</v>
      </c>
      <c r="C5058" s="9"/>
      <c r="D5058" s="9"/>
      <c r="E5058" s="10"/>
      <c r="F5058">
        <v>1.72691370779235</v>
      </c>
    </row>
    <row r="5059" spans="1:51" x14ac:dyDescent="0.3">
      <c r="A5059" s="58" t="s">
        <v>411</v>
      </c>
      <c r="B5059" s="9">
        <v>37101</v>
      </c>
      <c r="C5059" s="9"/>
      <c r="D5059" s="9"/>
      <c r="E5059" s="10"/>
      <c r="F5059">
        <v>1.35865720903725</v>
      </c>
    </row>
    <row r="5060" spans="1:51" x14ac:dyDescent="0.3">
      <c r="A5060" s="58" t="s">
        <v>411</v>
      </c>
      <c r="B5060" s="9">
        <v>37102</v>
      </c>
      <c r="C5060" s="9"/>
      <c r="D5060" s="9"/>
      <c r="E5060" s="10"/>
      <c r="F5060">
        <v>1.30144485913431</v>
      </c>
    </row>
    <row r="5061" spans="1:51" x14ac:dyDescent="0.3">
      <c r="A5061" s="58" t="s">
        <v>411</v>
      </c>
      <c r="B5061" s="9">
        <v>37103</v>
      </c>
      <c r="C5061" s="9"/>
      <c r="D5061" s="9"/>
      <c r="E5061" s="10"/>
      <c r="F5061">
        <v>1.5454640980371701</v>
      </c>
      <c r="G5061">
        <v>936.55537238603995</v>
      </c>
      <c r="I5061">
        <v>0.51599831768576498</v>
      </c>
      <c r="J5061">
        <v>0.54256720218397203</v>
      </c>
      <c r="K5061">
        <v>0.55037263864340802</v>
      </c>
      <c r="L5061">
        <v>0.53493614691175795</v>
      </c>
      <c r="M5061">
        <v>0.52054159650691501</v>
      </c>
      <c r="N5061">
        <v>0.55307697682190504</v>
      </c>
      <c r="O5061">
        <v>0.54361362746165698</v>
      </c>
      <c r="P5061">
        <v>0.48395772090924</v>
      </c>
      <c r="Q5061">
        <v>0.43771263480557798</v>
      </c>
    </row>
    <row r="5062" spans="1:51" x14ac:dyDescent="0.3">
      <c r="A5062" s="58" t="s">
        <v>411</v>
      </c>
      <c r="B5062" s="9">
        <v>37104</v>
      </c>
      <c r="C5062" s="9"/>
      <c r="D5062" s="9"/>
      <c r="E5062" s="10"/>
      <c r="F5062">
        <v>1.6451911048274599</v>
      </c>
      <c r="T5062">
        <v>9.5756172839506206</v>
      </c>
      <c r="AL5062">
        <v>0.14380216049382699</v>
      </c>
      <c r="AY5062">
        <v>22</v>
      </c>
    </row>
    <row r="5063" spans="1:51" x14ac:dyDescent="0.3">
      <c r="A5063" s="58" t="s">
        <v>411</v>
      </c>
      <c r="B5063" s="9">
        <v>37105</v>
      </c>
      <c r="C5063" s="9"/>
      <c r="D5063" s="9"/>
      <c r="E5063" s="10"/>
      <c r="F5063">
        <v>1.50736162055171</v>
      </c>
    </row>
    <row r="5064" spans="1:51" x14ac:dyDescent="0.3">
      <c r="A5064" s="58" t="s">
        <v>411</v>
      </c>
      <c r="B5064" s="9">
        <v>37106</v>
      </c>
      <c r="C5064" s="9"/>
      <c r="D5064" s="9"/>
      <c r="E5064" s="10"/>
      <c r="F5064">
        <v>1.5218428191501601</v>
      </c>
    </row>
    <row r="5065" spans="1:51" x14ac:dyDescent="0.3">
      <c r="A5065" s="58" t="s">
        <v>411</v>
      </c>
      <c r="B5065" s="9">
        <v>37107</v>
      </c>
      <c r="C5065" s="9"/>
      <c r="D5065" s="9"/>
      <c r="E5065" s="10"/>
      <c r="F5065">
        <v>1.5188297393741901</v>
      </c>
    </row>
    <row r="5066" spans="1:51" x14ac:dyDescent="0.3">
      <c r="A5066" s="58" t="s">
        <v>411</v>
      </c>
      <c r="B5066" s="9">
        <v>37108</v>
      </c>
      <c r="C5066" s="9"/>
      <c r="D5066" s="9"/>
      <c r="E5066" s="10"/>
      <c r="F5066">
        <v>2.2268454522655001</v>
      </c>
    </row>
    <row r="5067" spans="1:51" x14ac:dyDescent="0.3">
      <c r="A5067" s="58" t="s">
        <v>411</v>
      </c>
      <c r="B5067" s="9">
        <v>37109</v>
      </c>
      <c r="C5067" s="9"/>
      <c r="D5067" s="9"/>
      <c r="E5067" s="10"/>
      <c r="F5067">
        <v>1.81269896667164</v>
      </c>
    </row>
    <row r="5068" spans="1:51" x14ac:dyDescent="0.3">
      <c r="A5068" s="58" t="s">
        <v>411</v>
      </c>
      <c r="B5068" s="9">
        <v>37110</v>
      </c>
      <c r="C5068" s="9"/>
      <c r="D5068" s="9"/>
      <c r="E5068" s="10"/>
      <c r="F5068">
        <v>1.7870748189880501</v>
      </c>
    </row>
    <row r="5069" spans="1:51" x14ac:dyDescent="0.3">
      <c r="A5069" s="58" t="s">
        <v>411</v>
      </c>
      <c r="B5069" s="9">
        <v>37111</v>
      </c>
      <c r="C5069" s="9"/>
      <c r="D5069" s="9"/>
      <c r="E5069" s="10"/>
    </row>
    <row r="5070" spans="1:51" x14ac:dyDescent="0.3">
      <c r="A5070" s="58" t="s">
        <v>411</v>
      </c>
      <c r="B5070" s="9">
        <v>37112</v>
      </c>
      <c r="C5070" s="9"/>
      <c r="D5070" s="9"/>
      <c r="E5070" s="10"/>
    </row>
    <row r="5071" spans="1:51" x14ac:dyDescent="0.3">
      <c r="A5071" s="58" t="s">
        <v>411</v>
      </c>
      <c r="B5071" s="9">
        <v>37113</v>
      </c>
      <c r="C5071" s="9"/>
      <c r="D5071" s="9"/>
      <c r="E5071" s="10"/>
    </row>
    <row r="5072" spans="1:51" x14ac:dyDescent="0.3">
      <c r="A5072" s="58" t="s">
        <v>411</v>
      </c>
      <c r="B5072" s="9">
        <v>37114</v>
      </c>
      <c r="C5072" s="9"/>
      <c r="D5072" s="9"/>
      <c r="E5072" s="10"/>
    </row>
    <row r="5073" spans="1:51" x14ac:dyDescent="0.3">
      <c r="A5073" s="58" t="s">
        <v>411</v>
      </c>
      <c r="B5073" s="9">
        <v>37115</v>
      </c>
      <c r="C5073" s="9"/>
      <c r="D5073" s="9"/>
      <c r="E5073" s="10"/>
    </row>
    <row r="5074" spans="1:51" x14ac:dyDescent="0.3">
      <c r="A5074" s="58" t="s">
        <v>411</v>
      </c>
      <c r="B5074" s="9">
        <v>37116</v>
      </c>
      <c r="C5074" s="9"/>
      <c r="D5074" s="9"/>
      <c r="E5074" s="10"/>
    </row>
    <row r="5075" spans="1:51" x14ac:dyDescent="0.3">
      <c r="A5075" s="58" t="s">
        <v>411</v>
      </c>
      <c r="B5075" s="9">
        <v>37117</v>
      </c>
      <c r="C5075" s="9"/>
      <c r="D5075" s="9"/>
      <c r="E5075" s="10"/>
    </row>
    <row r="5076" spans="1:51" x14ac:dyDescent="0.3">
      <c r="A5076" s="58" t="s">
        <v>411</v>
      </c>
      <c r="B5076" s="9">
        <v>37118</v>
      </c>
      <c r="C5076" s="9"/>
      <c r="D5076" s="9"/>
      <c r="E5076" s="10"/>
    </row>
    <row r="5077" spans="1:51" x14ac:dyDescent="0.3">
      <c r="A5077" s="58" t="s">
        <v>411</v>
      </c>
      <c r="B5077" s="9">
        <v>37119</v>
      </c>
      <c r="C5077" s="9"/>
      <c r="D5077" s="9"/>
      <c r="E5077" s="10"/>
    </row>
    <row r="5078" spans="1:51" x14ac:dyDescent="0.3">
      <c r="A5078" s="58" t="s">
        <v>411</v>
      </c>
      <c r="B5078" s="9">
        <v>37120</v>
      </c>
      <c r="C5078" s="9"/>
      <c r="D5078" s="9"/>
      <c r="E5078" s="10"/>
      <c r="F5078">
        <v>1.7397869493438201</v>
      </c>
    </row>
    <row r="5079" spans="1:51" x14ac:dyDescent="0.3">
      <c r="A5079" s="58" t="s">
        <v>411</v>
      </c>
      <c r="B5079" s="9">
        <v>37121</v>
      </c>
      <c r="C5079" s="9"/>
      <c r="D5079" s="9"/>
      <c r="E5079" s="10"/>
      <c r="F5079">
        <v>2.7803305540546601</v>
      </c>
    </row>
    <row r="5080" spans="1:51" x14ac:dyDescent="0.3">
      <c r="A5080" s="58" t="s">
        <v>411</v>
      </c>
      <c r="B5080" s="9">
        <v>37122</v>
      </c>
      <c r="C5080" s="9"/>
      <c r="D5080" s="9"/>
      <c r="E5080" s="10"/>
      <c r="F5080">
        <v>1.7091170744916599</v>
      </c>
    </row>
    <row r="5081" spans="1:51" x14ac:dyDescent="0.3">
      <c r="A5081" s="58" t="s">
        <v>411</v>
      </c>
      <c r="B5081" s="9">
        <v>37123</v>
      </c>
      <c r="C5081" s="9"/>
      <c r="D5081" s="9"/>
      <c r="E5081" s="10"/>
      <c r="F5081">
        <v>1.45355744823191</v>
      </c>
    </row>
    <row r="5082" spans="1:51" x14ac:dyDescent="0.3">
      <c r="A5082" s="58" t="s">
        <v>411</v>
      </c>
      <c r="B5082" s="9">
        <v>37124</v>
      </c>
      <c r="C5082" s="9"/>
      <c r="D5082" s="9"/>
      <c r="E5082" s="10"/>
      <c r="F5082">
        <v>1.3</v>
      </c>
    </row>
    <row r="5083" spans="1:51" x14ac:dyDescent="0.3">
      <c r="A5083" s="58" t="s">
        <v>411</v>
      </c>
      <c r="B5083" s="9">
        <v>37125</v>
      </c>
      <c r="C5083" s="9"/>
      <c r="D5083" s="9"/>
      <c r="E5083" s="10"/>
      <c r="F5083">
        <v>1.6</v>
      </c>
    </row>
    <row r="5084" spans="1:51" x14ac:dyDescent="0.3">
      <c r="A5084" s="58" t="s">
        <v>411</v>
      </c>
      <c r="B5084" s="9">
        <v>37126</v>
      </c>
      <c r="C5084" s="9"/>
      <c r="D5084" s="9"/>
      <c r="E5084" s="10"/>
      <c r="F5084">
        <v>1.82509483242702</v>
      </c>
      <c r="T5084">
        <v>76.3888888888889</v>
      </c>
      <c r="AL5084">
        <v>0.95409122776148103</v>
      </c>
      <c r="AY5084">
        <v>28</v>
      </c>
    </row>
    <row r="5085" spans="1:51" x14ac:dyDescent="0.3">
      <c r="A5085" s="58" t="s">
        <v>411</v>
      </c>
      <c r="B5085" s="9">
        <v>37127</v>
      </c>
      <c r="C5085" s="9"/>
      <c r="D5085" s="9"/>
      <c r="E5085" s="10"/>
      <c r="F5085">
        <v>1.86652498294983</v>
      </c>
      <c r="G5085">
        <v>917.08209705901197</v>
      </c>
      <c r="I5085">
        <v>0.51961580866143997</v>
      </c>
      <c r="J5085">
        <v>0.54321630929966003</v>
      </c>
      <c r="K5085">
        <v>0.550913907041642</v>
      </c>
      <c r="L5085">
        <v>0.53011666279275704</v>
      </c>
      <c r="M5085">
        <v>0.52735824922219199</v>
      </c>
      <c r="N5085">
        <v>0.54973183641163303</v>
      </c>
      <c r="O5085">
        <v>0.48035779706697601</v>
      </c>
      <c r="P5085">
        <v>0.45473452662424901</v>
      </c>
      <c r="Q5085">
        <v>0.42936538817450898</v>
      </c>
    </row>
    <row r="5086" spans="1:51" x14ac:dyDescent="0.3">
      <c r="A5086" s="58" t="s">
        <v>411</v>
      </c>
      <c r="B5086" s="9">
        <v>37128</v>
      </c>
      <c r="C5086" s="9"/>
      <c r="D5086" s="9"/>
      <c r="E5086" s="10"/>
      <c r="F5086">
        <v>1.83405740144881</v>
      </c>
    </row>
    <row r="5087" spans="1:51" x14ac:dyDescent="0.3">
      <c r="A5087" s="58" t="s">
        <v>411</v>
      </c>
      <c r="B5087" s="9">
        <v>37129</v>
      </c>
      <c r="C5087" s="9"/>
      <c r="D5087" s="9"/>
      <c r="E5087" s="10"/>
      <c r="F5087">
        <v>1.4905721512068899</v>
      </c>
    </row>
    <row r="5088" spans="1:51" x14ac:dyDescent="0.3">
      <c r="A5088" s="58" t="s">
        <v>411</v>
      </c>
      <c r="B5088" s="9">
        <v>37130</v>
      </c>
      <c r="C5088" s="9"/>
      <c r="D5088" s="9"/>
      <c r="E5088" s="10"/>
      <c r="F5088">
        <v>1.49097449784187</v>
      </c>
    </row>
    <row r="5089" spans="1:6" x14ac:dyDescent="0.3">
      <c r="A5089" s="58" t="s">
        <v>411</v>
      </c>
      <c r="B5089" s="9">
        <v>37131</v>
      </c>
      <c r="C5089" s="9"/>
      <c r="D5089" s="9"/>
      <c r="E5089" s="10"/>
      <c r="F5089">
        <v>2.06711132957318</v>
      </c>
    </row>
    <row r="5090" spans="1:6" x14ac:dyDescent="0.3">
      <c r="A5090" s="58" t="s">
        <v>411</v>
      </c>
      <c r="B5090" s="9">
        <v>37132</v>
      </c>
      <c r="C5090" s="9"/>
      <c r="D5090" s="9"/>
      <c r="E5090" s="10"/>
      <c r="F5090">
        <v>1.2566132018213101</v>
      </c>
    </row>
    <row r="5091" spans="1:6" x14ac:dyDescent="0.3">
      <c r="A5091" s="58" t="s">
        <v>411</v>
      </c>
      <c r="B5091" s="9">
        <v>37133</v>
      </c>
      <c r="C5091" s="9"/>
      <c r="D5091" s="9"/>
      <c r="E5091" s="10"/>
      <c r="F5091">
        <v>1.7094057615957201</v>
      </c>
    </row>
    <row r="5092" spans="1:6" x14ac:dyDescent="0.3">
      <c r="A5092" s="58" t="s">
        <v>411</v>
      </c>
      <c r="B5092" s="9">
        <v>37134</v>
      </c>
      <c r="C5092" s="9"/>
      <c r="D5092" s="9"/>
      <c r="E5092" s="10"/>
      <c r="F5092">
        <v>2.6645781568422899</v>
      </c>
    </row>
    <row r="5093" spans="1:6" x14ac:dyDescent="0.3">
      <c r="A5093" s="58" t="s">
        <v>411</v>
      </c>
      <c r="B5093" s="9">
        <v>37135</v>
      </c>
      <c r="C5093" s="9"/>
      <c r="D5093" s="9"/>
      <c r="E5093" s="10"/>
      <c r="F5093">
        <v>3.5702415711162598</v>
      </c>
    </row>
    <row r="5094" spans="1:6" x14ac:dyDescent="0.3">
      <c r="A5094" s="58" t="s">
        <v>411</v>
      </c>
      <c r="B5094" s="9">
        <v>37136</v>
      </c>
      <c r="C5094" s="9"/>
      <c r="D5094" s="9"/>
      <c r="E5094" s="10"/>
      <c r="F5094">
        <v>2.9726684453780301</v>
      </c>
    </row>
    <row r="5095" spans="1:6" x14ac:dyDescent="0.3">
      <c r="A5095" s="58" t="s">
        <v>411</v>
      </c>
      <c r="B5095" s="9">
        <v>37137</v>
      </c>
      <c r="C5095" s="9"/>
      <c r="D5095" s="9"/>
      <c r="E5095" s="10"/>
      <c r="F5095">
        <v>2.3734136900208398</v>
      </c>
    </row>
    <row r="5096" spans="1:6" x14ac:dyDescent="0.3">
      <c r="A5096" s="58" t="s">
        <v>411</v>
      </c>
      <c r="B5096" s="9">
        <v>37138</v>
      </c>
      <c r="C5096" s="9"/>
      <c r="D5096" s="9"/>
      <c r="E5096" s="10"/>
      <c r="F5096">
        <v>2.1442586720252499</v>
      </c>
    </row>
    <row r="5097" spans="1:6" x14ac:dyDescent="0.3">
      <c r="A5097" s="58" t="s">
        <v>411</v>
      </c>
      <c r="B5097" s="9">
        <v>37139</v>
      </c>
      <c r="C5097" s="9"/>
      <c r="D5097" s="9"/>
      <c r="E5097" s="10"/>
      <c r="F5097">
        <v>2.52018319769862</v>
      </c>
    </row>
    <row r="5098" spans="1:6" x14ac:dyDescent="0.3">
      <c r="A5098" s="58" t="s">
        <v>411</v>
      </c>
      <c r="B5098" s="9">
        <v>37140</v>
      </c>
      <c r="C5098" s="9"/>
      <c r="D5098" s="9"/>
      <c r="E5098" s="10"/>
      <c r="F5098">
        <v>3.00475390979781</v>
      </c>
    </row>
    <row r="5099" spans="1:6" x14ac:dyDescent="0.3">
      <c r="A5099" s="58" t="s">
        <v>411</v>
      </c>
      <c r="B5099" s="9">
        <v>37141</v>
      </c>
      <c r="C5099" s="9"/>
      <c r="D5099" s="9"/>
      <c r="E5099" s="10"/>
      <c r="F5099">
        <v>1.5146214134319</v>
      </c>
    </row>
    <row r="5100" spans="1:6" x14ac:dyDescent="0.3">
      <c r="A5100" s="58" t="s">
        <v>411</v>
      </c>
      <c r="B5100" s="9">
        <v>37142</v>
      </c>
      <c r="C5100" s="9"/>
      <c r="D5100" s="9"/>
      <c r="E5100" s="10"/>
      <c r="F5100">
        <v>1.66476366974794</v>
      </c>
    </row>
    <row r="5101" spans="1:6" x14ac:dyDescent="0.3">
      <c r="A5101" s="58" t="s">
        <v>411</v>
      </c>
      <c r="B5101" s="9">
        <v>37143</v>
      </c>
      <c r="C5101" s="9"/>
      <c r="D5101" s="9"/>
      <c r="E5101" s="10"/>
      <c r="F5101">
        <v>2.87763374782865</v>
      </c>
    </row>
    <row r="5102" spans="1:6" x14ac:dyDescent="0.3">
      <c r="A5102" s="58" t="s">
        <v>411</v>
      </c>
      <c r="B5102" s="9">
        <v>37144</v>
      </c>
      <c r="C5102" s="9"/>
      <c r="D5102" s="9"/>
      <c r="E5102" s="10"/>
      <c r="F5102">
        <v>3.4369111795743099</v>
      </c>
    </row>
    <row r="5103" spans="1:6" x14ac:dyDescent="0.3">
      <c r="A5103" s="58" t="s">
        <v>411</v>
      </c>
      <c r="B5103" s="9">
        <v>37145</v>
      </c>
      <c r="C5103" s="9"/>
      <c r="D5103" s="9"/>
      <c r="E5103" s="10"/>
      <c r="F5103">
        <v>3.0697670805657</v>
      </c>
    </row>
    <row r="5104" spans="1:6" x14ac:dyDescent="0.3">
      <c r="A5104" s="58" t="s">
        <v>411</v>
      </c>
      <c r="B5104" s="9">
        <v>37146</v>
      </c>
      <c r="C5104" s="9"/>
      <c r="D5104" s="9"/>
      <c r="E5104" s="10"/>
      <c r="F5104">
        <v>3.3231527224725199</v>
      </c>
    </row>
    <row r="5105" spans="1:6" x14ac:dyDescent="0.3">
      <c r="A5105" s="58" t="s">
        <v>411</v>
      </c>
      <c r="B5105" s="9">
        <v>37147</v>
      </c>
      <c r="C5105" s="9"/>
      <c r="D5105" s="9"/>
      <c r="E5105" s="10"/>
      <c r="F5105">
        <v>3.8254505886744798</v>
      </c>
    </row>
    <row r="5106" spans="1:6" x14ac:dyDescent="0.3">
      <c r="A5106" s="58" t="s">
        <v>411</v>
      </c>
      <c r="B5106" s="9">
        <v>37148</v>
      </c>
      <c r="C5106" s="9"/>
      <c r="D5106" s="9"/>
      <c r="E5106" s="10"/>
      <c r="F5106">
        <v>2.2336273120770902</v>
      </c>
    </row>
    <row r="5107" spans="1:6" x14ac:dyDescent="0.3">
      <c r="A5107" s="58" t="s">
        <v>411</v>
      </c>
      <c r="B5107" s="9">
        <v>37149</v>
      </c>
      <c r="C5107" s="9"/>
      <c r="D5107" s="9"/>
      <c r="E5107" s="10"/>
      <c r="F5107">
        <v>4.0816190660025304</v>
      </c>
    </row>
    <row r="5108" spans="1:6" x14ac:dyDescent="0.3">
      <c r="A5108" s="58" t="s">
        <v>411</v>
      </c>
      <c r="B5108" s="9">
        <v>37150</v>
      </c>
      <c r="C5108" s="9"/>
      <c r="D5108" s="9"/>
      <c r="E5108" s="10"/>
      <c r="F5108">
        <v>4.52728450291184</v>
      </c>
    </row>
    <row r="5109" spans="1:6" x14ac:dyDescent="0.3">
      <c r="A5109" s="58" t="s">
        <v>411</v>
      </c>
      <c r="B5109" s="9">
        <v>37151</v>
      </c>
      <c r="C5109" s="9"/>
      <c r="D5109" s="9"/>
      <c r="E5109" s="10"/>
      <c r="F5109">
        <v>4.9449854076067101</v>
      </c>
    </row>
    <row r="5110" spans="1:6" x14ac:dyDescent="0.3">
      <c r="A5110" s="58" t="s">
        <v>411</v>
      </c>
      <c r="B5110" s="9">
        <v>37152</v>
      </c>
      <c r="C5110" s="9"/>
      <c r="D5110" s="9"/>
      <c r="E5110" s="10"/>
      <c r="F5110">
        <v>4.5309412590448401</v>
      </c>
    </row>
    <row r="5111" spans="1:6" x14ac:dyDescent="0.3">
      <c r="A5111" s="58" t="s">
        <v>411</v>
      </c>
      <c r="B5111" s="9">
        <v>37153</v>
      </c>
      <c r="C5111" s="9"/>
      <c r="D5111" s="9"/>
      <c r="E5111" s="10"/>
      <c r="F5111">
        <v>4.0624717261318297</v>
      </c>
    </row>
    <row r="5112" spans="1:6" x14ac:dyDescent="0.3">
      <c r="A5112" s="58" t="s">
        <v>411</v>
      </c>
      <c r="B5112" s="9">
        <v>37154</v>
      </c>
      <c r="C5112" s="9"/>
      <c r="D5112" s="9"/>
      <c r="E5112" s="10"/>
      <c r="F5112">
        <v>3.9883141046808599</v>
      </c>
    </row>
    <row r="5113" spans="1:6" x14ac:dyDescent="0.3">
      <c r="A5113" s="58" t="s">
        <v>411</v>
      </c>
      <c r="B5113" s="9">
        <v>37155</v>
      </c>
      <c r="C5113" s="9"/>
      <c r="D5113" s="9"/>
      <c r="E5113" s="10"/>
      <c r="F5113">
        <v>5.1259350005618396</v>
      </c>
    </row>
    <row r="5114" spans="1:6" x14ac:dyDescent="0.3">
      <c r="A5114" s="58" t="s">
        <v>411</v>
      </c>
      <c r="B5114" s="9">
        <v>37156</v>
      </c>
      <c r="C5114" s="9"/>
      <c r="D5114" s="9"/>
      <c r="E5114" s="10"/>
      <c r="F5114">
        <v>4.96537616874103</v>
      </c>
    </row>
    <row r="5115" spans="1:6" x14ac:dyDescent="0.3">
      <c r="A5115" s="58" t="s">
        <v>411</v>
      </c>
      <c r="B5115" s="9">
        <v>37157</v>
      </c>
      <c r="C5115" s="9"/>
      <c r="D5115" s="9"/>
      <c r="E5115" s="10"/>
      <c r="F5115">
        <v>3.9893942292258</v>
      </c>
    </row>
    <row r="5116" spans="1:6" x14ac:dyDescent="0.3">
      <c r="A5116" s="58" t="s">
        <v>411</v>
      </c>
      <c r="B5116" s="9">
        <v>37158</v>
      </c>
      <c r="C5116" s="9"/>
      <c r="D5116" s="9"/>
      <c r="E5116" s="10"/>
      <c r="F5116">
        <v>4.9890171424116803</v>
      </c>
    </row>
    <row r="5117" spans="1:6" x14ac:dyDescent="0.3">
      <c r="A5117" s="58" t="s">
        <v>411</v>
      </c>
      <c r="B5117" s="9">
        <v>37159</v>
      </c>
      <c r="C5117" s="9"/>
      <c r="D5117" s="9"/>
      <c r="E5117" s="10"/>
      <c r="F5117">
        <v>5.3327501641300596</v>
      </c>
    </row>
    <row r="5118" spans="1:6" x14ac:dyDescent="0.3">
      <c r="A5118" s="58" t="s">
        <v>411</v>
      </c>
      <c r="B5118" s="9">
        <v>37160</v>
      </c>
      <c r="C5118" s="9"/>
      <c r="D5118" s="9"/>
      <c r="E5118" s="10"/>
      <c r="F5118">
        <v>4.2028824887406104</v>
      </c>
    </row>
    <row r="5119" spans="1:6" x14ac:dyDescent="0.3">
      <c r="A5119" s="58" t="s">
        <v>411</v>
      </c>
      <c r="B5119" s="9">
        <v>37161</v>
      </c>
      <c r="C5119" s="9"/>
      <c r="D5119" s="9"/>
      <c r="E5119" s="10"/>
      <c r="F5119">
        <v>4.7231995393102402</v>
      </c>
    </row>
    <row r="5120" spans="1:6" x14ac:dyDescent="0.3">
      <c r="A5120" s="58" t="s">
        <v>411</v>
      </c>
      <c r="B5120" s="9">
        <v>37162</v>
      </c>
      <c r="C5120" s="9"/>
      <c r="D5120" s="9"/>
      <c r="E5120" s="10"/>
      <c r="F5120">
        <v>4.76230095322952</v>
      </c>
    </row>
    <row r="5121" spans="1:51" x14ac:dyDescent="0.3">
      <c r="A5121" s="58" t="s">
        <v>411</v>
      </c>
      <c r="B5121" s="9">
        <v>37163</v>
      </c>
      <c r="C5121" s="9"/>
      <c r="D5121" s="9"/>
      <c r="E5121" s="10"/>
      <c r="F5121">
        <v>4.8671582089148497</v>
      </c>
    </row>
    <row r="5122" spans="1:51" x14ac:dyDescent="0.3">
      <c r="A5122" s="58" t="s">
        <v>411</v>
      </c>
      <c r="B5122" s="9">
        <v>37164</v>
      </c>
      <c r="C5122" s="9"/>
      <c r="D5122" s="9"/>
      <c r="E5122" s="10"/>
      <c r="F5122">
        <v>5.5331295650111301</v>
      </c>
    </row>
    <row r="5123" spans="1:51" x14ac:dyDescent="0.3">
      <c r="A5123" s="58" t="s">
        <v>411</v>
      </c>
      <c r="B5123" s="9">
        <v>37165</v>
      </c>
      <c r="C5123" s="9"/>
      <c r="D5123" s="9"/>
      <c r="E5123" s="10"/>
      <c r="F5123">
        <v>4.9700742407771799</v>
      </c>
    </row>
    <row r="5124" spans="1:51" x14ac:dyDescent="0.3">
      <c r="A5124" s="58" t="s">
        <v>411</v>
      </c>
      <c r="B5124" s="9">
        <v>37166</v>
      </c>
      <c r="C5124" s="9"/>
      <c r="D5124" s="9"/>
      <c r="E5124" s="10"/>
      <c r="F5124">
        <v>3.9117315750168502</v>
      </c>
      <c r="G5124">
        <v>781.24223856149899</v>
      </c>
      <c r="I5124">
        <v>0.34382444998586298</v>
      </c>
      <c r="J5124">
        <v>0.37584514094051202</v>
      </c>
      <c r="K5124">
        <v>0.42134658847522399</v>
      </c>
      <c r="L5124">
        <v>0.43958124768398699</v>
      </c>
      <c r="M5124">
        <v>0.46439152101895298</v>
      </c>
      <c r="N5124">
        <v>0.51203355913485604</v>
      </c>
      <c r="O5124">
        <v>0.473761748466976</v>
      </c>
      <c r="P5124">
        <v>0.45440500422598201</v>
      </c>
      <c r="Q5124">
        <v>0.42102193287514</v>
      </c>
      <c r="T5124">
        <v>608.66319444444503</v>
      </c>
      <c r="AL5124">
        <v>5.6411081976358597</v>
      </c>
      <c r="AY5124">
        <v>49</v>
      </c>
    </row>
    <row r="5125" spans="1:51" x14ac:dyDescent="0.3">
      <c r="A5125" s="58" t="s">
        <v>411</v>
      </c>
      <c r="B5125" s="9">
        <v>37167</v>
      </c>
      <c r="C5125" s="9"/>
      <c r="D5125" s="9"/>
      <c r="E5125" s="10"/>
      <c r="F5125">
        <v>4.7292463977840198</v>
      </c>
    </row>
    <row r="5126" spans="1:51" x14ac:dyDescent="0.3">
      <c r="A5126" s="58" t="s">
        <v>411</v>
      </c>
      <c r="B5126" s="9">
        <v>37168</v>
      </c>
      <c r="C5126" s="9"/>
      <c r="D5126" s="9"/>
      <c r="E5126" s="10"/>
      <c r="F5126">
        <v>5.3700764090767201</v>
      </c>
    </row>
    <row r="5127" spans="1:51" x14ac:dyDescent="0.3">
      <c r="A5127" s="58" t="s">
        <v>411</v>
      </c>
      <c r="B5127" s="9">
        <v>37169</v>
      </c>
      <c r="C5127" s="9"/>
      <c r="D5127" s="9"/>
      <c r="E5127" s="10"/>
      <c r="F5127">
        <v>5.2839891795619804</v>
      </c>
    </row>
    <row r="5128" spans="1:51" x14ac:dyDescent="0.3">
      <c r="A5128" s="58" t="s">
        <v>411</v>
      </c>
      <c r="B5128" s="9">
        <v>37170</v>
      </c>
      <c r="C5128" s="9"/>
      <c r="D5128" s="9"/>
      <c r="E5128" s="10"/>
      <c r="F5128">
        <v>6.1227761769600502</v>
      </c>
    </row>
    <row r="5129" spans="1:51" x14ac:dyDescent="0.3">
      <c r="A5129" s="58" t="s">
        <v>411</v>
      </c>
      <c r="B5129" s="9">
        <v>37171</v>
      </c>
      <c r="C5129" s="9"/>
      <c r="D5129" s="9"/>
      <c r="E5129" s="10"/>
      <c r="F5129">
        <v>4.9929489396676603</v>
      </c>
    </row>
    <row r="5130" spans="1:51" x14ac:dyDescent="0.3">
      <c r="A5130" s="58" t="s">
        <v>411</v>
      </c>
      <c r="B5130" s="9">
        <v>37172</v>
      </c>
      <c r="C5130" s="9"/>
      <c r="D5130" s="9"/>
      <c r="E5130" s="10"/>
      <c r="F5130">
        <v>4.8010890287344399</v>
      </c>
    </row>
    <row r="5131" spans="1:51" x14ac:dyDescent="0.3">
      <c r="A5131" s="58" t="s">
        <v>411</v>
      </c>
      <c r="B5131" s="9">
        <v>37173</v>
      </c>
      <c r="C5131" s="9"/>
      <c r="D5131" s="9"/>
      <c r="E5131" s="10"/>
      <c r="F5131">
        <v>4.9086933092250602</v>
      </c>
    </row>
    <row r="5132" spans="1:51" x14ac:dyDescent="0.3">
      <c r="A5132" s="58" t="s">
        <v>411</v>
      </c>
      <c r="B5132" s="9">
        <v>37174</v>
      </c>
      <c r="C5132" s="9"/>
      <c r="D5132" s="9"/>
      <c r="E5132" s="10"/>
      <c r="F5132">
        <v>4.6242454715352102</v>
      </c>
      <c r="G5132">
        <v>760.95883640208899</v>
      </c>
      <c r="I5132">
        <v>0.33764096723288201</v>
      </c>
      <c r="J5132">
        <v>0.35624176126266299</v>
      </c>
      <c r="K5132">
        <v>0.39474561362548399</v>
      </c>
      <c r="L5132">
        <v>0.41791669295525202</v>
      </c>
      <c r="M5132">
        <v>0.44869264649829299</v>
      </c>
      <c r="N5132">
        <v>0.50706232309325305</v>
      </c>
      <c r="O5132">
        <v>0.47096823033137603</v>
      </c>
      <c r="P5132">
        <v>0.449906703801701</v>
      </c>
      <c r="Q5132">
        <v>0.42161924320953897</v>
      </c>
      <c r="T5132">
        <v>809.05478395061698</v>
      </c>
      <c r="AL5132">
        <v>5.0373054346986104</v>
      </c>
      <c r="AY5132">
        <v>60</v>
      </c>
    </row>
    <row r="5133" spans="1:51" x14ac:dyDescent="0.3">
      <c r="A5133" s="58" t="s">
        <v>411</v>
      </c>
      <c r="B5133" s="9">
        <v>37175</v>
      </c>
      <c r="C5133" s="9"/>
      <c r="D5133" s="9"/>
      <c r="E5133" s="10"/>
      <c r="F5133">
        <v>0.65535460649241595</v>
      </c>
    </row>
    <row r="5134" spans="1:51" x14ac:dyDescent="0.3">
      <c r="A5134" s="58" t="s">
        <v>411</v>
      </c>
      <c r="B5134" s="9">
        <v>37176</v>
      </c>
      <c r="C5134" s="9"/>
      <c r="D5134" s="9"/>
      <c r="E5134" s="10"/>
      <c r="F5134">
        <v>5.6335351539497696</v>
      </c>
    </row>
    <row r="5135" spans="1:51" x14ac:dyDescent="0.3">
      <c r="A5135" s="58" t="s">
        <v>411</v>
      </c>
      <c r="B5135" s="9">
        <v>37177</v>
      </c>
      <c r="C5135" s="9"/>
      <c r="D5135" s="9"/>
      <c r="E5135" s="10"/>
      <c r="F5135">
        <v>5.3645668782640596</v>
      </c>
    </row>
    <row r="5136" spans="1:51" x14ac:dyDescent="0.3">
      <c r="A5136" s="58" t="s">
        <v>411</v>
      </c>
      <c r="B5136" s="9">
        <v>37178</v>
      </c>
      <c r="C5136" s="9"/>
      <c r="D5136" s="9"/>
      <c r="E5136" s="10"/>
      <c r="F5136">
        <v>3.09542763403004</v>
      </c>
    </row>
    <row r="5137" spans="1:6" x14ac:dyDescent="0.3">
      <c r="A5137" s="58" t="s">
        <v>411</v>
      </c>
      <c r="B5137" s="9">
        <v>37179</v>
      </c>
      <c r="C5137" s="9"/>
      <c r="D5137" s="9"/>
      <c r="E5137" s="10"/>
      <c r="F5137">
        <v>5.2583698405856802</v>
      </c>
    </row>
    <row r="5138" spans="1:6" x14ac:dyDescent="0.3">
      <c r="A5138" s="58" t="s">
        <v>411</v>
      </c>
      <c r="B5138" s="9">
        <v>37180</v>
      </c>
      <c r="C5138" s="9"/>
      <c r="D5138" s="9"/>
      <c r="E5138" s="10"/>
      <c r="F5138">
        <v>4.9889788166546696</v>
      </c>
    </row>
    <row r="5139" spans="1:6" x14ac:dyDescent="0.3">
      <c r="A5139" s="58" t="s">
        <v>411</v>
      </c>
      <c r="B5139" s="9">
        <v>37181</v>
      </c>
      <c r="C5139" s="9"/>
      <c r="D5139" s="9"/>
      <c r="E5139" s="10"/>
      <c r="F5139">
        <v>4.7492333726332996</v>
      </c>
    </row>
    <row r="5140" spans="1:6" x14ac:dyDescent="0.3">
      <c r="A5140" s="58" t="s">
        <v>411</v>
      </c>
      <c r="B5140" s="9">
        <v>37182</v>
      </c>
      <c r="C5140" s="9"/>
      <c r="D5140" s="9"/>
      <c r="E5140" s="10"/>
      <c r="F5140">
        <v>4.9392232099936599</v>
      </c>
    </row>
    <row r="5141" spans="1:6" x14ac:dyDescent="0.3">
      <c r="A5141" s="58" t="s">
        <v>411</v>
      </c>
      <c r="B5141" s="9">
        <v>37183</v>
      </c>
      <c r="C5141" s="9"/>
      <c r="D5141" s="9"/>
      <c r="E5141" s="10"/>
      <c r="F5141">
        <v>4.9073716488642898</v>
      </c>
    </row>
    <row r="5142" spans="1:6" x14ac:dyDescent="0.3">
      <c r="A5142" s="58" t="s">
        <v>411</v>
      </c>
      <c r="B5142" s="9">
        <v>37184</v>
      </c>
      <c r="C5142" s="9"/>
      <c r="D5142" s="9"/>
      <c r="E5142" s="10"/>
      <c r="F5142">
        <v>4.6431264699206602</v>
      </c>
    </row>
    <row r="5143" spans="1:6" x14ac:dyDescent="0.3">
      <c r="A5143" s="58" t="s">
        <v>411</v>
      </c>
      <c r="B5143" s="9">
        <v>37185</v>
      </c>
      <c r="C5143" s="9"/>
      <c r="D5143" s="9"/>
      <c r="E5143" s="10"/>
      <c r="F5143">
        <v>4.8584557475729797</v>
      </c>
    </row>
    <row r="5144" spans="1:6" x14ac:dyDescent="0.3">
      <c r="A5144" s="58" t="s">
        <v>411</v>
      </c>
      <c r="B5144" s="9">
        <v>37186</v>
      </c>
      <c r="C5144" s="9"/>
      <c r="D5144" s="9"/>
      <c r="E5144" s="10"/>
      <c r="F5144">
        <v>5.2673792469271401</v>
      </c>
    </row>
    <row r="5145" spans="1:6" x14ac:dyDescent="0.3">
      <c r="A5145" s="58" t="s">
        <v>411</v>
      </c>
      <c r="B5145" s="9">
        <v>37187</v>
      </c>
      <c r="C5145" s="9"/>
      <c r="D5145" s="9"/>
      <c r="E5145" s="10"/>
      <c r="F5145">
        <v>5.5291826333913097</v>
      </c>
    </row>
    <row r="5146" spans="1:6" x14ac:dyDescent="0.3">
      <c r="A5146" s="58" t="s">
        <v>411</v>
      </c>
      <c r="B5146" s="9">
        <v>37188</v>
      </c>
      <c r="C5146" s="9"/>
      <c r="D5146" s="9"/>
      <c r="E5146" s="10"/>
      <c r="F5146">
        <v>1.1818226198749799</v>
      </c>
    </row>
    <row r="5147" spans="1:6" x14ac:dyDescent="0.3">
      <c r="A5147" s="58" t="s">
        <v>411</v>
      </c>
      <c r="B5147" s="9">
        <v>37189</v>
      </c>
      <c r="C5147" s="9"/>
      <c r="D5147" s="9"/>
      <c r="E5147" s="10"/>
      <c r="F5147">
        <v>4.2739168816878701</v>
      </c>
    </row>
    <row r="5148" spans="1:6" x14ac:dyDescent="0.3">
      <c r="A5148" s="58" t="s">
        <v>411</v>
      </c>
      <c r="B5148" s="9">
        <v>37190</v>
      </c>
      <c r="C5148" s="9"/>
      <c r="D5148" s="9"/>
      <c r="E5148" s="10"/>
      <c r="F5148">
        <v>3.3486918179720999</v>
      </c>
    </row>
    <row r="5149" spans="1:6" x14ac:dyDescent="0.3">
      <c r="A5149" s="58" t="s">
        <v>411</v>
      </c>
      <c r="B5149" s="9">
        <v>37191</v>
      </c>
      <c r="C5149" s="9"/>
      <c r="D5149" s="9"/>
      <c r="E5149" s="10"/>
      <c r="F5149">
        <v>4.83722667769797</v>
      </c>
    </row>
    <row r="5150" spans="1:6" x14ac:dyDescent="0.3">
      <c r="A5150" s="58" t="s">
        <v>411</v>
      </c>
      <c r="B5150" s="9">
        <v>37192</v>
      </c>
      <c r="C5150" s="9"/>
      <c r="D5150" s="9"/>
      <c r="E5150" s="10"/>
      <c r="F5150">
        <v>5.5894745627217803</v>
      </c>
    </row>
    <row r="5151" spans="1:6" x14ac:dyDescent="0.3">
      <c r="A5151" s="58" t="s">
        <v>411</v>
      </c>
      <c r="B5151" s="9">
        <v>37193</v>
      </c>
      <c r="C5151" s="9"/>
      <c r="D5151" s="9"/>
      <c r="E5151" s="10"/>
      <c r="F5151">
        <v>5.7764282149802098</v>
      </c>
    </row>
    <row r="5152" spans="1:6" x14ac:dyDescent="0.3">
      <c r="A5152" s="58" t="s">
        <v>411</v>
      </c>
      <c r="B5152" s="9">
        <v>37194</v>
      </c>
      <c r="C5152" s="9"/>
      <c r="D5152" s="9"/>
      <c r="E5152" s="10"/>
      <c r="F5152">
        <v>5.3468617643403604</v>
      </c>
    </row>
    <row r="5153" spans="1:17" x14ac:dyDescent="0.3">
      <c r="A5153" s="58" t="s">
        <v>411</v>
      </c>
      <c r="B5153" s="9">
        <v>37195</v>
      </c>
      <c r="C5153" s="9"/>
      <c r="D5153" s="9"/>
      <c r="E5153" s="10"/>
      <c r="F5153">
        <v>5.0192323461903499</v>
      </c>
    </row>
    <row r="5154" spans="1:17" x14ac:dyDescent="0.3">
      <c r="A5154" s="58" t="s">
        <v>411</v>
      </c>
      <c r="B5154" s="9">
        <v>37196</v>
      </c>
      <c r="C5154" s="9"/>
      <c r="D5154" s="9"/>
      <c r="E5154" s="10"/>
      <c r="F5154">
        <v>5.0566908502672696</v>
      </c>
    </row>
    <row r="5155" spans="1:17" x14ac:dyDescent="0.3">
      <c r="A5155" s="58" t="s">
        <v>411</v>
      </c>
      <c r="B5155" s="9">
        <v>37197</v>
      </c>
      <c r="C5155" s="9"/>
      <c r="D5155" s="9"/>
      <c r="E5155" s="10"/>
      <c r="F5155">
        <v>5.9165780336421001</v>
      </c>
    </row>
    <row r="5156" spans="1:17" x14ac:dyDescent="0.3">
      <c r="A5156" s="58" t="s">
        <v>411</v>
      </c>
      <c r="B5156" s="9">
        <v>37198</v>
      </c>
      <c r="C5156" s="9"/>
      <c r="D5156" s="9"/>
      <c r="E5156" s="10"/>
      <c r="F5156">
        <v>4.91950719659068</v>
      </c>
    </row>
    <row r="5157" spans="1:17" x14ac:dyDescent="0.3">
      <c r="A5157" s="58" t="s">
        <v>411</v>
      </c>
      <c r="B5157" s="9">
        <v>37199</v>
      </c>
      <c r="C5157" s="9"/>
      <c r="D5157" s="9"/>
      <c r="E5157" s="10"/>
      <c r="F5157">
        <v>5.0780584105475404</v>
      </c>
    </row>
    <row r="5158" spans="1:17" x14ac:dyDescent="0.3">
      <c r="A5158" s="58" t="s">
        <v>411</v>
      </c>
      <c r="B5158" s="9">
        <v>37200</v>
      </c>
      <c r="C5158" s="9"/>
      <c r="D5158" s="9"/>
      <c r="E5158" s="10"/>
      <c r="F5158">
        <v>4.7547340060910104</v>
      </c>
      <c r="G5158">
        <v>672.26132498316497</v>
      </c>
      <c r="I5158">
        <v>0.27391534189002797</v>
      </c>
      <c r="J5158">
        <v>0.29179351070458698</v>
      </c>
      <c r="K5158">
        <v>0.32172120887333</v>
      </c>
      <c r="L5158">
        <v>0.34464302424277399</v>
      </c>
      <c r="M5158">
        <v>0.381217062177231</v>
      </c>
      <c r="N5158">
        <v>0.44286482501949997</v>
      </c>
      <c r="O5158">
        <v>0.43931877262460101</v>
      </c>
      <c r="P5158">
        <v>0.44232547651572401</v>
      </c>
      <c r="Q5158">
        <v>0.423507402868052</v>
      </c>
    </row>
    <row r="5159" spans="1:17" x14ac:dyDescent="0.3">
      <c r="A5159" s="58" t="s">
        <v>411</v>
      </c>
      <c r="B5159" s="9">
        <v>37201</v>
      </c>
      <c r="C5159" s="9"/>
      <c r="D5159" s="9"/>
      <c r="E5159" s="10"/>
      <c r="F5159">
        <v>4.1029807195916899</v>
      </c>
    </row>
    <row r="5160" spans="1:17" x14ac:dyDescent="0.3">
      <c r="A5160" s="58" t="s">
        <v>411</v>
      </c>
      <c r="B5160" s="9">
        <v>37202</v>
      </c>
      <c r="C5160" s="9"/>
      <c r="D5160" s="9"/>
      <c r="E5160" s="10"/>
      <c r="F5160">
        <v>4.0042559811026903</v>
      </c>
    </row>
    <row r="5161" spans="1:17" x14ac:dyDescent="0.3">
      <c r="A5161" s="58" t="s">
        <v>411</v>
      </c>
      <c r="B5161" s="9">
        <v>37203</v>
      </c>
      <c r="C5161" s="9"/>
      <c r="D5161" s="9"/>
      <c r="E5161" s="10"/>
      <c r="F5161">
        <v>4.7268732853947899</v>
      </c>
    </row>
    <row r="5162" spans="1:17" x14ac:dyDescent="0.3">
      <c r="A5162" s="58" t="s">
        <v>411</v>
      </c>
      <c r="B5162" s="9">
        <v>37204</v>
      </c>
      <c r="C5162" s="9"/>
      <c r="D5162" s="9"/>
      <c r="E5162" s="10"/>
      <c r="F5162">
        <v>1.49445520849305</v>
      </c>
    </row>
    <row r="5163" spans="1:17" x14ac:dyDescent="0.3">
      <c r="A5163" s="58" t="s">
        <v>411</v>
      </c>
      <c r="B5163" s="9">
        <v>37205</v>
      </c>
      <c r="C5163" s="9"/>
      <c r="D5163" s="9"/>
      <c r="E5163" s="10"/>
      <c r="F5163">
        <v>5.4214635564543903</v>
      </c>
    </row>
    <row r="5164" spans="1:17" x14ac:dyDescent="0.3">
      <c r="A5164" s="58" t="s">
        <v>411</v>
      </c>
      <c r="B5164" s="9">
        <v>37206</v>
      </c>
      <c r="C5164" s="9"/>
      <c r="D5164" s="9"/>
      <c r="E5164" s="10"/>
      <c r="F5164">
        <v>3.7072926844625802</v>
      </c>
    </row>
    <row r="5165" spans="1:17" x14ac:dyDescent="0.3">
      <c r="A5165" s="58" t="s">
        <v>411</v>
      </c>
      <c r="B5165" s="9">
        <v>37207</v>
      </c>
      <c r="C5165" s="9"/>
      <c r="D5165" s="9"/>
      <c r="E5165" s="10"/>
      <c r="F5165">
        <v>4.9976405377161601</v>
      </c>
    </row>
    <row r="5166" spans="1:17" x14ac:dyDescent="0.3">
      <c r="A5166" s="58" t="s">
        <v>411</v>
      </c>
      <c r="B5166" s="9">
        <v>37208</v>
      </c>
      <c r="C5166" s="9"/>
      <c r="D5166" s="9"/>
      <c r="E5166" s="10"/>
      <c r="F5166">
        <v>4.1851789034118703</v>
      </c>
    </row>
    <row r="5167" spans="1:17" x14ac:dyDescent="0.3">
      <c r="A5167" s="58" t="s">
        <v>411</v>
      </c>
      <c r="B5167" s="9">
        <v>37209</v>
      </c>
      <c r="C5167" s="9"/>
      <c r="D5167" s="9"/>
      <c r="E5167" s="10"/>
      <c r="F5167">
        <v>5.8206170833082602</v>
      </c>
    </row>
    <row r="5168" spans="1:17" x14ac:dyDescent="0.3">
      <c r="A5168" s="58" t="s">
        <v>411</v>
      </c>
      <c r="B5168" s="9">
        <v>37210</v>
      </c>
      <c r="C5168" s="9"/>
      <c r="D5168" s="9"/>
      <c r="E5168" s="10"/>
      <c r="F5168">
        <v>1.7558846720005901</v>
      </c>
    </row>
    <row r="5169" spans="1:17" x14ac:dyDescent="0.3">
      <c r="A5169" s="58" t="s">
        <v>411</v>
      </c>
      <c r="B5169" s="9">
        <v>37211</v>
      </c>
      <c r="C5169" s="9"/>
      <c r="D5169" s="9"/>
      <c r="E5169" s="10"/>
      <c r="F5169">
        <v>5.30456441780888</v>
      </c>
    </row>
    <row r="5170" spans="1:17" x14ac:dyDescent="0.3">
      <c r="A5170" s="58" t="s">
        <v>411</v>
      </c>
      <c r="B5170" s="9">
        <v>37212</v>
      </c>
      <c r="C5170" s="9"/>
      <c r="D5170" s="9"/>
      <c r="E5170" s="10"/>
      <c r="F5170">
        <v>5.2865995190472503</v>
      </c>
    </row>
    <row r="5171" spans="1:17" x14ac:dyDescent="0.3">
      <c r="A5171" s="58" t="s">
        <v>411</v>
      </c>
      <c r="B5171" s="9">
        <v>37213</v>
      </c>
      <c r="C5171" s="9"/>
      <c r="D5171" s="9"/>
      <c r="E5171" s="10"/>
      <c r="F5171">
        <v>3.7355451985035102</v>
      </c>
    </row>
    <row r="5172" spans="1:17" x14ac:dyDescent="0.3">
      <c r="A5172" s="58" t="s">
        <v>411</v>
      </c>
      <c r="B5172" s="9">
        <v>37214</v>
      </c>
      <c r="C5172" s="9"/>
      <c r="D5172" s="9"/>
      <c r="E5172" s="10"/>
      <c r="F5172">
        <v>2.57345781903765</v>
      </c>
    </row>
    <row r="5173" spans="1:17" x14ac:dyDescent="0.3">
      <c r="A5173" s="58" t="s">
        <v>411</v>
      </c>
      <c r="B5173" s="9">
        <v>37215</v>
      </c>
      <c r="C5173" s="9"/>
      <c r="D5173" s="9"/>
      <c r="E5173" s="10"/>
      <c r="F5173">
        <v>2.55526953371692</v>
      </c>
    </row>
    <row r="5174" spans="1:17" x14ac:dyDescent="0.3">
      <c r="A5174" s="58" t="s">
        <v>411</v>
      </c>
      <c r="B5174" s="9">
        <v>37216</v>
      </c>
      <c r="C5174" s="9"/>
      <c r="D5174" s="9"/>
      <c r="E5174" s="10"/>
      <c r="F5174">
        <v>3.2516344635922398</v>
      </c>
      <c r="G5174">
        <v>687.68728594656204</v>
      </c>
      <c r="I5174">
        <v>0.341877498984483</v>
      </c>
      <c r="J5174">
        <v>0.307417672714701</v>
      </c>
      <c r="K5174">
        <v>0.32245484202390301</v>
      </c>
      <c r="L5174">
        <v>0.34060554711649099</v>
      </c>
      <c r="M5174">
        <v>0.37865568982417802</v>
      </c>
      <c r="N5174">
        <v>0.439023494453126</v>
      </c>
      <c r="O5174">
        <v>0.43520393076437602</v>
      </c>
      <c r="P5174">
        <v>0.44342822444943802</v>
      </c>
      <c r="Q5174">
        <v>0.42976952940211399</v>
      </c>
    </row>
    <row r="5175" spans="1:17" x14ac:dyDescent="0.3">
      <c r="A5175" s="58" t="s">
        <v>411</v>
      </c>
      <c r="B5175" s="9">
        <v>37217</v>
      </c>
      <c r="C5175" s="9"/>
      <c r="D5175" s="9"/>
      <c r="E5175" s="10"/>
      <c r="F5175">
        <v>3.72791079905975</v>
      </c>
    </row>
    <row r="5176" spans="1:17" x14ac:dyDescent="0.3">
      <c r="A5176" s="58" t="s">
        <v>411</v>
      </c>
      <c r="B5176" s="9">
        <v>37218</v>
      </c>
      <c r="C5176" s="9"/>
      <c r="D5176" s="9"/>
      <c r="E5176" s="10"/>
      <c r="F5176">
        <v>3.3259424892734999</v>
      </c>
    </row>
    <row r="5177" spans="1:17" x14ac:dyDescent="0.3">
      <c r="A5177" s="58" t="s">
        <v>411</v>
      </c>
      <c r="B5177" s="9">
        <v>37219</v>
      </c>
      <c r="C5177" s="9"/>
      <c r="D5177" s="9"/>
      <c r="E5177" s="10"/>
      <c r="F5177">
        <v>3.45445169202985</v>
      </c>
    </row>
    <row r="5178" spans="1:17" x14ac:dyDescent="0.3">
      <c r="A5178" s="58" t="s">
        <v>411</v>
      </c>
      <c r="B5178" s="9">
        <v>37220</v>
      </c>
      <c r="C5178" s="9"/>
      <c r="D5178" s="9"/>
      <c r="E5178" s="10"/>
      <c r="F5178">
        <v>1.83567502446577</v>
      </c>
    </row>
    <row r="5179" spans="1:17" x14ac:dyDescent="0.3">
      <c r="A5179" s="58" t="s">
        <v>411</v>
      </c>
      <c r="B5179" s="9">
        <v>37221</v>
      </c>
      <c r="C5179" s="9"/>
      <c r="D5179" s="9"/>
      <c r="E5179" s="10"/>
      <c r="F5179">
        <v>1.2172382285402099</v>
      </c>
    </row>
    <row r="5180" spans="1:17" x14ac:dyDescent="0.3">
      <c r="A5180" s="58" t="s">
        <v>411</v>
      </c>
      <c r="B5180" s="9">
        <v>37222</v>
      </c>
      <c r="C5180" s="9"/>
      <c r="D5180" s="9"/>
      <c r="E5180" s="10"/>
      <c r="F5180">
        <v>2.5890187901638599</v>
      </c>
    </row>
    <row r="5181" spans="1:17" x14ac:dyDescent="0.3">
      <c r="A5181" s="58" t="s">
        <v>411</v>
      </c>
      <c r="B5181" s="9">
        <v>37223</v>
      </c>
      <c r="C5181" s="9"/>
      <c r="D5181" s="9"/>
      <c r="E5181" s="10"/>
      <c r="F5181">
        <v>4.2770652789024597</v>
      </c>
    </row>
    <row r="5182" spans="1:17" x14ac:dyDescent="0.3">
      <c r="A5182" s="58" t="s">
        <v>411</v>
      </c>
      <c r="B5182" s="9">
        <v>37224</v>
      </c>
      <c r="C5182" s="9"/>
      <c r="D5182" s="9"/>
      <c r="E5182" s="10"/>
      <c r="F5182">
        <v>3.49681112952914</v>
      </c>
    </row>
    <row r="5183" spans="1:17" x14ac:dyDescent="0.3">
      <c r="A5183" s="58" t="s">
        <v>411</v>
      </c>
      <c r="B5183" s="9">
        <v>37225</v>
      </c>
      <c r="C5183" s="9"/>
      <c r="D5183" s="9"/>
      <c r="E5183" s="10"/>
      <c r="F5183">
        <v>4.1637312196171203</v>
      </c>
    </row>
    <row r="5184" spans="1:17" x14ac:dyDescent="0.3">
      <c r="A5184" s="58" t="s">
        <v>411</v>
      </c>
      <c r="B5184" s="9">
        <v>37226</v>
      </c>
      <c r="C5184" s="9"/>
      <c r="D5184" s="9"/>
      <c r="E5184" s="10"/>
      <c r="F5184">
        <v>4.7442173822931801</v>
      </c>
    </row>
    <row r="5185" spans="1:51" x14ac:dyDescent="0.3">
      <c r="A5185" s="58" t="s">
        <v>411</v>
      </c>
      <c r="B5185" s="9">
        <v>37227</v>
      </c>
      <c r="C5185" s="9"/>
      <c r="D5185" s="9"/>
      <c r="E5185" s="10"/>
      <c r="F5185">
        <v>3.72767430514038</v>
      </c>
    </row>
    <row r="5186" spans="1:51" x14ac:dyDescent="0.3">
      <c r="A5186" s="58" t="s">
        <v>411</v>
      </c>
      <c r="B5186" s="9">
        <v>37228</v>
      </c>
      <c r="C5186" s="9"/>
      <c r="D5186" s="9"/>
      <c r="E5186" s="10"/>
      <c r="F5186">
        <v>4.0677862870066903</v>
      </c>
    </row>
    <row r="5187" spans="1:51" x14ac:dyDescent="0.3">
      <c r="A5187" s="58" t="s">
        <v>411</v>
      </c>
      <c r="B5187" s="9">
        <v>37229</v>
      </c>
      <c r="C5187" s="9"/>
      <c r="D5187" s="9"/>
      <c r="E5187" s="10"/>
      <c r="F5187">
        <v>5.3014063520062997</v>
      </c>
      <c r="T5187">
        <v>1469.52932098765</v>
      </c>
      <c r="Y5187">
        <v>3.8199999999999998E-2</v>
      </c>
      <c r="AA5187">
        <f>AC5187/(Y5187)</f>
        <v>18869.109947643978</v>
      </c>
      <c r="AC5187">
        <v>720.8</v>
      </c>
      <c r="AS5187" t="s">
        <v>69</v>
      </c>
      <c r="AY5187">
        <v>90</v>
      </c>
    </row>
    <row r="5188" spans="1:51" x14ac:dyDescent="0.3">
      <c r="A5188" s="58" t="s">
        <v>411</v>
      </c>
      <c r="B5188" s="9">
        <v>37230</v>
      </c>
      <c r="C5188" s="9"/>
      <c r="D5188" s="9"/>
      <c r="E5188" s="10"/>
      <c r="G5188">
        <v>724.00029456307595</v>
      </c>
      <c r="I5188">
        <v>0.43116573657706098</v>
      </c>
      <c r="J5188">
        <v>0.36661783595799602</v>
      </c>
      <c r="K5188">
        <v>0.34921838875901701</v>
      </c>
      <c r="L5188">
        <v>0.35659408138284898</v>
      </c>
      <c r="M5188">
        <v>0.38457441496299799</v>
      </c>
      <c r="N5188">
        <v>0.44137710614422598</v>
      </c>
      <c r="O5188">
        <v>0.43300305927935301</v>
      </c>
      <c r="P5188">
        <v>0.43591572858981598</v>
      </c>
      <c r="Q5188">
        <v>0.42153512116206499</v>
      </c>
    </row>
    <row r="5189" spans="1:51" x14ac:dyDescent="0.3">
      <c r="A5189" s="58" t="s">
        <v>412</v>
      </c>
      <c r="B5189" s="9">
        <v>37625</v>
      </c>
      <c r="C5189" s="9"/>
      <c r="D5189" s="9"/>
      <c r="E5189" s="10"/>
      <c r="G5189">
        <v>474.12</v>
      </c>
    </row>
    <row r="5190" spans="1:51" x14ac:dyDescent="0.3">
      <c r="A5190" s="58" t="s">
        <v>412</v>
      </c>
      <c r="B5190" s="9">
        <v>37635</v>
      </c>
      <c r="C5190" s="9"/>
      <c r="D5190" s="9"/>
      <c r="E5190" s="10"/>
      <c r="G5190">
        <v>515.21</v>
      </c>
    </row>
    <row r="5191" spans="1:51" x14ac:dyDescent="0.3">
      <c r="A5191" s="58" t="s">
        <v>412</v>
      </c>
      <c r="B5191" s="9">
        <v>37644</v>
      </c>
      <c r="C5191" s="9"/>
      <c r="D5191" s="9"/>
      <c r="E5191" s="10"/>
      <c r="G5191">
        <v>490.88</v>
      </c>
    </row>
    <row r="5192" spans="1:51" x14ac:dyDescent="0.3">
      <c r="A5192" s="58" t="s">
        <v>412</v>
      </c>
      <c r="B5192" s="9">
        <v>37656</v>
      </c>
      <c r="C5192" s="9"/>
      <c r="D5192" s="9"/>
      <c r="E5192" s="10"/>
      <c r="G5192">
        <v>474.12</v>
      </c>
    </row>
    <row r="5193" spans="1:51" x14ac:dyDescent="0.3">
      <c r="A5193" s="58" t="s">
        <v>412</v>
      </c>
      <c r="B5193" s="9">
        <v>37676</v>
      </c>
      <c r="C5193" s="9"/>
      <c r="D5193" s="9"/>
      <c r="E5193" s="10"/>
      <c r="G5193">
        <v>442.51</v>
      </c>
    </row>
    <row r="5194" spans="1:51" x14ac:dyDescent="0.3">
      <c r="A5194" s="58" t="s">
        <v>412</v>
      </c>
      <c r="B5194" s="9">
        <v>37686</v>
      </c>
      <c r="C5194" s="9"/>
      <c r="D5194" s="9"/>
      <c r="E5194" s="10"/>
      <c r="G5194">
        <v>421.52</v>
      </c>
    </row>
    <row r="5195" spans="1:51" x14ac:dyDescent="0.3">
      <c r="A5195" s="58" t="s">
        <v>412</v>
      </c>
      <c r="B5195" s="9">
        <v>37691</v>
      </c>
      <c r="C5195" s="9"/>
      <c r="D5195" s="9"/>
      <c r="E5195" s="10"/>
      <c r="G5195">
        <v>427.99</v>
      </c>
    </row>
    <row r="5196" spans="1:51" x14ac:dyDescent="0.3">
      <c r="A5196" s="58" t="s">
        <v>412</v>
      </c>
      <c r="B5196" s="9">
        <v>37696</v>
      </c>
      <c r="C5196" s="9"/>
      <c r="D5196" s="9"/>
      <c r="E5196" s="10"/>
      <c r="G5196">
        <v>429.14</v>
      </c>
    </row>
    <row r="5197" spans="1:51" x14ac:dyDescent="0.3">
      <c r="A5197" s="58" t="s">
        <v>412</v>
      </c>
      <c r="B5197" s="9">
        <v>37699</v>
      </c>
      <c r="C5197" s="9"/>
      <c r="D5197" s="9"/>
      <c r="E5197" s="10"/>
      <c r="T5197">
        <v>57.62</v>
      </c>
      <c r="AL5197">
        <v>0.34</v>
      </c>
    </row>
    <row r="5198" spans="1:51" x14ac:dyDescent="0.3">
      <c r="A5198" s="58" t="s">
        <v>412</v>
      </c>
      <c r="B5198" s="9">
        <v>37701</v>
      </c>
      <c r="C5198" s="9"/>
      <c r="D5198" s="9"/>
      <c r="E5198" s="10"/>
      <c r="G5198">
        <v>432.88</v>
      </c>
    </row>
    <row r="5199" spans="1:51" x14ac:dyDescent="0.3">
      <c r="A5199" s="58" t="s">
        <v>412</v>
      </c>
      <c r="B5199" s="9">
        <v>37705</v>
      </c>
      <c r="C5199" s="9"/>
      <c r="D5199" s="9"/>
      <c r="E5199" s="10"/>
      <c r="AY5199">
        <v>31</v>
      </c>
    </row>
    <row r="5200" spans="1:51" x14ac:dyDescent="0.3">
      <c r="A5200" s="58" t="s">
        <v>412</v>
      </c>
      <c r="B5200" s="9">
        <v>37706</v>
      </c>
      <c r="C5200" s="9"/>
      <c r="D5200" s="9"/>
      <c r="E5200" s="10"/>
      <c r="G5200">
        <v>392.26</v>
      </c>
    </row>
    <row r="5201" spans="1:51" x14ac:dyDescent="0.3">
      <c r="A5201" s="58" t="s">
        <v>412</v>
      </c>
      <c r="B5201" s="9">
        <v>37707</v>
      </c>
      <c r="C5201" s="9"/>
      <c r="D5201" s="9"/>
      <c r="E5201" s="10"/>
      <c r="T5201">
        <v>86.63</v>
      </c>
      <c r="AL5201">
        <v>0.46</v>
      </c>
    </row>
    <row r="5202" spans="1:51" x14ac:dyDescent="0.3">
      <c r="A5202" s="58" t="s">
        <v>412</v>
      </c>
      <c r="B5202" s="9">
        <v>37711</v>
      </c>
      <c r="C5202" s="9"/>
      <c r="D5202" s="9"/>
      <c r="E5202" s="10"/>
      <c r="G5202">
        <v>484.9</v>
      </c>
    </row>
    <row r="5203" spans="1:51" x14ac:dyDescent="0.3">
      <c r="A5203" s="58" t="s">
        <v>412</v>
      </c>
      <c r="B5203" s="9">
        <v>37715</v>
      </c>
      <c r="C5203" s="9"/>
      <c r="D5203" s="9"/>
      <c r="E5203" s="10"/>
      <c r="T5203">
        <v>225.99</v>
      </c>
      <c r="AL5203">
        <v>0.84</v>
      </c>
    </row>
    <row r="5204" spans="1:51" x14ac:dyDescent="0.3">
      <c r="A5204" s="58" t="s">
        <v>412</v>
      </c>
      <c r="B5204" s="9">
        <v>37717</v>
      </c>
      <c r="C5204" s="9"/>
      <c r="D5204" s="9"/>
      <c r="E5204" s="10"/>
      <c r="G5204">
        <v>466.79</v>
      </c>
    </row>
    <row r="5205" spans="1:51" x14ac:dyDescent="0.3">
      <c r="A5205" s="58" t="s">
        <v>412</v>
      </c>
      <c r="B5205" s="9">
        <v>37721</v>
      </c>
      <c r="C5205" s="9"/>
      <c r="D5205" s="9"/>
      <c r="E5205" s="10"/>
      <c r="T5205">
        <v>312.01</v>
      </c>
      <c r="AL5205">
        <v>1.45</v>
      </c>
    </row>
    <row r="5206" spans="1:51" x14ac:dyDescent="0.3">
      <c r="A5206" s="58" t="s">
        <v>412</v>
      </c>
      <c r="B5206" s="9">
        <v>37722</v>
      </c>
      <c r="C5206" s="9"/>
      <c r="D5206" s="9"/>
      <c r="E5206" s="10"/>
      <c r="G5206">
        <v>454.26</v>
      </c>
    </row>
    <row r="5207" spans="1:51" x14ac:dyDescent="0.3">
      <c r="A5207" s="58" t="s">
        <v>412</v>
      </c>
      <c r="B5207" s="9">
        <v>37726</v>
      </c>
      <c r="C5207" s="9"/>
      <c r="D5207" s="9"/>
      <c r="E5207" s="10"/>
      <c r="T5207">
        <v>416.98</v>
      </c>
      <c r="AL5207">
        <v>2.65</v>
      </c>
    </row>
    <row r="5208" spans="1:51" x14ac:dyDescent="0.3">
      <c r="A5208" s="58" t="s">
        <v>412</v>
      </c>
      <c r="B5208" s="9">
        <v>37727</v>
      </c>
      <c r="C5208" s="9"/>
      <c r="D5208" s="9"/>
      <c r="E5208" s="10"/>
      <c r="G5208">
        <v>444.97</v>
      </c>
    </row>
    <row r="5209" spans="1:51" x14ac:dyDescent="0.3">
      <c r="A5209" s="58" t="s">
        <v>412</v>
      </c>
      <c r="B5209" s="9">
        <v>37731</v>
      </c>
      <c r="C5209" s="9"/>
      <c r="D5209" s="9"/>
      <c r="E5209" s="10"/>
      <c r="AL5209">
        <v>3.89</v>
      </c>
    </row>
    <row r="5210" spans="1:51" x14ac:dyDescent="0.3">
      <c r="A5210" s="58" t="s">
        <v>412</v>
      </c>
      <c r="B5210" s="9">
        <v>37732</v>
      </c>
      <c r="C5210" s="9"/>
      <c r="D5210" s="9"/>
      <c r="E5210" s="10"/>
      <c r="G5210">
        <v>530.32000000000005</v>
      </c>
    </row>
    <row r="5211" spans="1:51" x14ac:dyDescent="0.3">
      <c r="A5211" s="58" t="s">
        <v>412</v>
      </c>
      <c r="B5211" s="9">
        <v>37734</v>
      </c>
      <c r="C5211" s="9"/>
      <c r="D5211" s="9"/>
      <c r="E5211" s="10"/>
      <c r="G5211">
        <v>511.55</v>
      </c>
    </row>
    <row r="5212" spans="1:51" x14ac:dyDescent="0.3">
      <c r="A5212" s="58" t="s">
        <v>412</v>
      </c>
      <c r="B5212" s="9">
        <v>37736</v>
      </c>
      <c r="C5212" s="9"/>
      <c r="D5212" s="9"/>
      <c r="E5212" s="10"/>
      <c r="T5212">
        <v>546.79</v>
      </c>
      <c r="AL5212">
        <v>5.21</v>
      </c>
    </row>
    <row r="5213" spans="1:51" x14ac:dyDescent="0.3">
      <c r="A5213" s="58" t="s">
        <v>412</v>
      </c>
      <c r="B5213" s="9">
        <v>37737</v>
      </c>
      <c r="C5213" s="9"/>
      <c r="D5213" s="9"/>
      <c r="E5213" s="10"/>
      <c r="G5213">
        <v>503.63</v>
      </c>
    </row>
    <row r="5214" spans="1:51" x14ac:dyDescent="0.3">
      <c r="A5214" s="58" t="s">
        <v>412</v>
      </c>
      <c r="B5214" s="9">
        <v>37739</v>
      </c>
      <c r="C5214" s="9"/>
      <c r="D5214" s="9"/>
      <c r="E5214" s="10"/>
      <c r="AY5214">
        <v>55</v>
      </c>
    </row>
    <row r="5215" spans="1:51" x14ac:dyDescent="0.3">
      <c r="A5215" s="58" t="s">
        <v>412</v>
      </c>
      <c r="B5215" s="9">
        <v>37740</v>
      </c>
      <c r="C5215" s="9"/>
      <c r="D5215" s="9"/>
      <c r="E5215" s="10"/>
      <c r="G5215">
        <v>495.9</v>
      </c>
    </row>
    <row r="5216" spans="1:51" x14ac:dyDescent="0.3">
      <c r="A5216" s="58" t="s">
        <v>412</v>
      </c>
      <c r="B5216" s="9">
        <v>37741</v>
      </c>
      <c r="C5216" s="9"/>
      <c r="D5216" s="9"/>
      <c r="E5216" s="10"/>
      <c r="AL5216">
        <v>5.55</v>
      </c>
    </row>
    <row r="5217" spans="1:51" x14ac:dyDescent="0.3">
      <c r="A5217" s="58" t="s">
        <v>412</v>
      </c>
      <c r="B5217" s="9">
        <v>37746</v>
      </c>
      <c r="C5217" s="9"/>
      <c r="D5217" s="9"/>
      <c r="E5217" s="10"/>
      <c r="G5217">
        <v>476.83</v>
      </c>
      <c r="T5217">
        <v>797.05</v>
      </c>
      <c r="AL5217">
        <v>4.8899999999999997</v>
      </c>
    </row>
    <row r="5218" spans="1:51" x14ac:dyDescent="0.3">
      <c r="A5218" s="58" t="s">
        <v>412</v>
      </c>
      <c r="B5218" s="9">
        <v>37751</v>
      </c>
      <c r="C5218" s="9"/>
      <c r="D5218" s="9"/>
      <c r="E5218" s="10"/>
      <c r="G5218">
        <v>454.54</v>
      </c>
      <c r="AL5218">
        <v>4</v>
      </c>
    </row>
    <row r="5219" spans="1:51" x14ac:dyDescent="0.3">
      <c r="A5219" s="58" t="s">
        <v>412</v>
      </c>
      <c r="B5219" s="9">
        <v>37756</v>
      </c>
      <c r="C5219" s="9"/>
      <c r="D5219" s="9"/>
      <c r="E5219" s="10"/>
      <c r="G5219">
        <v>452.7</v>
      </c>
      <c r="T5219">
        <v>1128.73</v>
      </c>
      <c r="AL5219">
        <v>3.35</v>
      </c>
    </row>
    <row r="5220" spans="1:51" x14ac:dyDescent="0.3">
      <c r="A5220" s="58" t="s">
        <v>412</v>
      </c>
      <c r="B5220" s="9">
        <v>37761</v>
      </c>
      <c r="C5220" s="9"/>
      <c r="D5220" s="9"/>
      <c r="E5220" s="10"/>
      <c r="G5220">
        <v>521.9</v>
      </c>
    </row>
    <row r="5221" spans="1:51" x14ac:dyDescent="0.3">
      <c r="A5221" s="58" t="s">
        <v>412</v>
      </c>
      <c r="B5221" s="9">
        <v>37766</v>
      </c>
      <c r="C5221" s="9"/>
      <c r="D5221" s="9"/>
      <c r="E5221" s="10"/>
      <c r="G5221">
        <v>472.22</v>
      </c>
      <c r="T5221">
        <v>1279.8</v>
      </c>
      <c r="AL5221">
        <v>2.5099999999999998</v>
      </c>
    </row>
    <row r="5222" spans="1:51" x14ac:dyDescent="0.3">
      <c r="A5222" s="58" t="s">
        <v>412</v>
      </c>
      <c r="B5222" s="9">
        <v>37771</v>
      </c>
      <c r="C5222" s="9"/>
      <c r="D5222" s="9"/>
      <c r="E5222" s="10"/>
      <c r="G5222">
        <v>460.45</v>
      </c>
    </row>
    <row r="5223" spans="1:51" x14ac:dyDescent="0.3">
      <c r="A5223" s="58" t="s">
        <v>412</v>
      </c>
      <c r="B5223" s="9">
        <v>37776</v>
      </c>
      <c r="C5223" s="9"/>
      <c r="D5223" s="9"/>
      <c r="E5223" s="10"/>
      <c r="T5223">
        <v>922.8</v>
      </c>
      <c r="AC5223">
        <v>526.05999999999995</v>
      </c>
      <c r="AL5223">
        <v>0.78</v>
      </c>
      <c r="AS5223" t="s">
        <v>69</v>
      </c>
      <c r="AY5223">
        <v>90</v>
      </c>
    </row>
    <row r="5224" spans="1:51" x14ac:dyDescent="0.3">
      <c r="A5224" s="58" t="s">
        <v>412</v>
      </c>
      <c r="B5224" s="9">
        <v>37777</v>
      </c>
      <c r="C5224" s="9"/>
      <c r="D5224" s="9"/>
      <c r="E5224" s="10"/>
      <c r="G5224">
        <v>417.19</v>
      </c>
    </row>
    <row r="5225" spans="1:51" x14ac:dyDescent="0.3">
      <c r="A5225" s="58" t="s">
        <v>412</v>
      </c>
      <c r="B5225" s="9">
        <v>37782</v>
      </c>
      <c r="C5225" s="9"/>
      <c r="D5225" s="9"/>
      <c r="E5225" s="10"/>
      <c r="G5225">
        <v>433.9</v>
      </c>
    </row>
    <row r="5226" spans="1:51" x14ac:dyDescent="0.3">
      <c r="A5226" s="58" t="s">
        <v>413</v>
      </c>
      <c r="B5226" s="9">
        <v>37786</v>
      </c>
      <c r="C5226" s="9"/>
      <c r="D5226" s="9"/>
      <c r="E5226" s="10"/>
      <c r="G5226">
        <v>417.64</v>
      </c>
    </row>
    <row r="5227" spans="1:51" x14ac:dyDescent="0.3">
      <c r="A5227" s="58" t="s">
        <v>413</v>
      </c>
      <c r="B5227" s="9">
        <v>37791</v>
      </c>
      <c r="C5227" s="9"/>
      <c r="D5227" s="9"/>
      <c r="E5227" s="10"/>
      <c r="G5227">
        <v>429.41</v>
      </c>
    </row>
    <row r="5228" spans="1:51" x14ac:dyDescent="0.3">
      <c r="A5228" s="58" t="s">
        <v>413</v>
      </c>
      <c r="B5228" s="9">
        <v>37796</v>
      </c>
      <c r="C5228" s="9"/>
      <c r="D5228" s="9"/>
      <c r="E5228" s="10"/>
      <c r="G5228">
        <v>426.06</v>
      </c>
    </row>
    <row r="5229" spans="1:51" x14ac:dyDescent="0.3">
      <c r="A5229" s="58" t="s">
        <v>413</v>
      </c>
      <c r="B5229" s="9">
        <v>37802</v>
      </c>
      <c r="C5229" s="9"/>
      <c r="D5229" s="9"/>
      <c r="E5229" s="10"/>
      <c r="G5229">
        <v>435.21</v>
      </c>
    </row>
    <row r="5230" spans="1:51" x14ac:dyDescent="0.3">
      <c r="A5230" s="58" t="s">
        <v>413</v>
      </c>
      <c r="B5230" s="9">
        <v>37807</v>
      </c>
      <c r="C5230" s="9"/>
      <c r="D5230" s="9"/>
      <c r="E5230" s="10"/>
      <c r="G5230">
        <v>419.34</v>
      </c>
    </row>
    <row r="5231" spans="1:51" x14ac:dyDescent="0.3">
      <c r="A5231" s="58" t="s">
        <v>413</v>
      </c>
      <c r="B5231" s="9">
        <v>37812</v>
      </c>
      <c r="C5231" s="9"/>
      <c r="D5231" s="9"/>
      <c r="E5231" s="10"/>
      <c r="G5231">
        <v>422.67</v>
      </c>
    </row>
    <row r="5232" spans="1:51" x14ac:dyDescent="0.3">
      <c r="A5232" s="58" t="s">
        <v>413</v>
      </c>
      <c r="B5232" s="9">
        <v>37817</v>
      </c>
      <c r="C5232" s="9"/>
      <c r="D5232" s="9"/>
      <c r="E5232" s="10"/>
      <c r="G5232">
        <v>432.35</v>
      </c>
    </row>
    <row r="5233" spans="1:7" x14ac:dyDescent="0.3">
      <c r="A5233" s="58" t="s">
        <v>413</v>
      </c>
      <c r="B5233" s="9">
        <v>37823</v>
      </c>
      <c r="C5233" s="9"/>
      <c r="D5233" s="9"/>
      <c r="E5233" s="10"/>
      <c r="G5233">
        <v>451.19</v>
      </c>
    </row>
    <row r="5234" spans="1:7" x14ac:dyDescent="0.3">
      <c r="A5234" s="58" t="s">
        <v>413</v>
      </c>
      <c r="B5234" s="9">
        <v>37828</v>
      </c>
      <c r="C5234" s="9"/>
      <c r="D5234" s="9"/>
      <c r="E5234" s="10"/>
      <c r="G5234">
        <v>451.98</v>
      </c>
    </row>
    <row r="5235" spans="1:7" x14ac:dyDescent="0.3">
      <c r="A5235" s="58" t="s">
        <v>413</v>
      </c>
      <c r="B5235" s="9">
        <v>37833</v>
      </c>
      <c r="C5235" s="9"/>
      <c r="D5235" s="9"/>
      <c r="E5235" s="10"/>
      <c r="G5235">
        <v>470.84</v>
      </c>
    </row>
    <row r="5236" spans="1:7" x14ac:dyDescent="0.3">
      <c r="A5236" s="58" t="s">
        <v>413</v>
      </c>
      <c r="B5236" s="9">
        <v>37838</v>
      </c>
      <c r="C5236" s="9"/>
      <c r="D5236" s="9"/>
      <c r="E5236" s="10"/>
      <c r="G5236">
        <v>467.2</v>
      </c>
    </row>
    <row r="5237" spans="1:7" x14ac:dyDescent="0.3">
      <c r="A5237" s="58" t="s">
        <v>413</v>
      </c>
      <c r="B5237" s="9">
        <v>37844</v>
      </c>
      <c r="C5237" s="9"/>
      <c r="D5237" s="9"/>
      <c r="E5237" s="10"/>
      <c r="G5237">
        <v>454.58</v>
      </c>
    </row>
    <row r="5238" spans="1:7" x14ac:dyDescent="0.3">
      <c r="A5238" s="58" t="s">
        <v>413</v>
      </c>
      <c r="B5238" s="9">
        <v>37851</v>
      </c>
      <c r="C5238" s="9"/>
      <c r="D5238" s="9"/>
      <c r="E5238" s="10"/>
      <c r="G5238">
        <v>433.17</v>
      </c>
    </row>
    <row r="5239" spans="1:7" x14ac:dyDescent="0.3">
      <c r="A5239" s="58" t="s">
        <v>413</v>
      </c>
      <c r="B5239" s="9">
        <v>37856</v>
      </c>
      <c r="C5239" s="9"/>
      <c r="D5239" s="9"/>
      <c r="E5239" s="10"/>
      <c r="G5239">
        <v>440.07</v>
      </c>
    </row>
    <row r="5240" spans="1:7" x14ac:dyDescent="0.3">
      <c r="A5240" s="58" t="s">
        <v>413</v>
      </c>
      <c r="B5240" s="9">
        <v>37863</v>
      </c>
      <c r="C5240" s="9"/>
      <c r="D5240" s="9"/>
      <c r="E5240" s="10"/>
      <c r="G5240">
        <v>443.74</v>
      </c>
    </row>
    <row r="5241" spans="1:7" x14ac:dyDescent="0.3">
      <c r="A5241" s="58" t="s">
        <v>413</v>
      </c>
      <c r="B5241" s="9">
        <v>37869</v>
      </c>
      <c r="C5241" s="9"/>
      <c r="D5241" s="9"/>
      <c r="E5241" s="10"/>
      <c r="G5241">
        <v>454.52</v>
      </c>
    </row>
    <row r="5242" spans="1:7" x14ac:dyDescent="0.3">
      <c r="A5242" s="58" t="s">
        <v>413</v>
      </c>
      <c r="B5242" s="9">
        <v>37874</v>
      </c>
      <c r="C5242" s="9"/>
      <c r="D5242" s="9"/>
      <c r="E5242" s="10"/>
      <c r="G5242">
        <v>466.11</v>
      </c>
    </row>
    <row r="5243" spans="1:7" x14ac:dyDescent="0.3">
      <c r="A5243" s="58" t="s">
        <v>413</v>
      </c>
      <c r="B5243" s="9">
        <v>37879</v>
      </c>
      <c r="C5243" s="9"/>
      <c r="D5243" s="9"/>
      <c r="E5243" s="10"/>
      <c r="G5243">
        <v>445.87</v>
      </c>
    </row>
    <row r="5244" spans="1:7" x14ac:dyDescent="0.3">
      <c r="A5244" s="58" t="s">
        <v>413</v>
      </c>
      <c r="B5244" s="9">
        <v>37884</v>
      </c>
      <c r="C5244" s="9"/>
      <c r="D5244" s="9"/>
      <c r="E5244" s="10"/>
      <c r="G5244">
        <v>450.72</v>
      </c>
    </row>
    <row r="5245" spans="1:7" x14ac:dyDescent="0.3">
      <c r="A5245" s="58" t="s">
        <v>413</v>
      </c>
      <c r="B5245" s="9">
        <v>37889</v>
      </c>
      <c r="C5245" s="9"/>
      <c r="D5245" s="9"/>
      <c r="E5245" s="10"/>
      <c r="G5245">
        <v>457.38</v>
      </c>
    </row>
    <row r="5246" spans="1:7" x14ac:dyDescent="0.3">
      <c r="A5246" s="58" t="s">
        <v>413</v>
      </c>
      <c r="B5246" s="9">
        <v>37896</v>
      </c>
      <c r="C5246" s="9"/>
      <c r="D5246" s="9"/>
      <c r="E5246" s="10"/>
      <c r="G5246">
        <v>445.29</v>
      </c>
    </row>
    <row r="5247" spans="1:7" x14ac:dyDescent="0.3">
      <c r="A5247" s="58" t="s">
        <v>413</v>
      </c>
      <c r="B5247" s="9">
        <v>37901</v>
      </c>
      <c r="C5247" s="9"/>
      <c r="D5247" s="9"/>
      <c r="E5247" s="10"/>
      <c r="G5247">
        <v>480.73</v>
      </c>
    </row>
    <row r="5248" spans="1:7" x14ac:dyDescent="0.3">
      <c r="A5248" s="58" t="s">
        <v>413</v>
      </c>
      <c r="B5248" s="9">
        <v>37908</v>
      </c>
      <c r="C5248" s="9"/>
      <c r="D5248" s="9"/>
      <c r="E5248" s="10"/>
      <c r="G5248">
        <v>560.04</v>
      </c>
    </row>
    <row r="5249" spans="1:7" x14ac:dyDescent="0.3">
      <c r="A5249" s="58" t="s">
        <v>413</v>
      </c>
      <c r="B5249" s="9">
        <v>37914</v>
      </c>
      <c r="C5249" s="9"/>
      <c r="D5249" s="9"/>
      <c r="E5249" s="10"/>
      <c r="G5249">
        <v>547.94000000000005</v>
      </c>
    </row>
    <row r="5250" spans="1:7" x14ac:dyDescent="0.3">
      <c r="A5250" s="58" t="s">
        <v>413</v>
      </c>
      <c r="B5250" s="9">
        <v>37919</v>
      </c>
      <c r="C5250" s="9"/>
      <c r="D5250" s="9"/>
      <c r="E5250" s="10"/>
      <c r="G5250">
        <v>531.39</v>
      </c>
    </row>
    <row r="5251" spans="1:7" x14ac:dyDescent="0.3">
      <c r="A5251" s="58" t="s">
        <v>413</v>
      </c>
      <c r="B5251" s="9">
        <v>37924</v>
      </c>
      <c r="C5251" s="9"/>
      <c r="D5251" s="9"/>
      <c r="E5251" s="10"/>
      <c r="G5251">
        <v>505.06</v>
      </c>
    </row>
    <row r="5252" spans="1:7" x14ac:dyDescent="0.3">
      <c r="A5252" s="58" t="s">
        <v>413</v>
      </c>
      <c r="B5252" s="9">
        <v>37929</v>
      </c>
      <c r="C5252" s="9"/>
      <c r="D5252" s="9"/>
      <c r="E5252" s="10"/>
      <c r="G5252">
        <v>510.53</v>
      </c>
    </row>
    <row r="5253" spans="1:7" x14ac:dyDescent="0.3">
      <c r="A5253" s="58" t="s">
        <v>413</v>
      </c>
      <c r="B5253" s="9">
        <v>37934</v>
      </c>
      <c r="C5253" s="9"/>
      <c r="D5253" s="9"/>
      <c r="E5253" s="10"/>
      <c r="G5253">
        <v>527.99</v>
      </c>
    </row>
    <row r="5254" spans="1:7" x14ac:dyDescent="0.3">
      <c r="A5254" s="58" t="s">
        <v>413</v>
      </c>
      <c r="B5254" s="9">
        <v>37939</v>
      </c>
      <c r="C5254" s="9"/>
      <c r="D5254" s="9"/>
      <c r="E5254" s="10"/>
      <c r="G5254">
        <v>514.49</v>
      </c>
    </row>
    <row r="5255" spans="1:7" x14ac:dyDescent="0.3">
      <c r="A5255" s="58" t="s">
        <v>413</v>
      </c>
      <c r="B5255" s="9">
        <v>37961</v>
      </c>
      <c r="C5255" s="9"/>
      <c r="D5255" s="9"/>
      <c r="E5255" s="10"/>
      <c r="G5255">
        <v>520.22</v>
      </c>
    </row>
    <row r="5256" spans="1:7" x14ac:dyDescent="0.3">
      <c r="A5256" s="58" t="s">
        <v>413</v>
      </c>
      <c r="B5256" s="9">
        <v>37966</v>
      </c>
      <c r="C5256" s="9"/>
      <c r="D5256" s="9"/>
      <c r="E5256" s="10"/>
      <c r="G5256">
        <v>505.08</v>
      </c>
    </row>
    <row r="5257" spans="1:7" x14ac:dyDescent="0.3">
      <c r="A5257" s="58" t="s">
        <v>413</v>
      </c>
      <c r="B5257" s="9">
        <v>37970</v>
      </c>
      <c r="C5257" s="9"/>
      <c r="D5257" s="9"/>
      <c r="E5257" s="10"/>
      <c r="G5257">
        <v>522.91999999999996</v>
      </c>
    </row>
    <row r="5258" spans="1:7" x14ac:dyDescent="0.3">
      <c r="A5258" s="58" t="s">
        <v>413</v>
      </c>
      <c r="B5258" s="9">
        <v>37975</v>
      </c>
      <c r="C5258" s="9"/>
      <c r="D5258" s="9"/>
      <c r="E5258" s="10"/>
      <c r="G5258">
        <v>529.46</v>
      </c>
    </row>
    <row r="5259" spans="1:7" x14ac:dyDescent="0.3">
      <c r="A5259" s="58" t="s">
        <v>413</v>
      </c>
      <c r="B5259" s="9">
        <v>37986</v>
      </c>
      <c r="C5259" s="9"/>
      <c r="D5259" s="9"/>
      <c r="E5259" s="10"/>
      <c r="G5259">
        <v>515.77</v>
      </c>
    </row>
    <row r="5260" spans="1:7" x14ac:dyDescent="0.3">
      <c r="A5260" s="58" t="s">
        <v>413</v>
      </c>
      <c r="B5260" s="9">
        <v>37991</v>
      </c>
      <c r="C5260" s="9"/>
      <c r="D5260" s="9"/>
      <c r="E5260" s="10"/>
      <c r="G5260">
        <v>488.57</v>
      </c>
    </row>
    <row r="5261" spans="1:7" x14ac:dyDescent="0.3">
      <c r="A5261" s="58" t="s">
        <v>413</v>
      </c>
      <c r="B5261" s="9">
        <v>37995</v>
      </c>
      <c r="C5261" s="9"/>
      <c r="D5261" s="9"/>
      <c r="E5261" s="10"/>
      <c r="G5261">
        <v>480.7</v>
      </c>
    </row>
    <row r="5262" spans="1:7" x14ac:dyDescent="0.3">
      <c r="A5262" s="58" t="s">
        <v>413</v>
      </c>
      <c r="B5262" s="9">
        <v>38000</v>
      </c>
      <c r="C5262" s="9"/>
      <c r="D5262" s="9"/>
      <c r="E5262" s="10"/>
      <c r="G5262">
        <v>488.65</v>
      </c>
    </row>
    <row r="5263" spans="1:7" x14ac:dyDescent="0.3">
      <c r="A5263" s="58" t="s">
        <v>413</v>
      </c>
      <c r="B5263" s="9">
        <v>38005</v>
      </c>
      <c r="C5263" s="9"/>
      <c r="D5263" s="9"/>
      <c r="E5263" s="10"/>
      <c r="G5263">
        <v>481.95</v>
      </c>
    </row>
    <row r="5264" spans="1:7" x14ac:dyDescent="0.3">
      <c r="A5264" s="58" t="s">
        <v>413</v>
      </c>
      <c r="B5264" s="9">
        <v>38011</v>
      </c>
      <c r="C5264" s="9"/>
      <c r="D5264" s="9"/>
      <c r="E5264" s="10"/>
      <c r="G5264">
        <v>487.46</v>
      </c>
    </row>
    <row r="5265" spans="1:51" x14ac:dyDescent="0.3">
      <c r="A5265" s="58" t="s">
        <v>413</v>
      </c>
      <c r="B5265" s="9">
        <v>38015</v>
      </c>
      <c r="C5265" s="9"/>
      <c r="D5265" s="9"/>
      <c r="E5265" s="10"/>
      <c r="G5265">
        <v>490.73</v>
      </c>
    </row>
    <row r="5266" spans="1:51" x14ac:dyDescent="0.3">
      <c r="A5266" s="58" t="s">
        <v>413</v>
      </c>
      <c r="B5266" s="9">
        <v>38020</v>
      </c>
      <c r="C5266" s="9"/>
      <c r="D5266" s="9"/>
      <c r="E5266" s="10"/>
      <c r="G5266">
        <v>502.19</v>
      </c>
    </row>
    <row r="5267" spans="1:51" x14ac:dyDescent="0.3">
      <c r="A5267" s="58" t="s">
        <v>413</v>
      </c>
      <c r="B5267" s="9">
        <v>38026</v>
      </c>
      <c r="C5267" s="9"/>
      <c r="D5267" s="9"/>
      <c r="E5267" s="10"/>
      <c r="G5267">
        <v>496.3</v>
      </c>
    </row>
    <row r="5268" spans="1:51" x14ac:dyDescent="0.3">
      <c r="A5268" s="58" t="s">
        <v>413</v>
      </c>
      <c r="B5268" s="9">
        <v>38030</v>
      </c>
      <c r="C5268" s="9"/>
      <c r="D5268" s="9"/>
      <c r="E5268" s="10"/>
      <c r="G5268">
        <v>499.38</v>
      </c>
    </row>
    <row r="5269" spans="1:51" x14ac:dyDescent="0.3">
      <c r="A5269" s="58" t="s">
        <v>413</v>
      </c>
      <c r="B5269" s="9">
        <v>38036</v>
      </c>
      <c r="C5269" s="9"/>
      <c r="D5269" s="9"/>
      <c r="E5269" s="10"/>
      <c r="G5269">
        <v>517.30999999999995</v>
      </c>
    </row>
    <row r="5270" spans="1:51" x14ac:dyDescent="0.3">
      <c r="A5270" s="58" t="s">
        <v>413</v>
      </c>
      <c r="B5270" s="9">
        <v>38041</v>
      </c>
      <c r="C5270" s="9"/>
      <c r="D5270" s="9"/>
      <c r="E5270" s="10"/>
      <c r="G5270">
        <v>496</v>
      </c>
    </row>
    <row r="5271" spans="1:51" x14ac:dyDescent="0.3">
      <c r="A5271" s="58" t="s">
        <v>413</v>
      </c>
      <c r="B5271" s="9">
        <v>38045</v>
      </c>
      <c r="C5271" s="9"/>
      <c r="D5271" s="9"/>
      <c r="E5271" s="10"/>
      <c r="G5271">
        <v>483.45</v>
      </c>
    </row>
    <row r="5272" spans="1:51" x14ac:dyDescent="0.3">
      <c r="A5272" s="58" t="s">
        <v>413</v>
      </c>
      <c r="B5272" s="9">
        <v>38050</v>
      </c>
      <c r="C5272" s="9"/>
      <c r="D5272" s="9"/>
      <c r="E5272" s="10"/>
      <c r="G5272">
        <v>486.24</v>
      </c>
      <c r="T5272">
        <v>57.25</v>
      </c>
      <c r="AL5272">
        <v>0.55000000000000004</v>
      </c>
    </row>
    <row r="5273" spans="1:51" x14ac:dyDescent="0.3">
      <c r="A5273" s="58" t="s">
        <v>413</v>
      </c>
      <c r="B5273" s="9">
        <v>38055</v>
      </c>
      <c r="C5273" s="9"/>
      <c r="D5273" s="9"/>
      <c r="E5273" s="10"/>
      <c r="G5273">
        <v>491.29</v>
      </c>
      <c r="AY5273">
        <v>31</v>
      </c>
    </row>
    <row r="5274" spans="1:51" x14ac:dyDescent="0.3">
      <c r="A5274" s="58" t="s">
        <v>413</v>
      </c>
      <c r="B5274" s="9">
        <v>38057</v>
      </c>
      <c r="C5274" s="9"/>
      <c r="D5274" s="9"/>
      <c r="E5274" s="10"/>
      <c r="T5274">
        <v>93.29</v>
      </c>
      <c r="AL5274">
        <v>1.0900000000000001</v>
      </c>
    </row>
    <row r="5275" spans="1:51" x14ac:dyDescent="0.3">
      <c r="A5275" s="58" t="s">
        <v>413</v>
      </c>
      <c r="B5275" s="9">
        <v>38061</v>
      </c>
      <c r="C5275" s="9"/>
      <c r="D5275" s="9"/>
      <c r="E5275" s="10"/>
      <c r="G5275">
        <v>568.65</v>
      </c>
    </row>
    <row r="5276" spans="1:51" x14ac:dyDescent="0.3">
      <c r="A5276" s="58" t="s">
        <v>413</v>
      </c>
      <c r="B5276" s="9">
        <v>38066</v>
      </c>
      <c r="C5276" s="9"/>
      <c r="D5276" s="9"/>
      <c r="E5276" s="10"/>
      <c r="G5276">
        <v>523.87</v>
      </c>
      <c r="T5276">
        <v>151.34</v>
      </c>
      <c r="AL5276">
        <v>1.7</v>
      </c>
    </row>
    <row r="5277" spans="1:51" x14ac:dyDescent="0.3">
      <c r="A5277" s="58" t="s">
        <v>413</v>
      </c>
      <c r="B5277" s="9">
        <v>38071</v>
      </c>
      <c r="C5277" s="9"/>
      <c r="D5277" s="9"/>
      <c r="E5277" s="10"/>
      <c r="G5277">
        <v>496.61</v>
      </c>
      <c r="T5277">
        <v>140.99</v>
      </c>
      <c r="AL5277">
        <v>1.69</v>
      </c>
    </row>
    <row r="5278" spans="1:51" x14ac:dyDescent="0.3">
      <c r="A5278" s="58" t="s">
        <v>413</v>
      </c>
      <c r="B5278" s="9">
        <v>38076</v>
      </c>
      <c r="C5278" s="9"/>
      <c r="D5278" s="9"/>
      <c r="E5278" s="10"/>
      <c r="G5278">
        <v>512.25</v>
      </c>
    </row>
    <row r="5279" spans="1:51" x14ac:dyDescent="0.3">
      <c r="A5279" s="58" t="s">
        <v>413</v>
      </c>
      <c r="B5279" s="9">
        <v>38077</v>
      </c>
      <c r="C5279" s="9"/>
      <c r="D5279" s="9"/>
      <c r="E5279" s="10"/>
      <c r="T5279">
        <v>296.70999999999998</v>
      </c>
      <c r="AL5279">
        <v>3.49</v>
      </c>
    </row>
    <row r="5280" spans="1:51" x14ac:dyDescent="0.3">
      <c r="A5280" s="58" t="s">
        <v>413</v>
      </c>
      <c r="B5280" s="9">
        <v>38081</v>
      </c>
      <c r="C5280" s="9"/>
      <c r="D5280" s="9"/>
      <c r="E5280" s="10"/>
      <c r="G5280">
        <v>487.19</v>
      </c>
    </row>
    <row r="5281" spans="1:51" x14ac:dyDescent="0.3">
      <c r="A5281" s="58" t="s">
        <v>413</v>
      </c>
      <c r="B5281" s="9">
        <v>38085</v>
      </c>
      <c r="C5281" s="9"/>
      <c r="D5281" s="9"/>
      <c r="E5281" s="10"/>
      <c r="T5281">
        <v>500.95</v>
      </c>
      <c r="AL5281">
        <v>4.99</v>
      </c>
    </row>
    <row r="5282" spans="1:51" x14ac:dyDescent="0.3">
      <c r="A5282" s="58" t="s">
        <v>413</v>
      </c>
      <c r="B5282" s="9">
        <v>38086</v>
      </c>
      <c r="C5282" s="9"/>
      <c r="D5282" s="9"/>
      <c r="E5282" s="10"/>
      <c r="G5282">
        <v>477.26</v>
      </c>
    </row>
    <row r="5283" spans="1:51" x14ac:dyDescent="0.3">
      <c r="A5283" s="58" t="s">
        <v>413</v>
      </c>
      <c r="B5283" s="9">
        <v>38091</v>
      </c>
      <c r="C5283" s="9"/>
      <c r="D5283" s="9"/>
      <c r="E5283" s="10"/>
      <c r="G5283">
        <v>452.34</v>
      </c>
    </row>
    <row r="5284" spans="1:51" x14ac:dyDescent="0.3">
      <c r="A5284" s="58" t="s">
        <v>413</v>
      </c>
      <c r="B5284" s="9">
        <v>38093</v>
      </c>
      <c r="C5284" s="9"/>
      <c r="D5284" s="9"/>
      <c r="E5284" s="10"/>
      <c r="T5284">
        <v>539.75</v>
      </c>
      <c r="AL5284">
        <v>6.9</v>
      </c>
    </row>
    <row r="5285" spans="1:51" x14ac:dyDescent="0.3">
      <c r="A5285" s="58" t="s">
        <v>413</v>
      </c>
      <c r="B5285" s="9">
        <v>38097</v>
      </c>
      <c r="C5285" s="9"/>
      <c r="D5285" s="9"/>
      <c r="E5285" s="10"/>
      <c r="G5285">
        <v>544.72</v>
      </c>
    </row>
    <row r="5286" spans="1:51" x14ac:dyDescent="0.3">
      <c r="A5286" s="58" t="s">
        <v>413</v>
      </c>
      <c r="B5286" s="9">
        <v>38100</v>
      </c>
      <c r="C5286" s="9"/>
      <c r="D5286" s="9"/>
      <c r="E5286" s="10"/>
      <c r="T5286">
        <v>758</v>
      </c>
      <c r="AL5286">
        <v>6.41</v>
      </c>
      <c r="AY5286">
        <v>55</v>
      </c>
    </row>
    <row r="5287" spans="1:51" x14ac:dyDescent="0.3">
      <c r="A5287" s="58" t="s">
        <v>413</v>
      </c>
      <c r="B5287" s="9">
        <v>38102</v>
      </c>
      <c r="C5287" s="9"/>
      <c r="D5287" s="9"/>
      <c r="E5287" s="10"/>
      <c r="G5287">
        <v>486.54</v>
      </c>
    </row>
    <row r="5288" spans="1:51" x14ac:dyDescent="0.3">
      <c r="A5288" s="58" t="s">
        <v>413</v>
      </c>
      <c r="B5288" s="9">
        <v>38107</v>
      </c>
      <c r="C5288" s="9"/>
      <c r="D5288" s="9"/>
      <c r="E5288" s="10"/>
      <c r="G5288">
        <v>480</v>
      </c>
      <c r="T5288">
        <v>896.59</v>
      </c>
      <c r="AL5288">
        <v>5.47</v>
      </c>
    </row>
    <row r="5289" spans="1:51" x14ac:dyDescent="0.3">
      <c r="A5289" s="58" t="s">
        <v>413</v>
      </c>
      <c r="B5289" s="9">
        <v>38112</v>
      </c>
      <c r="C5289" s="9"/>
      <c r="D5289" s="9"/>
      <c r="E5289" s="10"/>
      <c r="G5289">
        <v>477.38</v>
      </c>
    </row>
    <row r="5290" spans="1:51" x14ac:dyDescent="0.3">
      <c r="A5290" s="58" t="s">
        <v>413</v>
      </c>
      <c r="B5290" s="9">
        <v>38114</v>
      </c>
      <c r="C5290" s="9"/>
      <c r="D5290" s="9"/>
      <c r="E5290" s="10"/>
      <c r="T5290">
        <v>1194.78</v>
      </c>
      <c r="AL5290">
        <v>5.15</v>
      </c>
    </row>
    <row r="5291" spans="1:51" x14ac:dyDescent="0.3">
      <c r="A5291" s="58" t="s">
        <v>413</v>
      </c>
      <c r="B5291" s="9">
        <v>38117</v>
      </c>
      <c r="C5291" s="9"/>
      <c r="D5291" s="9"/>
      <c r="E5291" s="10"/>
      <c r="G5291">
        <v>446.75</v>
      </c>
    </row>
    <row r="5292" spans="1:51" x14ac:dyDescent="0.3">
      <c r="A5292" s="58" t="s">
        <v>413</v>
      </c>
      <c r="B5292" s="9">
        <v>38119</v>
      </c>
      <c r="C5292" s="9"/>
      <c r="D5292" s="9"/>
      <c r="E5292" s="10"/>
      <c r="G5292">
        <v>462.6</v>
      </c>
    </row>
    <row r="5293" spans="1:51" x14ac:dyDescent="0.3">
      <c r="A5293" s="58" t="s">
        <v>413</v>
      </c>
      <c r="B5293" s="9">
        <v>38120</v>
      </c>
      <c r="C5293" s="9"/>
      <c r="D5293" s="9"/>
      <c r="E5293" s="10"/>
      <c r="T5293">
        <v>1302.02</v>
      </c>
      <c r="AL5293">
        <v>3.79</v>
      </c>
    </row>
    <row r="5294" spans="1:51" x14ac:dyDescent="0.3">
      <c r="A5294" s="58" t="s">
        <v>413</v>
      </c>
      <c r="B5294" s="9">
        <v>38124</v>
      </c>
      <c r="C5294" s="9"/>
      <c r="D5294" s="9"/>
      <c r="E5294" s="10"/>
      <c r="G5294">
        <v>455.8</v>
      </c>
    </row>
    <row r="5295" spans="1:51" x14ac:dyDescent="0.3">
      <c r="A5295" s="58" t="s">
        <v>413</v>
      </c>
      <c r="B5295" s="9">
        <v>38127</v>
      </c>
      <c r="C5295" s="9"/>
      <c r="D5295" s="9"/>
      <c r="E5295" s="10"/>
      <c r="T5295">
        <v>1100.03</v>
      </c>
      <c r="AL5295">
        <v>2.86</v>
      </c>
    </row>
    <row r="5296" spans="1:51" x14ac:dyDescent="0.3">
      <c r="A5296" s="58" t="s">
        <v>413</v>
      </c>
      <c r="B5296" s="9">
        <v>38129</v>
      </c>
      <c r="C5296" s="9"/>
      <c r="D5296" s="9"/>
      <c r="E5296" s="10"/>
      <c r="G5296">
        <v>423.6</v>
      </c>
    </row>
    <row r="5297" spans="1:51" x14ac:dyDescent="0.3">
      <c r="A5297" s="58" t="s">
        <v>413</v>
      </c>
      <c r="B5297" s="9">
        <v>38135</v>
      </c>
      <c r="C5297" s="9"/>
      <c r="D5297" s="9"/>
      <c r="E5297" s="10"/>
      <c r="G5297">
        <v>420.85</v>
      </c>
      <c r="T5297">
        <v>1581.04</v>
      </c>
      <c r="AL5297">
        <v>1.97</v>
      </c>
    </row>
    <row r="5298" spans="1:51" x14ac:dyDescent="0.3">
      <c r="A5298" s="58" t="s">
        <v>413</v>
      </c>
      <c r="B5298" s="9">
        <v>38140</v>
      </c>
      <c r="C5298" s="9"/>
      <c r="D5298" s="9"/>
      <c r="E5298" s="10"/>
      <c r="G5298">
        <v>409.9</v>
      </c>
    </row>
    <row r="5299" spans="1:51" x14ac:dyDescent="0.3">
      <c r="A5299" s="58" t="s">
        <v>413</v>
      </c>
      <c r="B5299" s="9">
        <v>38142</v>
      </c>
      <c r="C5299" s="9"/>
      <c r="D5299" s="9"/>
      <c r="E5299" s="10"/>
      <c r="T5299">
        <v>1638.43</v>
      </c>
      <c r="AC5299">
        <v>523.53</v>
      </c>
      <c r="AL5299">
        <v>0.38</v>
      </c>
      <c r="AS5299" t="s">
        <v>69</v>
      </c>
      <c r="AY5299">
        <v>90</v>
      </c>
    </row>
    <row r="5300" spans="1:51" x14ac:dyDescent="0.3">
      <c r="A5300" s="58" t="s">
        <v>413</v>
      </c>
      <c r="B5300" s="9">
        <v>38145</v>
      </c>
      <c r="C5300" s="9"/>
      <c r="D5300" s="9"/>
      <c r="E5300" s="10"/>
      <c r="G5300">
        <v>413.01</v>
      </c>
    </row>
    <row r="5301" spans="1:51" x14ac:dyDescent="0.3">
      <c r="A5301" s="58" t="s">
        <v>414</v>
      </c>
      <c r="B5301" s="9">
        <v>38150</v>
      </c>
      <c r="C5301" s="9"/>
      <c r="D5301" s="9"/>
      <c r="E5301" s="10"/>
      <c r="G5301">
        <v>399.88</v>
      </c>
    </row>
    <row r="5302" spans="1:51" x14ac:dyDescent="0.3">
      <c r="A5302" s="58" t="s">
        <v>414</v>
      </c>
      <c r="B5302" s="9">
        <v>38160</v>
      </c>
      <c r="C5302" s="9"/>
      <c r="D5302" s="9"/>
      <c r="E5302" s="10"/>
      <c r="G5302">
        <v>467.96</v>
      </c>
    </row>
    <row r="5303" spans="1:51" x14ac:dyDescent="0.3">
      <c r="A5303" s="58" t="s">
        <v>414</v>
      </c>
      <c r="B5303" s="9">
        <v>38164</v>
      </c>
      <c r="C5303" s="9"/>
      <c r="D5303" s="9"/>
      <c r="E5303" s="10"/>
      <c r="G5303">
        <v>553.54999999999995</v>
      </c>
    </row>
    <row r="5304" spans="1:51" x14ac:dyDescent="0.3">
      <c r="A5304" s="58" t="s">
        <v>414</v>
      </c>
      <c r="B5304" s="9">
        <v>38171</v>
      </c>
      <c r="C5304" s="9"/>
      <c r="D5304" s="9"/>
      <c r="E5304" s="10"/>
      <c r="G5304">
        <v>575.23</v>
      </c>
    </row>
    <row r="5305" spans="1:51" x14ac:dyDescent="0.3">
      <c r="A5305" s="58" t="s">
        <v>414</v>
      </c>
      <c r="B5305" s="9">
        <v>38188</v>
      </c>
      <c r="C5305" s="9"/>
      <c r="D5305" s="9"/>
      <c r="E5305" s="10"/>
      <c r="G5305">
        <v>564.59</v>
      </c>
    </row>
    <row r="5306" spans="1:51" x14ac:dyDescent="0.3">
      <c r="A5306" s="58" t="s">
        <v>414</v>
      </c>
      <c r="B5306" s="9">
        <v>38193</v>
      </c>
      <c r="C5306" s="9"/>
      <c r="D5306" s="9"/>
      <c r="E5306" s="10"/>
      <c r="G5306">
        <v>531.25</v>
      </c>
    </row>
    <row r="5307" spans="1:51" x14ac:dyDescent="0.3">
      <c r="A5307" s="58" t="s">
        <v>414</v>
      </c>
      <c r="B5307" s="9">
        <v>38200</v>
      </c>
      <c r="C5307" s="9"/>
      <c r="D5307" s="9"/>
      <c r="E5307" s="10"/>
      <c r="G5307">
        <v>616.32000000000005</v>
      </c>
    </row>
    <row r="5308" spans="1:51" x14ac:dyDescent="0.3">
      <c r="A5308" s="58" t="s">
        <v>414</v>
      </c>
      <c r="B5308" s="9">
        <v>38204</v>
      </c>
      <c r="C5308" s="9"/>
      <c r="D5308" s="9"/>
      <c r="E5308" s="10"/>
      <c r="G5308">
        <v>602.21</v>
      </c>
    </row>
    <row r="5309" spans="1:51" x14ac:dyDescent="0.3">
      <c r="A5309" s="58" t="s">
        <v>414</v>
      </c>
      <c r="B5309" s="9">
        <v>38212</v>
      </c>
      <c r="C5309" s="9"/>
      <c r="D5309" s="9"/>
      <c r="E5309" s="10"/>
      <c r="G5309">
        <v>610</v>
      </c>
    </row>
    <row r="5310" spans="1:51" x14ac:dyDescent="0.3">
      <c r="A5310" s="58" t="s">
        <v>414</v>
      </c>
      <c r="B5310" s="9">
        <v>38217</v>
      </c>
      <c r="C5310" s="9"/>
      <c r="D5310" s="9"/>
      <c r="E5310" s="10"/>
      <c r="G5310">
        <v>599.77</v>
      </c>
    </row>
    <row r="5311" spans="1:51" x14ac:dyDescent="0.3">
      <c r="A5311" s="58" t="s">
        <v>414</v>
      </c>
      <c r="B5311" s="9">
        <v>38222</v>
      </c>
      <c r="C5311" s="9"/>
      <c r="D5311" s="9"/>
      <c r="E5311" s="10"/>
      <c r="G5311">
        <v>570.41</v>
      </c>
    </row>
    <row r="5312" spans="1:51" x14ac:dyDescent="0.3">
      <c r="A5312" s="58" t="s">
        <v>414</v>
      </c>
      <c r="B5312" s="9">
        <v>38229</v>
      </c>
      <c r="C5312" s="9"/>
      <c r="D5312" s="9"/>
      <c r="E5312" s="10"/>
      <c r="G5312">
        <v>607.75</v>
      </c>
    </row>
    <row r="5313" spans="1:7" x14ac:dyDescent="0.3">
      <c r="A5313" s="58" t="s">
        <v>414</v>
      </c>
      <c r="B5313" s="9">
        <v>38232</v>
      </c>
      <c r="C5313" s="9"/>
      <c r="D5313" s="9"/>
      <c r="E5313" s="10"/>
      <c r="G5313">
        <v>575.24</v>
      </c>
    </row>
    <row r="5314" spans="1:7" x14ac:dyDescent="0.3">
      <c r="A5314" s="58" t="s">
        <v>414</v>
      </c>
      <c r="B5314" s="9">
        <v>38234</v>
      </c>
      <c r="C5314" s="9"/>
      <c r="D5314" s="9"/>
      <c r="E5314" s="10"/>
      <c r="G5314">
        <v>575.24</v>
      </c>
    </row>
    <row r="5315" spans="1:7" x14ac:dyDescent="0.3">
      <c r="A5315" s="58" t="s">
        <v>414</v>
      </c>
      <c r="B5315" s="9">
        <v>38239</v>
      </c>
      <c r="C5315" s="9"/>
      <c r="D5315" s="9"/>
      <c r="E5315" s="10"/>
      <c r="G5315">
        <v>542.29999999999995</v>
      </c>
    </row>
    <row r="5316" spans="1:7" x14ac:dyDescent="0.3">
      <c r="A5316" s="58" t="s">
        <v>414</v>
      </c>
      <c r="B5316" s="9">
        <v>38245</v>
      </c>
      <c r="C5316" s="9"/>
      <c r="D5316" s="9"/>
      <c r="E5316" s="10"/>
      <c r="G5316">
        <v>553.24</v>
      </c>
    </row>
    <row r="5317" spans="1:7" x14ac:dyDescent="0.3">
      <c r="A5317" s="58" t="s">
        <v>414</v>
      </c>
      <c r="B5317" s="9">
        <v>38250</v>
      </c>
      <c r="C5317" s="9"/>
      <c r="D5317" s="9"/>
      <c r="E5317" s="10"/>
      <c r="G5317">
        <v>537</v>
      </c>
    </row>
    <row r="5318" spans="1:7" x14ac:dyDescent="0.3">
      <c r="A5318" s="58" t="s">
        <v>414</v>
      </c>
      <c r="B5318" s="9">
        <v>38255</v>
      </c>
      <c r="C5318" s="9"/>
      <c r="D5318" s="9"/>
      <c r="E5318" s="10"/>
      <c r="G5318">
        <v>528.51</v>
      </c>
    </row>
    <row r="5319" spans="1:7" x14ac:dyDescent="0.3">
      <c r="A5319" s="58" t="s">
        <v>414</v>
      </c>
      <c r="B5319" s="9">
        <v>38262</v>
      </c>
      <c r="C5319" s="9"/>
      <c r="D5319" s="9"/>
      <c r="E5319" s="10"/>
      <c r="G5319">
        <v>517.92999999999995</v>
      </c>
    </row>
    <row r="5320" spans="1:7" x14ac:dyDescent="0.3">
      <c r="A5320" s="58" t="s">
        <v>414</v>
      </c>
      <c r="B5320" s="9">
        <v>38268</v>
      </c>
      <c r="C5320" s="9"/>
      <c r="D5320" s="9"/>
      <c r="E5320" s="10"/>
      <c r="G5320">
        <v>501.28</v>
      </c>
    </row>
    <row r="5321" spans="1:7" x14ac:dyDescent="0.3">
      <c r="A5321" s="58" t="s">
        <v>414</v>
      </c>
      <c r="B5321" s="9">
        <v>38273</v>
      </c>
      <c r="C5321" s="9"/>
      <c r="D5321" s="9"/>
      <c r="E5321" s="10"/>
      <c r="G5321">
        <v>498.74</v>
      </c>
    </row>
    <row r="5322" spans="1:7" x14ac:dyDescent="0.3">
      <c r="A5322" s="58" t="s">
        <v>414</v>
      </c>
      <c r="B5322" s="9">
        <v>38278</v>
      </c>
      <c r="C5322" s="9"/>
      <c r="D5322" s="9"/>
      <c r="E5322" s="10"/>
      <c r="G5322">
        <v>498</v>
      </c>
    </row>
    <row r="5323" spans="1:7" x14ac:dyDescent="0.3">
      <c r="A5323" s="58" t="s">
        <v>414</v>
      </c>
      <c r="B5323" s="9">
        <v>38283</v>
      </c>
      <c r="C5323" s="9"/>
      <c r="D5323" s="9"/>
      <c r="E5323" s="10"/>
      <c r="G5323">
        <v>503.12</v>
      </c>
    </row>
    <row r="5324" spans="1:7" x14ac:dyDescent="0.3">
      <c r="A5324" s="58" t="s">
        <v>414</v>
      </c>
      <c r="B5324" s="9">
        <v>38288</v>
      </c>
      <c r="C5324" s="9"/>
      <c r="D5324" s="9"/>
      <c r="E5324" s="10"/>
      <c r="G5324">
        <v>500.47</v>
      </c>
    </row>
    <row r="5325" spans="1:7" x14ac:dyDescent="0.3">
      <c r="A5325" s="58" t="s">
        <v>414</v>
      </c>
      <c r="B5325" s="9">
        <v>38303</v>
      </c>
      <c r="C5325" s="9"/>
      <c r="D5325" s="9"/>
      <c r="E5325" s="10"/>
      <c r="G5325">
        <v>521.92999999999995</v>
      </c>
    </row>
    <row r="5326" spans="1:7" x14ac:dyDescent="0.3">
      <c r="A5326" s="58" t="s">
        <v>414</v>
      </c>
      <c r="B5326" s="9">
        <v>38308</v>
      </c>
      <c r="C5326" s="9"/>
      <c r="D5326" s="9"/>
      <c r="E5326" s="10"/>
      <c r="G5326">
        <v>485.45</v>
      </c>
    </row>
    <row r="5327" spans="1:7" x14ac:dyDescent="0.3">
      <c r="A5327" s="58" t="s">
        <v>414</v>
      </c>
      <c r="B5327" s="9">
        <v>38322</v>
      </c>
      <c r="C5327" s="9"/>
      <c r="D5327" s="9"/>
      <c r="E5327" s="10"/>
      <c r="G5327">
        <v>507.99</v>
      </c>
    </row>
    <row r="5328" spans="1:7" x14ac:dyDescent="0.3">
      <c r="A5328" s="58" t="s">
        <v>414</v>
      </c>
      <c r="B5328" s="9">
        <v>38331</v>
      </c>
      <c r="C5328" s="9"/>
      <c r="D5328" s="9"/>
      <c r="E5328" s="10"/>
      <c r="G5328">
        <v>501.18</v>
      </c>
    </row>
    <row r="5329" spans="1:38" x14ac:dyDescent="0.3">
      <c r="A5329" s="58" t="s">
        <v>414</v>
      </c>
      <c r="B5329" s="9">
        <v>38341</v>
      </c>
      <c r="C5329" s="9"/>
      <c r="D5329" s="9"/>
      <c r="E5329" s="10"/>
      <c r="G5329">
        <v>509.35</v>
      </c>
    </row>
    <row r="5330" spans="1:38" x14ac:dyDescent="0.3">
      <c r="A5330" s="58" t="s">
        <v>414</v>
      </c>
      <c r="B5330" s="9">
        <v>38351</v>
      </c>
      <c r="C5330" s="9"/>
      <c r="D5330" s="9"/>
      <c r="E5330" s="10"/>
      <c r="G5330">
        <v>501.15</v>
      </c>
    </row>
    <row r="5331" spans="1:38" x14ac:dyDescent="0.3">
      <c r="A5331" s="58" t="s">
        <v>414</v>
      </c>
      <c r="B5331" s="9">
        <v>38361</v>
      </c>
      <c r="C5331" s="9"/>
      <c r="D5331" s="9"/>
      <c r="E5331" s="10"/>
      <c r="G5331">
        <v>503.67</v>
      </c>
    </row>
    <row r="5332" spans="1:38" x14ac:dyDescent="0.3">
      <c r="A5332" s="58" t="s">
        <v>414</v>
      </c>
      <c r="B5332" s="9">
        <v>38373</v>
      </c>
      <c r="C5332" s="9"/>
      <c r="D5332" s="9"/>
      <c r="E5332" s="10"/>
      <c r="G5332">
        <v>502.06</v>
      </c>
    </row>
    <row r="5333" spans="1:38" x14ac:dyDescent="0.3">
      <c r="A5333" s="58" t="s">
        <v>414</v>
      </c>
      <c r="B5333" s="9">
        <v>38377</v>
      </c>
      <c r="C5333" s="9"/>
      <c r="D5333" s="9"/>
      <c r="E5333" s="10"/>
      <c r="T5333">
        <v>90.97</v>
      </c>
      <c r="AL5333">
        <v>0.43</v>
      </c>
    </row>
    <row r="5334" spans="1:38" x14ac:dyDescent="0.3">
      <c r="A5334" s="58" t="s">
        <v>414</v>
      </c>
      <c r="B5334" s="9">
        <v>38382</v>
      </c>
      <c r="C5334" s="9"/>
      <c r="D5334" s="9"/>
      <c r="E5334" s="10"/>
      <c r="G5334">
        <v>512.97</v>
      </c>
    </row>
    <row r="5335" spans="1:38" x14ac:dyDescent="0.3">
      <c r="A5335" s="58" t="s">
        <v>414</v>
      </c>
      <c r="B5335" s="9">
        <v>38394</v>
      </c>
      <c r="C5335" s="9"/>
      <c r="D5335" s="9"/>
      <c r="E5335" s="10"/>
      <c r="G5335">
        <v>505</v>
      </c>
    </row>
    <row r="5336" spans="1:38" x14ac:dyDescent="0.3">
      <c r="A5336" s="58" t="s">
        <v>414</v>
      </c>
      <c r="B5336" s="9">
        <v>38403</v>
      </c>
      <c r="C5336" s="9"/>
      <c r="D5336" s="9"/>
      <c r="E5336" s="10"/>
      <c r="G5336">
        <v>506.68</v>
      </c>
    </row>
    <row r="5337" spans="1:38" x14ac:dyDescent="0.3">
      <c r="A5337" s="58" t="s">
        <v>414</v>
      </c>
      <c r="B5337" s="9">
        <v>38411</v>
      </c>
      <c r="C5337" s="9"/>
      <c r="D5337" s="9"/>
      <c r="E5337" s="10"/>
      <c r="T5337">
        <v>104.09</v>
      </c>
      <c r="AL5337">
        <v>0.48</v>
      </c>
    </row>
    <row r="5338" spans="1:38" x14ac:dyDescent="0.3">
      <c r="A5338" s="58" t="s">
        <v>414</v>
      </c>
      <c r="B5338" s="9">
        <v>38412</v>
      </c>
      <c r="C5338" s="9"/>
      <c r="D5338" s="9"/>
      <c r="E5338" s="10"/>
      <c r="G5338">
        <v>505.38</v>
      </c>
    </row>
    <row r="5339" spans="1:38" x14ac:dyDescent="0.3">
      <c r="A5339" s="58" t="s">
        <v>414</v>
      </c>
      <c r="B5339" s="9">
        <v>38417</v>
      </c>
      <c r="C5339" s="9"/>
      <c r="D5339" s="9"/>
      <c r="E5339" s="10"/>
      <c r="G5339">
        <v>498.57</v>
      </c>
    </row>
    <row r="5340" spans="1:38" x14ac:dyDescent="0.3">
      <c r="A5340" s="58" t="s">
        <v>414</v>
      </c>
      <c r="B5340" s="9">
        <v>38422</v>
      </c>
      <c r="C5340" s="9"/>
      <c r="D5340" s="9"/>
      <c r="E5340" s="10"/>
      <c r="G5340">
        <v>499.99</v>
      </c>
    </row>
    <row r="5341" spans="1:38" x14ac:dyDescent="0.3">
      <c r="A5341" s="58" t="s">
        <v>414</v>
      </c>
      <c r="B5341" s="9">
        <v>38427</v>
      </c>
      <c r="C5341" s="9"/>
      <c r="D5341" s="9"/>
      <c r="E5341" s="10"/>
      <c r="G5341">
        <v>489</v>
      </c>
    </row>
    <row r="5342" spans="1:38" x14ac:dyDescent="0.3">
      <c r="A5342" s="58" t="s">
        <v>414</v>
      </c>
      <c r="B5342" s="9">
        <v>38431</v>
      </c>
      <c r="C5342" s="9"/>
      <c r="D5342" s="9"/>
      <c r="E5342" s="10"/>
      <c r="T5342">
        <v>150.13</v>
      </c>
      <c r="AL5342">
        <v>1.05</v>
      </c>
    </row>
    <row r="5343" spans="1:38" x14ac:dyDescent="0.3">
      <c r="A5343" s="58" t="s">
        <v>414</v>
      </c>
      <c r="B5343" s="9">
        <v>38432</v>
      </c>
      <c r="C5343" s="9"/>
      <c r="D5343" s="9"/>
      <c r="E5343" s="10"/>
      <c r="G5343">
        <v>489</v>
      </c>
    </row>
    <row r="5344" spans="1:38" x14ac:dyDescent="0.3">
      <c r="A5344" s="58" t="s">
        <v>414</v>
      </c>
      <c r="B5344" s="9">
        <v>38436</v>
      </c>
      <c r="C5344" s="9"/>
      <c r="D5344" s="9"/>
      <c r="E5344" s="10"/>
      <c r="T5344">
        <v>188.15</v>
      </c>
      <c r="AL5344">
        <v>1.56</v>
      </c>
    </row>
    <row r="5345" spans="1:82" x14ac:dyDescent="0.3">
      <c r="A5345" s="58" t="s">
        <v>414</v>
      </c>
      <c r="B5345" s="9">
        <v>38437</v>
      </c>
      <c r="C5345" s="9"/>
      <c r="D5345" s="9"/>
      <c r="E5345" s="10"/>
      <c r="G5345">
        <v>476</v>
      </c>
    </row>
    <row r="5346" spans="1:82" x14ac:dyDescent="0.3">
      <c r="A5346" s="58" t="s">
        <v>414</v>
      </c>
      <c r="B5346" s="9">
        <v>38438</v>
      </c>
      <c r="C5346" s="9"/>
      <c r="D5346" s="9"/>
      <c r="E5346" s="10"/>
      <c r="AY5346">
        <v>31</v>
      </c>
    </row>
    <row r="5347" spans="1:82" x14ac:dyDescent="0.3">
      <c r="A5347" s="58" t="s">
        <v>414</v>
      </c>
      <c r="B5347" s="9">
        <v>38441</v>
      </c>
      <c r="C5347" s="9"/>
      <c r="D5347" s="9"/>
      <c r="E5347" s="10"/>
      <c r="T5347">
        <v>236.97</v>
      </c>
      <c r="AL5347">
        <v>1.89</v>
      </c>
    </row>
    <row r="5348" spans="1:82" x14ac:dyDescent="0.3">
      <c r="A5348" s="58" t="s">
        <v>414</v>
      </c>
      <c r="B5348" s="9">
        <v>38448</v>
      </c>
      <c r="C5348" s="9"/>
      <c r="D5348" s="9"/>
      <c r="E5348" s="10"/>
      <c r="G5348">
        <v>560</v>
      </c>
    </row>
    <row r="5349" spans="1:82" x14ac:dyDescent="0.3">
      <c r="A5349" s="58" t="s">
        <v>414</v>
      </c>
      <c r="B5349" s="9">
        <v>38452</v>
      </c>
      <c r="C5349" s="9"/>
      <c r="D5349" s="9"/>
      <c r="E5349" s="10"/>
      <c r="G5349">
        <v>522</v>
      </c>
      <c r="T5349">
        <v>408</v>
      </c>
      <c r="AL5349">
        <v>4.46</v>
      </c>
    </row>
    <row r="5350" spans="1:82" x14ac:dyDescent="0.3">
      <c r="A5350" s="58" t="s">
        <v>414</v>
      </c>
      <c r="B5350" s="9">
        <v>38457</v>
      </c>
      <c r="C5350" s="9"/>
      <c r="D5350" s="9"/>
      <c r="E5350" s="10"/>
      <c r="G5350">
        <v>482</v>
      </c>
    </row>
    <row r="5351" spans="1:82" x14ac:dyDescent="0.3">
      <c r="A5351" s="58" t="s">
        <v>414</v>
      </c>
      <c r="B5351" s="9">
        <v>38462</v>
      </c>
      <c r="C5351" s="9"/>
      <c r="D5351" s="9"/>
      <c r="E5351" s="10"/>
      <c r="G5351">
        <v>502</v>
      </c>
      <c r="T5351">
        <v>373.73</v>
      </c>
      <c r="AL5351">
        <v>5.0199999999999996</v>
      </c>
    </row>
    <row r="5352" spans="1:82" x14ac:dyDescent="0.3">
      <c r="A5352" s="58" t="s">
        <v>414</v>
      </c>
      <c r="B5352" s="9">
        <v>38467</v>
      </c>
      <c r="C5352" s="9"/>
      <c r="D5352" s="9"/>
      <c r="E5352" s="10"/>
      <c r="G5352">
        <v>453</v>
      </c>
    </row>
    <row r="5353" spans="1:82" s="15" customFormat="1" x14ac:dyDescent="0.3">
      <c r="A5353" s="58" t="s">
        <v>414</v>
      </c>
      <c r="B5353" s="9">
        <v>38472</v>
      </c>
      <c r="C5353" s="9"/>
      <c r="D5353" s="9"/>
      <c r="E5353" s="10"/>
      <c r="F5353"/>
      <c r="G5353">
        <v>454</v>
      </c>
      <c r="H5353"/>
      <c r="I5353"/>
      <c r="J5353"/>
      <c r="K5353"/>
      <c r="L5353"/>
      <c r="M5353"/>
      <c r="N5353"/>
      <c r="O5353"/>
      <c r="P5353"/>
      <c r="Q5353"/>
      <c r="R5353"/>
      <c r="S5353"/>
      <c r="T5353">
        <v>819.46</v>
      </c>
      <c r="U5353"/>
      <c r="V5353"/>
      <c r="W5353"/>
      <c r="X5353" s="2"/>
      <c r="Y5353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>
        <v>5.51</v>
      </c>
      <c r="AM5353"/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  <c r="BN5353"/>
      <c r="BO5353"/>
      <c r="BP5353"/>
      <c r="BQ5353"/>
      <c r="BR5353"/>
      <c r="BS5353"/>
      <c r="BT5353"/>
      <c r="BU5353"/>
      <c r="BV5353"/>
      <c r="BW5353"/>
      <c r="BX5353"/>
      <c r="BY5353"/>
      <c r="BZ5353"/>
      <c r="CA5353"/>
      <c r="CB5353"/>
      <c r="CC5353"/>
      <c r="CD5353"/>
    </row>
    <row r="5354" spans="1:82" s="15" customFormat="1" x14ac:dyDescent="0.3">
      <c r="A5354" s="58" t="s">
        <v>414</v>
      </c>
      <c r="B5354" s="9">
        <v>38478</v>
      </c>
      <c r="C5354" s="9"/>
      <c r="D5354" s="9"/>
      <c r="E5354" s="10"/>
      <c r="F5354"/>
      <c r="G5354">
        <v>444</v>
      </c>
      <c r="H5354"/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 s="2"/>
      <c r="Y5354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  <c r="BN5354"/>
      <c r="BO5354"/>
      <c r="BP5354"/>
      <c r="BQ5354"/>
      <c r="BR5354"/>
      <c r="BS5354"/>
      <c r="BT5354"/>
      <c r="BU5354"/>
      <c r="BV5354"/>
      <c r="BW5354"/>
      <c r="BX5354"/>
      <c r="BY5354"/>
      <c r="BZ5354"/>
      <c r="CA5354"/>
      <c r="CB5354"/>
      <c r="CC5354"/>
      <c r="CD5354"/>
    </row>
    <row r="5355" spans="1:82" s="15" customFormat="1" x14ac:dyDescent="0.3">
      <c r="A5355" s="58" t="s">
        <v>414</v>
      </c>
      <c r="B5355" s="9">
        <v>38482</v>
      </c>
      <c r="C5355" s="9"/>
      <c r="D5355" s="9"/>
      <c r="E5355" s="10"/>
      <c r="F5355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>
        <v>1322.84</v>
      </c>
      <c r="U5355"/>
      <c r="V5355"/>
      <c r="W5355"/>
      <c r="X5355" s="2"/>
      <c r="Y5355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>
        <v>5.68</v>
      </c>
      <c r="AM5355"/>
      <c r="AN5355"/>
      <c r="AO5355"/>
      <c r="AP5355"/>
      <c r="AQ5355"/>
      <c r="AR5355"/>
      <c r="AS5355"/>
      <c r="AT5355"/>
      <c r="AU5355"/>
      <c r="AV5355"/>
      <c r="AW5355"/>
      <c r="AX5355"/>
      <c r="AY5355">
        <v>55</v>
      </c>
      <c r="AZ5355"/>
      <c r="BA5355"/>
      <c r="BB5355"/>
      <c r="BC5355"/>
      <c r="BD5355"/>
      <c r="BE5355"/>
      <c r="BF5355"/>
      <c r="BG5355"/>
      <c r="BH5355"/>
      <c r="BI5355"/>
      <c r="BJ5355"/>
      <c r="BK5355"/>
      <c r="BL5355"/>
      <c r="BM5355"/>
      <c r="BN5355"/>
      <c r="BO5355"/>
      <c r="BP5355"/>
      <c r="BQ5355"/>
      <c r="BR5355"/>
      <c r="BS5355"/>
      <c r="BT5355"/>
      <c r="BU5355"/>
      <c r="BV5355"/>
      <c r="BW5355"/>
      <c r="BX5355"/>
      <c r="BY5355"/>
      <c r="BZ5355"/>
      <c r="CA5355"/>
      <c r="CB5355"/>
      <c r="CC5355"/>
      <c r="CD5355"/>
    </row>
    <row r="5356" spans="1:82" s="15" customFormat="1" x14ac:dyDescent="0.3">
      <c r="A5356" s="58" t="s">
        <v>414</v>
      </c>
      <c r="B5356" s="9">
        <v>38483</v>
      </c>
      <c r="C5356" s="9"/>
      <c r="D5356" s="9"/>
      <c r="E5356" s="10"/>
      <c r="F5356"/>
      <c r="G5356">
        <v>514</v>
      </c>
      <c r="H5356"/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 s="2"/>
      <c r="Y5356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  <c r="BN5356"/>
      <c r="BO5356"/>
      <c r="BP5356"/>
      <c r="BQ5356"/>
      <c r="BR5356"/>
      <c r="BS5356"/>
      <c r="BT5356"/>
      <c r="BU5356"/>
      <c r="BV5356"/>
      <c r="BW5356"/>
      <c r="BX5356"/>
      <c r="BY5356"/>
      <c r="BZ5356"/>
      <c r="CA5356"/>
      <c r="CB5356"/>
      <c r="CC5356"/>
      <c r="CD5356"/>
    </row>
    <row r="5357" spans="1:82" s="15" customFormat="1" x14ac:dyDescent="0.3">
      <c r="A5357" s="58" t="s">
        <v>414</v>
      </c>
      <c r="B5357" s="9">
        <v>38488</v>
      </c>
      <c r="C5357" s="9"/>
      <c r="D5357" s="9"/>
      <c r="E5357" s="10"/>
      <c r="F5357"/>
      <c r="G5357">
        <v>483</v>
      </c>
      <c r="H5357"/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 s="2"/>
      <c r="Y5357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  <c r="BN5357"/>
      <c r="BO5357"/>
      <c r="BP5357"/>
      <c r="BQ5357"/>
      <c r="BR5357"/>
      <c r="BS5357"/>
      <c r="BT5357"/>
      <c r="BU5357"/>
      <c r="BV5357"/>
      <c r="BW5357"/>
      <c r="BX5357"/>
      <c r="BY5357"/>
      <c r="BZ5357"/>
      <c r="CA5357"/>
      <c r="CB5357"/>
      <c r="CC5357"/>
      <c r="CD5357"/>
    </row>
    <row r="5358" spans="1:82" s="15" customFormat="1" x14ac:dyDescent="0.3">
      <c r="A5358" s="58" t="s">
        <v>414</v>
      </c>
      <c r="B5358" s="9">
        <v>38492</v>
      </c>
      <c r="C5358" s="9"/>
      <c r="D5358" s="9"/>
      <c r="E5358" s="10"/>
      <c r="F5358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>
        <v>986.53</v>
      </c>
      <c r="U5358"/>
      <c r="V5358"/>
      <c r="W5358"/>
      <c r="X5358" s="2"/>
      <c r="Y5358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>
        <v>4.7</v>
      </c>
      <c r="AM5358"/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  <c r="BN5358"/>
      <c r="BO5358"/>
      <c r="BP5358"/>
      <c r="BQ5358"/>
      <c r="BR5358"/>
      <c r="BS5358"/>
      <c r="BT5358"/>
      <c r="BU5358"/>
      <c r="BV5358"/>
      <c r="BW5358"/>
      <c r="BX5358"/>
      <c r="BY5358"/>
      <c r="BZ5358"/>
      <c r="CA5358"/>
      <c r="CB5358"/>
      <c r="CC5358"/>
      <c r="CD5358"/>
    </row>
    <row r="5359" spans="1:82" s="15" customFormat="1" x14ac:dyDescent="0.3">
      <c r="A5359" s="58" t="s">
        <v>414</v>
      </c>
      <c r="B5359" s="9">
        <v>38493</v>
      </c>
      <c r="C5359" s="9"/>
      <c r="D5359" s="9"/>
      <c r="E5359" s="10"/>
      <c r="F5359"/>
      <c r="G5359">
        <v>472</v>
      </c>
      <c r="H5359"/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 s="2"/>
      <c r="Y5359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  <c r="BN5359"/>
      <c r="BO5359"/>
      <c r="BP5359"/>
      <c r="BQ5359"/>
      <c r="BR5359"/>
      <c r="BS5359"/>
      <c r="BT5359"/>
      <c r="BU5359"/>
      <c r="BV5359"/>
      <c r="BW5359"/>
      <c r="BX5359"/>
      <c r="BY5359"/>
      <c r="BZ5359"/>
      <c r="CA5359"/>
      <c r="CB5359"/>
      <c r="CC5359"/>
      <c r="CD5359"/>
    </row>
    <row r="5360" spans="1:82" x14ac:dyDescent="0.3">
      <c r="A5360" s="58" t="s">
        <v>414</v>
      </c>
      <c r="B5360" s="9">
        <v>38498</v>
      </c>
      <c r="C5360" s="9"/>
      <c r="D5360" s="9"/>
      <c r="E5360" s="10"/>
      <c r="G5360">
        <v>439</v>
      </c>
    </row>
    <row r="5361" spans="1:51" x14ac:dyDescent="0.3">
      <c r="A5361" s="58" t="s">
        <v>414</v>
      </c>
      <c r="B5361" s="9">
        <v>38502</v>
      </c>
      <c r="C5361" s="9"/>
      <c r="D5361" s="9"/>
      <c r="E5361" s="10"/>
      <c r="T5361">
        <v>1662.99</v>
      </c>
      <c r="AL5361">
        <v>2.36</v>
      </c>
    </row>
    <row r="5362" spans="1:51" x14ac:dyDescent="0.3">
      <c r="A5362" s="58" t="s">
        <v>414</v>
      </c>
      <c r="B5362" s="9">
        <v>38503</v>
      </c>
      <c r="C5362" s="9"/>
      <c r="D5362" s="9"/>
      <c r="E5362" s="10"/>
      <c r="G5362">
        <v>415</v>
      </c>
    </row>
    <row r="5363" spans="1:51" x14ac:dyDescent="0.3">
      <c r="A5363" s="58" t="s">
        <v>414</v>
      </c>
      <c r="B5363" s="9">
        <v>38508</v>
      </c>
      <c r="C5363" s="9"/>
      <c r="D5363" s="9"/>
      <c r="E5363" s="10"/>
      <c r="G5363">
        <v>408.05</v>
      </c>
      <c r="T5363">
        <v>1478.89</v>
      </c>
    </row>
    <row r="5364" spans="1:51" x14ac:dyDescent="0.3">
      <c r="A5364" s="58" t="s">
        <v>414</v>
      </c>
      <c r="B5364" s="9">
        <v>38510</v>
      </c>
      <c r="C5364" s="9"/>
      <c r="D5364" s="9"/>
      <c r="E5364" s="10"/>
      <c r="G5364">
        <v>378</v>
      </c>
    </row>
    <row r="5365" spans="1:51" x14ac:dyDescent="0.3">
      <c r="A5365" s="58" t="s">
        <v>414</v>
      </c>
      <c r="B5365" s="9">
        <v>38511</v>
      </c>
      <c r="C5365" s="9"/>
      <c r="D5365" s="9"/>
      <c r="E5365" s="10"/>
      <c r="AC5365">
        <v>516.92999999999995</v>
      </c>
      <c r="AS5365" t="s">
        <v>69</v>
      </c>
      <c r="AY5365">
        <v>90</v>
      </c>
    </row>
    <row r="5366" spans="1:51" x14ac:dyDescent="0.3">
      <c r="A5366" s="58" t="s">
        <v>414</v>
      </c>
      <c r="B5366" s="9">
        <v>38514</v>
      </c>
      <c r="C5366" s="9"/>
      <c r="D5366" s="9"/>
      <c r="E5366" s="10"/>
      <c r="G5366">
        <v>383</v>
      </c>
    </row>
    <row r="5367" spans="1:51" x14ac:dyDescent="0.3">
      <c r="A5367" s="58" t="s">
        <v>414</v>
      </c>
      <c r="B5367" s="9">
        <v>38520</v>
      </c>
      <c r="C5367" s="9"/>
      <c r="D5367" s="9"/>
      <c r="E5367" s="10"/>
      <c r="G5367">
        <v>378</v>
      </c>
    </row>
    <row r="5368" spans="1:51" x14ac:dyDescent="0.3">
      <c r="A5368" s="58" t="s">
        <v>414</v>
      </c>
      <c r="B5368" s="9">
        <v>38525</v>
      </c>
      <c r="C5368" s="9"/>
      <c r="D5368" s="9"/>
      <c r="E5368" s="10"/>
      <c r="G5368">
        <v>403</v>
      </c>
    </row>
  </sheetData>
  <autoFilter ref="Y1:Y5368" xr:uid="{00000000-0001-0000-00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zoomScaleNormal="100" workbookViewId="0">
      <selection activeCell="L2" activeCellId="1" sqref="I1706:O1706 L2"/>
    </sheetView>
  </sheetViews>
  <sheetFormatPr defaultColWidth="8.5546875" defaultRowHeight="14.4" x14ac:dyDescent="0.3"/>
  <cols>
    <col min="3" max="6" width="14" customWidth="1"/>
  </cols>
  <sheetData>
    <row r="1" spans="1:30" x14ac:dyDescent="0.3">
      <c r="A1" t="s">
        <v>790</v>
      </c>
      <c r="B1" t="s">
        <v>791</v>
      </c>
      <c r="C1" t="s">
        <v>792</v>
      </c>
      <c r="G1" t="s">
        <v>793</v>
      </c>
      <c r="H1" t="s">
        <v>794</v>
      </c>
      <c r="I1" t="s">
        <v>795</v>
      </c>
      <c r="J1" t="s">
        <v>796</v>
      </c>
      <c r="K1" t="s">
        <v>797</v>
      </c>
      <c r="L1" t="s">
        <v>32</v>
      </c>
      <c r="M1" t="s">
        <v>798</v>
      </c>
      <c r="N1" t="s">
        <v>799</v>
      </c>
      <c r="O1" t="s">
        <v>800</v>
      </c>
      <c r="P1" t="s">
        <v>801</v>
      </c>
      <c r="R1" t="s">
        <v>790</v>
      </c>
      <c r="S1" t="s">
        <v>791</v>
      </c>
      <c r="T1" t="s">
        <v>792</v>
      </c>
      <c r="U1" t="s">
        <v>793</v>
      </c>
      <c r="V1" t="s">
        <v>794</v>
      </c>
      <c r="W1" t="s">
        <v>795</v>
      </c>
      <c r="X1" t="s">
        <v>802</v>
      </c>
      <c r="Y1" t="s">
        <v>803</v>
      </c>
      <c r="Z1" t="s">
        <v>804</v>
      </c>
      <c r="AA1" t="s">
        <v>805</v>
      </c>
      <c r="AB1" t="s">
        <v>796</v>
      </c>
      <c r="AC1" t="s">
        <v>797</v>
      </c>
      <c r="AD1" t="s">
        <v>806</v>
      </c>
    </row>
    <row r="2" spans="1:30" x14ac:dyDescent="0.3">
      <c r="A2">
        <v>2014</v>
      </c>
      <c r="B2" t="s">
        <v>807</v>
      </c>
      <c r="C2" t="s">
        <v>808</v>
      </c>
      <c r="D2" t="str">
        <f t="shared" ref="D2:D38" si="0">"Gatton2014TOS11-AprCv"&amp;G2</f>
        <v>Gatton2014TOS11-AprCvAxe</v>
      </c>
      <c r="G2" t="s">
        <v>505</v>
      </c>
      <c r="H2" t="s">
        <v>809</v>
      </c>
      <c r="I2" t="s">
        <v>809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807</v>
      </c>
      <c r="T2" t="s">
        <v>810</v>
      </c>
      <c r="U2" t="s">
        <v>811</v>
      </c>
      <c r="V2" t="s">
        <v>809</v>
      </c>
      <c r="W2" t="s">
        <v>809</v>
      </c>
      <c r="X2" t="s">
        <v>809</v>
      </c>
      <c r="Y2" t="s">
        <v>809</v>
      </c>
      <c r="Z2">
        <v>38</v>
      </c>
      <c r="AA2">
        <v>46.692307692307601</v>
      </c>
      <c r="AB2">
        <v>59.5</v>
      </c>
      <c r="AC2">
        <v>50.714285714286198</v>
      </c>
      <c r="AD2" t="s">
        <v>809</v>
      </c>
    </row>
    <row r="3" spans="1:30" x14ac:dyDescent="0.3">
      <c r="A3">
        <v>2014</v>
      </c>
      <c r="B3" t="s">
        <v>807</v>
      </c>
      <c r="C3" t="s">
        <v>808</v>
      </c>
      <c r="D3" t="str">
        <f t="shared" si="0"/>
        <v>Gatton2014TOS11-AprCvBolac</v>
      </c>
      <c r="G3" t="s">
        <v>176</v>
      </c>
      <c r="H3" t="s">
        <v>809</v>
      </c>
      <c r="I3" t="s">
        <v>809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807</v>
      </c>
      <c r="T3" t="s">
        <v>810</v>
      </c>
      <c r="U3" t="s">
        <v>812</v>
      </c>
      <c r="V3" t="s">
        <v>809</v>
      </c>
      <c r="W3" t="s">
        <v>809</v>
      </c>
      <c r="X3" t="s">
        <v>809</v>
      </c>
      <c r="Y3" t="s">
        <v>809</v>
      </c>
      <c r="Z3">
        <v>43.200000000000699</v>
      </c>
      <c r="AA3">
        <v>62.5</v>
      </c>
      <c r="AB3">
        <v>73.625</v>
      </c>
      <c r="AC3">
        <v>67.166666666666003</v>
      </c>
      <c r="AD3" t="s">
        <v>809</v>
      </c>
    </row>
    <row r="4" spans="1:30" x14ac:dyDescent="0.3">
      <c r="A4">
        <v>2014</v>
      </c>
      <c r="B4" t="s">
        <v>807</v>
      </c>
      <c r="C4" t="s">
        <v>808</v>
      </c>
      <c r="D4" t="str">
        <f t="shared" si="0"/>
        <v>Gatton2014TOS11-AprCvBraewood</v>
      </c>
      <c r="G4" t="s">
        <v>813</v>
      </c>
      <c r="H4" t="s">
        <v>809</v>
      </c>
      <c r="I4" t="s">
        <v>809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807</v>
      </c>
      <c r="T4" t="s">
        <v>810</v>
      </c>
      <c r="U4" t="s">
        <v>814</v>
      </c>
      <c r="V4" t="s">
        <v>809</v>
      </c>
      <c r="W4" t="s">
        <v>809</v>
      </c>
      <c r="X4" t="s">
        <v>809</v>
      </c>
      <c r="Y4" t="s">
        <v>809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809</v>
      </c>
    </row>
    <row r="5" spans="1:30" x14ac:dyDescent="0.3">
      <c r="A5">
        <v>2014</v>
      </c>
      <c r="B5" t="s">
        <v>807</v>
      </c>
      <c r="C5" t="s">
        <v>808</v>
      </c>
      <c r="D5" t="str">
        <f t="shared" si="0"/>
        <v>Gatton2014TOS11-AprCvCalingiri</v>
      </c>
      <c r="G5" t="s">
        <v>815</v>
      </c>
      <c r="H5" t="s">
        <v>809</v>
      </c>
      <c r="I5" t="s">
        <v>809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807</v>
      </c>
      <c r="T5" t="s">
        <v>810</v>
      </c>
      <c r="U5" t="s">
        <v>816</v>
      </c>
      <c r="V5" t="s">
        <v>809</v>
      </c>
      <c r="W5" t="s">
        <v>809</v>
      </c>
      <c r="X5" t="s">
        <v>809</v>
      </c>
      <c r="Y5" t="s">
        <v>809</v>
      </c>
      <c r="Z5">
        <v>48</v>
      </c>
      <c r="AA5">
        <v>75.285714285713695</v>
      </c>
      <c r="AB5">
        <v>108</v>
      </c>
      <c r="AC5">
        <v>86.5</v>
      </c>
      <c r="AD5" t="s">
        <v>809</v>
      </c>
    </row>
    <row r="6" spans="1:30" x14ac:dyDescent="0.3">
      <c r="A6">
        <v>2014</v>
      </c>
      <c r="B6" t="s">
        <v>807</v>
      </c>
      <c r="C6" t="s">
        <v>808</v>
      </c>
      <c r="D6" t="str">
        <f t="shared" si="0"/>
        <v>Gatton2014TOS11-AprCvCatalina</v>
      </c>
      <c r="G6" t="s">
        <v>817</v>
      </c>
      <c r="H6" t="s">
        <v>809</v>
      </c>
      <c r="I6" t="s">
        <v>809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807</v>
      </c>
      <c r="T6" t="s">
        <v>810</v>
      </c>
      <c r="U6" t="s">
        <v>818</v>
      </c>
      <c r="V6" t="s">
        <v>809</v>
      </c>
      <c r="W6" t="s">
        <v>809</v>
      </c>
      <c r="X6" t="s">
        <v>809</v>
      </c>
      <c r="Y6" t="s">
        <v>809</v>
      </c>
      <c r="Z6">
        <v>40</v>
      </c>
      <c r="AA6">
        <v>51.666666666666003</v>
      </c>
      <c r="AB6">
        <v>63</v>
      </c>
      <c r="AC6">
        <v>55</v>
      </c>
      <c r="AD6" t="s">
        <v>809</v>
      </c>
    </row>
    <row r="7" spans="1:30" x14ac:dyDescent="0.3">
      <c r="A7">
        <v>2014</v>
      </c>
      <c r="B7" t="s">
        <v>807</v>
      </c>
      <c r="C7" t="s">
        <v>808</v>
      </c>
      <c r="D7" t="str">
        <f t="shared" si="0"/>
        <v>Gatton2014TOS11-AprCvCrusader</v>
      </c>
      <c r="G7" t="s">
        <v>819</v>
      </c>
      <c r="H7" t="s">
        <v>809</v>
      </c>
      <c r="I7" t="s">
        <v>809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807</v>
      </c>
      <c r="T7" t="s">
        <v>810</v>
      </c>
      <c r="U7" t="s">
        <v>820</v>
      </c>
      <c r="V7" t="s">
        <v>809</v>
      </c>
      <c r="W7" t="s">
        <v>809</v>
      </c>
      <c r="X7" t="s">
        <v>809</v>
      </c>
      <c r="Y7" t="s">
        <v>809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3">
      <c r="A8">
        <v>2014</v>
      </c>
      <c r="B8" t="s">
        <v>807</v>
      </c>
      <c r="C8" t="s">
        <v>808</v>
      </c>
      <c r="D8" t="str">
        <f t="shared" si="0"/>
        <v>Gatton2014TOS11-AprCvDerrimut</v>
      </c>
      <c r="G8" t="s">
        <v>178</v>
      </c>
      <c r="H8" t="s">
        <v>809</v>
      </c>
      <c r="I8" t="s">
        <v>809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807</v>
      </c>
      <c r="T8" t="s">
        <v>810</v>
      </c>
      <c r="U8" t="s">
        <v>821</v>
      </c>
      <c r="V8" t="s">
        <v>809</v>
      </c>
      <c r="W8" t="s">
        <v>809</v>
      </c>
      <c r="X8" t="s">
        <v>809</v>
      </c>
      <c r="Y8" t="s">
        <v>809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809</v>
      </c>
    </row>
    <row r="9" spans="1:30" x14ac:dyDescent="0.3">
      <c r="A9">
        <v>2014</v>
      </c>
      <c r="B9" t="s">
        <v>807</v>
      </c>
      <c r="C9" t="s">
        <v>808</v>
      </c>
      <c r="D9" t="str">
        <f t="shared" si="0"/>
        <v>Gatton2014TOS11-AprCvEaglehawk</v>
      </c>
      <c r="G9" t="s">
        <v>509</v>
      </c>
      <c r="H9" t="s">
        <v>809</v>
      </c>
      <c r="I9" t="s">
        <v>809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807</v>
      </c>
      <c r="T9" t="s">
        <v>810</v>
      </c>
      <c r="U9" t="s">
        <v>822</v>
      </c>
      <c r="V9" t="s">
        <v>809</v>
      </c>
      <c r="W9" t="s">
        <v>809</v>
      </c>
      <c r="X9" t="s">
        <v>809</v>
      </c>
      <c r="Y9" t="s">
        <v>809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809</v>
      </c>
    </row>
    <row r="10" spans="1:30" x14ac:dyDescent="0.3">
      <c r="A10">
        <v>2014</v>
      </c>
      <c r="B10" t="s">
        <v>807</v>
      </c>
      <c r="C10" t="s">
        <v>808</v>
      </c>
      <c r="D10" t="str">
        <f t="shared" si="0"/>
        <v>Gatton2014TOS11-AprCvEllison</v>
      </c>
      <c r="G10" t="s">
        <v>823</v>
      </c>
      <c r="H10" t="s">
        <v>809</v>
      </c>
      <c r="I10" t="s">
        <v>809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807</v>
      </c>
      <c r="T10" t="s">
        <v>810</v>
      </c>
      <c r="U10" t="s">
        <v>824</v>
      </c>
      <c r="V10" t="s">
        <v>809</v>
      </c>
      <c r="W10" t="s">
        <v>809</v>
      </c>
      <c r="X10" t="s">
        <v>809</v>
      </c>
      <c r="Y10" t="s">
        <v>809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809</v>
      </c>
    </row>
    <row r="11" spans="1:30" x14ac:dyDescent="0.3">
      <c r="A11">
        <v>2014</v>
      </c>
      <c r="B11" t="s">
        <v>807</v>
      </c>
      <c r="C11" t="s">
        <v>808</v>
      </c>
      <c r="D11" t="str">
        <f t="shared" si="0"/>
        <v>Gatton2014TOS11-AprCvForrest</v>
      </c>
      <c r="G11" t="s">
        <v>825</v>
      </c>
      <c r="H11" t="s">
        <v>809</v>
      </c>
      <c r="I11" t="s">
        <v>809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807</v>
      </c>
      <c r="T11" t="s">
        <v>810</v>
      </c>
      <c r="U11" t="s">
        <v>826</v>
      </c>
      <c r="V11" t="s">
        <v>809</v>
      </c>
      <c r="W11" t="s">
        <v>809</v>
      </c>
      <c r="X11" t="s">
        <v>809</v>
      </c>
      <c r="Y11" t="s">
        <v>809</v>
      </c>
      <c r="Z11">
        <v>49.25</v>
      </c>
      <c r="AA11">
        <v>99.666666666666003</v>
      </c>
      <c r="AB11">
        <v>121.333333333333</v>
      </c>
      <c r="AC11">
        <v>107.5</v>
      </c>
      <c r="AD11" t="s">
        <v>809</v>
      </c>
    </row>
    <row r="12" spans="1:30" x14ac:dyDescent="0.3">
      <c r="A12">
        <v>2014</v>
      </c>
      <c r="B12" t="s">
        <v>807</v>
      </c>
      <c r="C12" t="s">
        <v>808</v>
      </c>
      <c r="D12" t="str">
        <f t="shared" si="0"/>
        <v>Gatton2014TOS11-AprCvGauntlet</v>
      </c>
      <c r="G12" t="s">
        <v>827</v>
      </c>
      <c r="H12" t="s">
        <v>809</v>
      </c>
      <c r="I12" t="s">
        <v>809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807</v>
      </c>
      <c r="T12" t="s">
        <v>810</v>
      </c>
      <c r="U12" t="s">
        <v>828</v>
      </c>
      <c r="V12" t="s">
        <v>809</v>
      </c>
      <c r="W12" t="s">
        <v>809</v>
      </c>
      <c r="X12" t="s">
        <v>809</v>
      </c>
      <c r="Y12" t="s">
        <v>809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3">
      <c r="A13">
        <v>2014</v>
      </c>
      <c r="B13" t="s">
        <v>807</v>
      </c>
      <c r="C13" t="s">
        <v>808</v>
      </c>
      <c r="D13" t="str">
        <f t="shared" si="0"/>
        <v>Gatton2014TOS11-AprCvGregory</v>
      </c>
      <c r="G13" t="s">
        <v>180</v>
      </c>
      <c r="H13" t="s">
        <v>809</v>
      </c>
      <c r="I13" t="s">
        <v>809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807</v>
      </c>
      <c r="T13" t="s">
        <v>810</v>
      </c>
      <c r="U13" t="s">
        <v>829</v>
      </c>
      <c r="V13" t="s">
        <v>809</v>
      </c>
      <c r="W13" t="s">
        <v>809</v>
      </c>
      <c r="X13" t="s">
        <v>809</v>
      </c>
      <c r="Y13" t="s">
        <v>809</v>
      </c>
      <c r="Z13">
        <v>47.5</v>
      </c>
      <c r="AA13">
        <v>68.799999999999201</v>
      </c>
      <c r="AB13">
        <v>87</v>
      </c>
      <c r="AC13">
        <v>73.166666666666899</v>
      </c>
      <c r="AD13" t="s">
        <v>809</v>
      </c>
    </row>
    <row r="14" spans="1:30" x14ac:dyDescent="0.3">
      <c r="A14">
        <v>2014</v>
      </c>
      <c r="B14" t="s">
        <v>807</v>
      </c>
      <c r="C14" t="s">
        <v>808</v>
      </c>
      <c r="D14" t="str">
        <f t="shared" si="0"/>
        <v>Gatton2014TOS11-AprCvH45</v>
      </c>
      <c r="G14" t="s">
        <v>117</v>
      </c>
      <c r="H14" t="s">
        <v>809</v>
      </c>
      <c r="I14" t="s">
        <v>809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807</v>
      </c>
      <c r="T14" t="s">
        <v>810</v>
      </c>
      <c r="U14" t="s">
        <v>830</v>
      </c>
      <c r="V14" t="s">
        <v>809</v>
      </c>
      <c r="W14" t="s">
        <v>809</v>
      </c>
      <c r="X14" t="s">
        <v>809</v>
      </c>
      <c r="Y14" t="s">
        <v>809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809</v>
      </c>
    </row>
    <row r="15" spans="1:30" x14ac:dyDescent="0.3">
      <c r="A15">
        <v>2014</v>
      </c>
      <c r="B15" t="s">
        <v>807</v>
      </c>
      <c r="C15" t="s">
        <v>808</v>
      </c>
      <c r="D15" t="str">
        <f t="shared" si="0"/>
        <v>Gatton2014TOS11-AprCvHume</v>
      </c>
      <c r="G15" t="s">
        <v>831</v>
      </c>
      <c r="H15" t="s">
        <v>809</v>
      </c>
      <c r="I15" t="s">
        <v>809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807</v>
      </c>
      <c r="T15" t="s">
        <v>810</v>
      </c>
      <c r="U15" t="s">
        <v>832</v>
      </c>
      <c r="V15" t="s">
        <v>809</v>
      </c>
      <c r="W15" t="s">
        <v>809</v>
      </c>
      <c r="X15" t="s">
        <v>809</v>
      </c>
      <c r="Y15" t="s">
        <v>809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809</v>
      </c>
    </row>
    <row r="16" spans="1:30" x14ac:dyDescent="0.3">
      <c r="A16">
        <v>2014</v>
      </c>
      <c r="B16" t="s">
        <v>807</v>
      </c>
      <c r="C16" t="s">
        <v>808</v>
      </c>
      <c r="D16" t="str">
        <f t="shared" si="0"/>
        <v>Gatton2014TOS11-AprCvJanz</v>
      </c>
      <c r="G16" t="s">
        <v>118</v>
      </c>
      <c r="H16" t="s">
        <v>809</v>
      </c>
      <c r="I16" t="s">
        <v>809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807</v>
      </c>
      <c r="T16" t="s">
        <v>810</v>
      </c>
      <c r="U16" t="s">
        <v>833</v>
      </c>
      <c r="V16" t="s">
        <v>809</v>
      </c>
      <c r="W16" t="s">
        <v>809</v>
      </c>
      <c r="X16" t="s">
        <v>809</v>
      </c>
      <c r="Y16" t="s">
        <v>809</v>
      </c>
      <c r="Z16">
        <v>44.5</v>
      </c>
      <c r="AA16">
        <v>55</v>
      </c>
      <c r="AB16">
        <v>66.75</v>
      </c>
      <c r="AC16">
        <v>59</v>
      </c>
      <c r="AD16" t="s">
        <v>809</v>
      </c>
    </row>
    <row r="17" spans="1:30" x14ac:dyDescent="0.3">
      <c r="A17">
        <v>2014</v>
      </c>
      <c r="B17" t="s">
        <v>807</v>
      </c>
      <c r="C17" t="s">
        <v>808</v>
      </c>
      <c r="D17" t="str">
        <f t="shared" si="0"/>
        <v>Gatton2014TOS11-AprCvKellalac</v>
      </c>
      <c r="G17" t="s">
        <v>834</v>
      </c>
      <c r="H17" t="s">
        <v>809</v>
      </c>
      <c r="I17" t="s">
        <v>809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807</v>
      </c>
      <c r="T17" t="s">
        <v>810</v>
      </c>
      <c r="U17" t="s">
        <v>835</v>
      </c>
      <c r="V17" t="s">
        <v>809</v>
      </c>
      <c r="W17" t="s">
        <v>809</v>
      </c>
      <c r="X17" t="s">
        <v>809</v>
      </c>
      <c r="Y17" t="s">
        <v>809</v>
      </c>
      <c r="Z17">
        <v>50</v>
      </c>
      <c r="AA17">
        <v>89.300000000000097</v>
      </c>
      <c r="AB17">
        <v>113.333333333333</v>
      </c>
      <c r="AC17">
        <v>105.6</v>
      </c>
      <c r="AD17" t="s">
        <v>809</v>
      </c>
    </row>
    <row r="18" spans="1:30" x14ac:dyDescent="0.3">
      <c r="A18">
        <v>2014</v>
      </c>
      <c r="B18" t="s">
        <v>807</v>
      </c>
      <c r="C18" t="s">
        <v>808</v>
      </c>
      <c r="D18" t="str">
        <f t="shared" si="0"/>
        <v>Gatton2014TOS11-AprCvLancer</v>
      </c>
      <c r="G18" t="s">
        <v>836</v>
      </c>
      <c r="H18" t="s">
        <v>809</v>
      </c>
      <c r="I18" t="s">
        <v>809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807</v>
      </c>
      <c r="T18" t="s">
        <v>810</v>
      </c>
      <c r="U18" t="s">
        <v>837</v>
      </c>
      <c r="V18" t="s">
        <v>809</v>
      </c>
      <c r="W18" t="s">
        <v>809</v>
      </c>
      <c r="X18" t="s">
        <v>809</v>
      </c>
      <c r="Y18" t="s">
        <v>809</v>
      </c>
      <c r="Z18">
        <v>50.138888888888602</v>
      </c>
      <c r="AA18">
        <v>67.666666666666899</v>
      </c>
      <c r="AB18">
        <v>87</v>
      </c>
      <c r="AC18">
        <v>74.5</v>
      </c>
      <c r="AD18" t="s">
        <v>809</v>
      </c>
    </row>
    <row r="19" spans="1:30" x14ac:dyDescent="0.3">
      <c r="A19">
        <v>2014</v>
      </c>
      <c r="B19" t="s">
        <v>807</v>
      </c>
      <c r="C19" t="s">
        <v>808</v>
      </c>
      <c r="D19" t="str">
        <f t="shared" si="0"/>
        <v>Gatton2014TOS11-AprCvMace</v>
      </c>
      <c r="G19" t="s">
        <v>514</v>
      </c>
      <c r="H19" t="s">
        <v>809</v>
      </c>
      <c r="I19" t="s">
        <v>809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807</v>
      </c>
      <c r="T19" t="s">
        <v>810</v>
      </c>
      <c r="U19" t="s">
        <v>838</v>
      </c>
      <c r="V19" t="s">
        <v>809</v>
      </c>
      <c r="W19" t="s">
        <v>809</v>
      </c>
      <c r="X19" t="s">
        <v>809</v>
      </c>
      <c r="Y19" t="s">
        <v>809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3">
      <c r="A20">
        <v>2014</v>
      </c>
      <c r="B20" t="s">
        <v>807</v>
      </c>
      <c r="C20" t="s">
        <v>808</v>
      </c>
      <c r="D20" t="str">
        <f t="shared" si="0"/>
        <v>Gatton2014TOS11-AprCvMagenta</v>
      </c>
      <c r="G20" t="s">
        <v>839</v>
      </c>
      <c r="H20" t="s">
        <v>809</v>
      </c>
      <c r="I20" t="s">
        <v>809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807</v>
      </c>
      <c r="T20" t="s">
        <v>810</v>
      </c>
      <c r="U20" t="s">
        <v>840</v>
      </c>
      <c r="V20" t="s">
        <v>809</v>
      </c>
      <c r="W20" t="s">
        <v>809</v>
      </c>
      <c r="X20" t="s">
        <v>809</v>
      </c>
      <c r="Y20" t="s">
        <v>809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809</v>
      </c>
    </row>
    <row r="21" spans="1:30" x14ac:dyDescent="0.3">
      <c r="A21">
        <v>2014</v>
      </c>
      <c r="B21" t="s">
        <v>807</v>
      </c>
      <c r="C21" t="s">
        <v>808</v>
      </c>
      <c r="D21" t="str">
        <f t="shared" si="0"/>
        <v>Gatton2014TOS11-AprCvMerinda</v>
      </c>
      <c r="G21" t="s">
        <v>841</v>
      </c>
      <c r="H21" t="s">
        <v>809</v>
      </c>
      <c r="I21" t="s">
        <v>809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807</v>
      </c>
      <c r="T21" t="s">
        <v>810</v>
      </c>
      <c r="U21" t="s">
        <v>842</v>
      </c>
      <c r="V21" t="s">
        <v>809</v>
      </c>
      <c r="W21" t="s">
        <v>809</v>
      </c>
      <c r="X21" t="s">
        <v>809</v>
      </c>
      <c r="Y21" t="s">
        <v>809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809</v>
      </c>
    </row>
    <row r="22" spans="1:30" x14ac:dyDescent="0.3">
      <c r="A22">
        <v>2014</v>
      </c>
      <c r="B22" t="s">
        <v>807</v>
      </c>
      <c r="C22" t="s">
        <v>808</v>
      </c>
      <c r="D22" t="str">
        <f t="shared" si="0"/>
        <v>Gatton2014TOS11-AprCvOuyen</v>
      </c>
      <c r="G22" t="s">
        <v>843</v>
      </c>
      <c r="H22" t="s">
        <v>809</v>
      </c>
      <c r="I22" t="s">
        <v>809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807</v>
      </c>
      <c r="T22" t="s">
        <v>810</v>
      </c>
      <c r="U22" t="s">
        <v>844</v>
      </c>
      <c r="V22" t="s">
        <v>809</v>
      </c>
      <c r="W22" t="s">
        <v>809</v>
      </c>
      <c r="X22" t="s">
        <v>809</v>
      </c>
      <c r="Y22" t="s">
        <v>809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809</v>
      </c>
    </row>
    <row r="23" spans="1:30" x14ac:dyDescent="0.3">
      <c r="A23">
        <v>2014</v>
      </c>
      <c r="B23" t="s">
        <v>807</v>
      </c>
      <c r="C23" t="s">
        <v>808</v>
      </c>
      <c r="D23" t="str">
        <f t="shared" si="0"/>
        <v>Gatton2014TOS11-AprCvPeake</v>
      </c>
      <c r="G23" t="s">
        <v>845</v>
      </c>
      <c r="H23" t="s">
        <v>809</v>
      </c>
      <c r="I23" t="s">
        <v>809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807</v>
      </c>
      <c r="T23" t="s">
        <v>810</v>
      </c>
      <c r="U23" t="s">
        <v>846</v>
      </c>
      <c r="V23" t="s">
        <v>809</v>
      </c>
      <c r="W23" t="s">
        <v>809</v>
      </c>
      <c r="X23" t="s">
        <v>809</v>
      </c>
      <c r="Y23" t="s">
        <v>809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809</v>
      </c>
    </row>
    <row r="24" spans="1:30" x14ac:dyDescent="0.3">
      <c r="A24">
        <v>2014</v>
      </c>
      <c r="B24" t="s">
        <v>807</v>
      </c>
      <c r="C24" t="s">
        <v>808</v>
      </c>
      <c r="D24" t="str">
        <f t="shared" si="0"/>
        <v>Gatton2014TOS11-AprCvRevenue</v>
      </c>
      <c r="G24" t="s">
        <v>847</v>
      </c>
      <c r="H24" t="s">
        <v>809</v>
      </c>
      <c r="I24" t="s">
        <v>809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807</v>
      </c>
      <c r="T24" t="s">
        <v>810</v>
      </c>
      <c r="U24" t="s">
        <v>848</v>
      </c>
      <c r="V24" t="s">
        <v>809</v>
      </c>
      <c r="W24" t="s">
        <v>809</v>
      </c>
      <c r="X24" t="s">
        <v>809</v>
      </c>
      <c r="Y24" t="s">
        <v>809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809</v>
      </c>
    </row>
    <row r="25" spans="1:30" x14ac:dyDescent="0.3">
      <c r="A25">
        <v>2014</v>
      </c>
      <c r="B25" t="s">
        <v>807</v>
      </c>
      <c r="C25" t="s">
        <v>808</v>
      </c>
      <c r="D25" t="str">
        <f t="shared" si="0"/>
        <v>Gatton2014TOS11-AprCvRosella</v>
      </c>
      <c r="G25" t="s">
        <v>849</v>
      </c>
      <c r="H25" t="s">
        <v>809</v>
      </c>
      <c r="I25" t="s">
        <v>809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807</v>
      </c>
      <c r="T25" t="s">
        <v>810</v>
      </c>
      <c r="U25" t="s">
        <v>850</v>
      </c>
      <c r="V25" t="s">
        <v>809</v>
      </c>
      <c r="W25" t="s">
        <v>809</v>
      </c>
      <c r="X25" t="s">
        <v>809</v>
      </c>
      <c r="Y25" t="s">
        <v>809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809</v>
      </c>
    </row>
    <row r="26" spans="1:30" x14ac:dyDescent="0.3">
      <c r="A26">
        <v>2014</v>
      </c>
      <c r="B26" t="s">
        <v>807</v>
      </c>
      <c r="C26" t="s">
        <v>808</v>
      </c>
      <c r="D26" t="str">
        <f t="shared" si="0"/>
        <v>Gatton2014TOS11-AprCvScout</v>
      </c>
      <c r="G26" t="s">
        <v>516</v>
      </c>
      <c r="H26" t="s">
        <v>809</v>
      </c>
      <c r="I26" t="s">
        <v>809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807</v>
      </c>
      <c r="T26" t="s">
        <v>810</v>
      </c>
      <c r="U26" t="s">
        <v>851</v>
      </c>
      <c r="V26" t="s">
        <v>809</v>
      </c>
      <c r="W26" t="s">
        <v>809</v>
      </c>
      <c r="X26" t="s">
        <v>809</v>
      </c>
      <c r="Y26" t="s">
        <v>809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809</v>
      </c>
    </row>
    <row r="27" spans="1:30" x14ac:dyDescent="0.3">
      <c r="A27">
        <v>2014</v>
      </c>
      <c r="B27" t="s">
        <v>807</v>
      </c>
      <c r="C27" t="s">
        <v>808</v>
      </c>
      <c r="D27" t="str">
        <f t="shared" si="0"/>
        <v>Gatton2014TOS11-AprCvScythe</v>
      </c>
      <c r="G27" t="s">
        <v>852</v>
      </c>
      <c r="H27" t="s">
        <v>809</v>
      </c>
      <c r="I27" t="s">
        <v>809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807</v>
      </c>
      <c r="T27" t="s">
        <v>810</v>
      </c>
      <c r="U27" t="s">
        <v>853</v>
      </c>
      <c r="V27" t="s">
        <v>809</v>
      </c>
      <c r="W27" t="s">
        <v>809</v>
      </c>
      <c r="X27" t="s">
        <v>809</v>
      </c>
      <c r="Y27" t="s">
        <v>809</v>
      </c>
      <c r="Z27">
        <v>61</v>
      </c>
      <c r="AA27">
        <v>80.75</v>
      </c>
      <c r="AB27">
        <v>109</v>
      </c>
      <c r="AC27">
        <v>93</v>
      </c>
      <c r="AD27" t="s">
        <v>809</v>
      </c>
    </row>
    <row r="28" spans="1:30" x14ac:dyDescent="0.3">
      <c r="A28">
        <v>2014</v>
      </c>
      <c r="B28" t="s">
        <v>807</v>
      </c>
      <c r="C28" t="s">
        <v>808</v>
      </c>
      <c r="D28" t="str">
        <f t="shared" si="0"/>
        <v>Gatton2014TOS11-AprCvSpitfire</v>
      </c>
      <c r="G28" t="s">
        <v>854</v>
      </c>
      <c r="H28" t="s">
        <v>809</v>
      </c>
      <c r="I28" t="s">
        <v>809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807</v>
      </c>
      <c r="T28" t="s">
        <v>810</v>
      </c>
      <c r="U28" t="s">
        <v>855</v>
      </c>
      <c r="V28" t="s">
        <v>809</v>
      </c>
      <c r="W28" t="s">
        <v>809</v>
      </c>
      <c r="X28" t="s">
        <v>809</v>
      </c>
      <c r="Y28" t="s">
        <v>809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809</v>
      </c>
    </row>
    <row r="29" spans="1:30" x14ac:dyDescent="0.3">
      <c r="A29">
        <v>2014</v>
      </c>
      <c r="B29" t="s">
        <v>807</v>
      </c>
      <c r="C29" t="s">
        <v>808</v>
      </c>
      <c r="D29" t="str">
        <f t="shared" si="0"/>
        <v>Gatton2014TOS11-AprCvStrzelecki</v>
      </c>
      <c r="G29" t="s">
        <v>856</v>
      </c>
      <c r="H29" t="s">
        <v>809</v>
      </c>
      <c r="I29" t="s">
        <v>809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807</v>
      </c>
      <c r="T29" t="s">
        <v>810</v>
      </c>
      <c r="U29" t="s">
        <v>857</v>
      </c>
      <c r="V29" t="s">
        <v>809</v>
      </c>
      <c r="W29" t="s">
        <v>809</v>
      </c>
      <c r="X29" t="s">
        <v>809</v>
      </c>
      <c r="Y29" t="s">
        <v>809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809</v>
      </c>
    </row>
    <row r="30" spans="1:30" x14ac:dyDescent="0.3">
      <c r="A30">
        <v>2014</v>
      </c>
      <c r="B30" t="s">
        <v>807</v>
      </c>
      <c r="C30" t="s">
        <v>808</v>
      </c>
      <c r="D30" t="str">
        <f t="shared" si="0"/>
        <v>Gatton2014TOS11-AprCvSunbri</v>
      </c>
      <c r="G30" t="s">
        <v>567</v>
      </c>
      <c r="H30" t="s">
        <v>809</v>
      </c>
      <c r="I30" t="s">
        <v>809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807</v>
      </c>
      <c r="T30" t="s">
        <v>810</v>
      </c>
      <c r="U30" t="s">
        <v>858</v>
      </c>
      <c r="V30" t="s">
        <v>809</v>
      </c>
      <c r="W30" t="s">
        <v>809</v>
      </c>
      <c r="X30" t="s">
        <v>809</v>
      </c>
      <c r="Y30" t="s">
        <v>809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3">
      <c r="A31">
        <v>2014</v>
      </c>
      <c r="B31" t="s">
        <v>807</v>
      </c>
      <c r="C31" t="s">
        <v>808</v>
      </c>
      <c r="D31" t="str">
        <f t="shared" si="0"/>
        <v>Gatton2014TOS11-AprCvSunstate</v>
      </c>
      <c r="G31" t="s">
        <v>859</v>
      </c>
      <c r="H31" t="s">
        <v>809</v>
      </c>
      <c r="I31" t="s">
        <v>809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807</v>
      </c>
      <c r="T31" t="s">
        <v>810</v>
      </c>
      <c r="U31" t="s">
        <v>860</v>
      </c>
      <c r="V31" t="s">
        <v>809</v>
      </c>
      <c r="W31" t="s">
        <v>809</v>
      </c>
      <c r="X31" t="s">
        <v>809</v>
      </c>
      <c r="Y31" t="s">
        <v>809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809</v>
      </c>
    </row>
    <row r="32" spans="1:30" x14ac:dyDescent="0.3">
      <c r="A32">
        <v>2014</v>
      </c>
      <c r="B32" t="s">
        <v>807</v>
      </c>
      <c r="C32" t="s">
        <v>808</v>
      </c>
      <c r="D32" t="str">
        <f t="shared" si="0"/>
        <v>Gatton2014TOS11-AprCvSuntop</v>
      </c>
      <c r="G32" t="s">
        <v>861</v>
      </c>
      <c r="H32" t="s">
        <v>809</v>
      </c>
      <c r="I32" t="s">
        <v>809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807</v>
      </c>
      <c r="T32" t="s">
        <v>810</v>
      </c>
      <c r="U32" t="s">
        <v>862</v>
      </c>
      <c r="V32" t="s">
        <v>809</v>
      </c>
      <c r="W32" t="s">
        <v>809</v>
      </c>
      <c r="X32" t="s">
        <v>809</v>
      </c>
      <c r="Y32" t="s">
        <v>809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809</v>
      </c>
    </row>
    <row r="33" spans="1:30" x14ac:dyDescent="0.3">
      <c r="A33">
        <v>2014</v>
      </c>
      <c r="B33" t="s">
        <v>807</v>
      </c>
      <c r="C33" t="s">
        <v>808</v>
      </c>
      <c r="D33" t="str">
        <f t="shared" si="0"/>
        <v>Gatton2014TOS11-AprCvWedgetail</v>
      </c>
      <c r="G33" t="s">
        <v>197</v>
      </c>
      <c r="H33" t="s">
        <v>809</v>
      </c>
      <c r="I33" t="s">
        <v>809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807</v>
      </c>
      <c r="T33" t="s">
        <v>810</v>
      </c>
      <c r="U33" t="s">
        <v>863</v>
      </c>
      <c r="V33" t="s">
        <v>809</v>
      </c>
      <c r="W33" t="s">
        <v>809</v>
      </c>
      <c r="X33" t="s">
        <v>809</v>
      </c>
      <c r="Y33" t="s">
        <v>809</v>
      </c>
      <c r="Z33">
        <v>123</v>
      </c>
      <c r="AA33">
        <v>140.42857142857099</v>
      </c>
      <c r="AB33">
        <v>152</v>
      </c>
      <c r="AC33">
        <v>146.125</v>
      </c>
      <c r="AD33" t="s">
        <v>809</v>
      </c>
    </row>
    <row r="34" spans="1:30" x14ac:dyDescent="0.3">
      <c r="A34">
        <v>2014</v>
      </c>
      <c r="B34" t="s">
        <v>807</v>
      </c>
      <c r="C34" t="s">
        <v>808</v>
      </c>
      <c r="D34" t="str">
        <f t="shared" si="0"/>
        <v>Gatton2014TOS11-AprCvWhistler</v>
      </c>
      <c r="G34" t="s">
        <v>864</v>
      </c>
      <c r="H34" t="s">
        <v>809</v>
      </c>
      <c r="I34" t="s">
        <v>809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807</v>
      </c>
      <c r="T34" t="s">
        <v>810</v>
      </c>
      <c r="U34" t="s">
        <v>865</v>
      </c>
      <c r="V34" t="s">
        <v>809</v>
      </c>
      <c r="W34" t="s">
        <v>809</v>
      </c>
      <c r="X34" t="s">
        <v>809</v>
      </c>
      <c r="Y34" t="s">
        <v>809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3">
      <c r="A35">
        <v>2014</v>
      </c>
      <c r="B35" t="s">
        <v>807</v>
      </c>
      <c r="C35" t="s">
        <v>808</v>
      </c>
      <c r="D35" t="str">
        <f t="shared" si="0"/>
        <v>Gatton2014TOS11-AprCvWills</v>
      </c>
      <c r="G35" t="s">
        <v>866</v>
      </c>
      <c r="H35" t="s">
        <v>809</v>
      </c>
      <c r="I35" t="s">
        <v>809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807</v>
      </c>
      <c r="T35" t="s">
        <v>810</v>
      </c>
      <c r="U35" t="s">
        <v>867</v>
      </c>
      <c r="V35" t="s">
        <v>809</v>
      </c>
      <c r="W35" t="s">
        <v>809</v>
      </c>
      <c r="X35" t="s">
        <v>809</v>
      </c>
      <c r="Y35" t="s">
        <v>809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3">
      <c r="A36">
        <v>2014</v>
      </c>
      <c r="B36" t="s">
        <v>807</v>
      </c>
      <c r="C36" t="s">
        <v>808</v>
      </c>
      <c r="D36" t="str">
        <f t="shared" si="0"/>
        <v>Gatton2014TOS11-AprCvWyalkatchem</v>
      </c>
      <c r="G36" t="s">
        <v>199</v>
      </c>
      <c r="H36" t="s">
        <v>809</v>
      </c>
      <c r="I36" t="s">
        <v>809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807</v>
      </c>
      <c r="T36" t="s">
        <v>810</v>
      </c>
      <c r="U36" t="s">
        <v>868</v>
      </c>
      <c r="V36" t="s">
        <v>809</v>
      </c>
      <c r="W36" t="s">
        <v>809</v>
      </c>
      <c r="X36" t="s">
        <v>809</v>
      </c>
      <c r="Y36" t="s">
        <v>809</v>
      </c>
      <c r="Z36">
        <v>42</v>
      </c>
      <c r="AA36">
        <v>55</v>
      </c>
      <c r="AB36">
        <v>67.75</v>
      </c>
      <c r="AC36">
        <v>58.666666666666003</v>
      </c>
      <c r="AD36" t="s">
        <v>809</v>
      </c>
    </row>
    <row r="37" spans="1:30" x14ac:dyDescent="0.3">
      <c r="A37">
        <v>2014</v>
      </c>
      <c r="B37" t="s">
        <v>807</v>
      </c>
      <c r="C37" t="s">
        <v>808</v>
      </c>
      <c r="D37" t="str">
        <f t="shared" si="0"/>
        <v>Gatton2014TOS11-AprCvYitpi</v>
      </c>
      <c r="G37" t="s">
        <v>140</v>
      </c>
      <c r="H37" t="s">
        <v>809</v>
      </c>
      <c r="I37" t="s">
        <v>809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807</v>
      </c>
      <c r="T37" t="s">
        <v>810</v>
      </c>
      <c r="U37" t="s">
        <v>869</v>
      </c>
      <c r="V37" t="s">
        <v>809</v>
      </c>
      <c r="W37" t="s">
        <v>809</v>
      </c>
      <c r="X37" t="s">
        <v>809</v>
      </c>
      <c r="Y37" t="s">
        <v>809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809</v>
      </c>
    </row>
    <row r="38" spans="1:30" x14ac:dyDescent="0.3">
      <c r="A38">
        <v>2014</v>
      </c>
      <c r="B38" t="s">
        <v>807</v>
      </c>
      <c r="C38" t="s">
        <v>808</v>
      </c>
      <c r="D38" t="str">
        <f t="shared" si="0"/>
        <v>Gatton2014TOS11-AprCvYoung</v>
      </c>
      <c r="G38" t="s">
        <v>202</v>
      </c>
      <c r="H38" t="s">
        <v>809</v>
      </c>
      <c r="I38" t="s">
        <v>809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807</v>
      </c>
      <c r="T38" t="s">
        <v>810</v>
      </c>
      <c r="U38" t="s">
        <v>870</v>
      </c>
      <c r="V38" t="s">
        <v>809</v>
      </c>
      <c r="W38" t="s">
        <v>809</v>
      </c>
      <c r="X38" t="s">
        <v>809</v>
      </c>
      <c r="Y38" t="s">
        <v>809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809</v>
      </c>
    </row>
    <row r="39" spans="1:30" x14ac:dyDescent="0.3">
      <c r="A39">
        <v>2014</v>
      </c>
      <c r="B39" t="s">
        <v>871</v>
      </c>
      <c r="C39" t="s">
        <v>808</v>
      </c>
      <c r="D39" t="str">
        <f t="shared" ref="D39:D75" si="9">"Gatton2014TOS13-MayCv"&amp;G39</f>
        <v>Gatton2014TOS13-MayCvAxe</v>
      </c>
      <c r="F39" t="s">
        <v>505</v>
      </c>
      <c r="G39" t="s">
        <v>505</v>
      </c>
      <c r="H39" t="s">
        <v>809</v>
      </c>
      <c r="I39" t="s">
        <v>809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871</v>
      </c>
      <c r="T39" t="s">
        <v>872</v>
      </c>
      <c r="U39" t="s">
        <v>811</v>
      </c>
      <c r="V39" t="s">
        <v>809</v>
      </c>
      <c r="W39" t="s">
        <v>809</v>
      </c>
      <c r="X39" t="s">
        <v>809</v>
      </c>
      <c r="Y39" t="s">
        <v>809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3">
      <c r="A40">
        <v>2014</v>
      </c>
      <c r="B40" t="s">
        <v>871</v>
      </c>
      <c r="C40" t="s">
        <v>808</v>
      </c>
      <c r="D40" t="str">
        <f t="shared" si="9"/>
        <v>Gatton2014TOS13-MayCvBolac</v>
      </c>
      <c r="F40" t="s">
        <v>176</v>
      </c>
      <c r="G40" t="s">
        <v>176</v>
      </c>
      <c r="H40" t="s">
        <v>809</v>
      </c>
      <c r="I40" t="s">
        <v>809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871</v>
      </c>
      <c r="T40" t="s">
        <v>872</v>
      </c>
      <c r="U40" t="s">
        <v>812</v>
      </c>
      <c r="V40" t="s">
        <v>809</v>
      </c>
      <c r="W40" t="s">
        <v>809</v>
      </c>
      <c r="X40" t="s">
        <v>809</v>
      </c>
      <c r="Y40" t="s">
        <v>809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3">
      <c r="A41">
        <v>2014</v>
      </c>
      <c r="B41" t="s">
        <v>871</v>
      </c>
      <c r="C41" t="s">
        <v>808</v>
      </c>
      <c r="D41" t="str">
        <f t="shared" si="9"/>
        <v>Gatton2014TOS13-MayCvBraewood</v>
      </c>
      <c r="F41" t="s">
        <v>813</v>
      </c>
      <c r="G41" t="s">
        <v>813</v>
      </c>
      <c r="H41" t="s">
        <v>809</v>
      </c>
      <c r="I41" t="s">
        <v>809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871</v>
      </c>
      <c r="T41" t="s">
        <v>872</v>
      </c>
      <c r="U41" t="s">
        <v>814</v>
      </c>
      <c r="V41" t="s">
        <v>809</v>
      </c>
      <c r="W41" t="s">
        <v>809</v>
      </c>
      <c r="X41" t="s">
        <v>809</v>
      </c>
      <c r="Y41" t="s">
        <v>809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3">
      <c r="A42">
        <v>2014</v>
      </c>
      <c r="B42" t="s">
        <v>871</v>
      </c>
      <c r="C42" t="s">
        <v>808</v>
      </c>
      <c r="D42" t="str">
        <f t="shared" si="9"/>
        <v>Gatton2014TOS13-MayCvCalingiri</v>
      </c>
      <c r="F42" t="s">
        <v>815</v>
      </c>
      <c r="G42" t="s">
        <v>815</v>
      </c>
      <c r="H42" t="s">
        <v>809</v>
      </c>
      <c r="I42" t="s">
        <v>809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871</v>
      </c>
      <c r="T42" t="s">
        <v>872</v>
      </c>
      <c r="U42" t="s">
        <v>816</v>
      </c>
      <c r="V42" t="s">
        <v>809</v>
      </c>
      <c r="W42" t="s">
        <v>809</v>
      </c>
      <c r="X42" t="s">
        <v>809</v>
      </c>
      <c r="Y42" t="s">
        <v>809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3">
      <c r="A43">
        <v>2014</v>
      </c>
      <c r="B43" t="s">
        <v>871</v>
      </c>
      <c r="C43" t="s">
        <v>808</v>
      </c>
      <c r="D43" t="str">
        <f t="shared" si="9"/>
        <v>Gatton2014TOS13-MayCvCatalina</v>
      </c>
      <c r="F43" t="s">
        <v>817</v>
      </c>
      <c r="G43" t="s">
        <v>817</v>
      </c>
      <c r="H43" t="s">
        <v>809</v>
      </c>
      <c r="I43" t="s">
        <v>809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871</v>
      </c>
      <c r="T43" t="s">
        <v>872</v>
      </c>
      <c r="U43" t="s">
        <v>818</v>
      </c>
      <c r="V43" t="s">
        <v>809</v>
      </c>
      <c r="W43" t="s">
        <v>809</v>
      </c>
      <c r="X43" t="s">
        <v>809</v>
      </c>
      <c r="Y43" t="s">
        <v>809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3">
      <c r="A44">
        <v>2014</v>
      </c>
      <c r="B44" t="s">
        <v>871</v>
      </c>
      <c r="C44" t="s">
        <v>808</v>
      </c>
      <c r="D44" t="str">
        <f t="shared" si="9"/>
        <v>Gatton2014TOS13-MayCvCrusader</v>
      </c>
      <c r="F44" t="s">
        <v>819</v>
      </c>
      <c r="G44" t="s">
        <v>819</v>
      </c>
      <c r="H44" t="s">
        <v>809</v>
      </c>
      <c r="I44" t="s">
        <v>809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871</v>
      </c>
      <c r="T44" t="s">
        <v>872</v>
      </c>
      <c r="U44" t="s">
        <v>820</v>
      </c>
      <c r="V44" t="s">
        <v>809</v>
      </c>
      <c r="W44" t="s">
        <v>809</v>
      </c>
      <c r="X44" t="s">
        <v>809</v>
      </c>
      <c r="Y44" t="s">
        <v>809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3">
      <c r="A45">
        <v>2014</v>
      </c>
      <c r="B45" t="s">
        <v>871</v>
      </c>
      <c r="C45" t="s">
        <v>808</v>
      </c>
      <c r="D45" t="str">
        <f t="shared" si="9"/>
        <v>Gatton2014TOS13-MayCvDerrimut</v>
      </c>
      <c r="F45" t="s">
        <v>178</v>
      </c>
      <c r="G45" t="s">
        <v>178</v>
      </c>
      <c r="H45" t="s">
        <v>809</v>
      </c>
      <c r="I45" t="s">
        <v>809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871</v>
      </c>
      <c r="T45" t="s">
        <v>872</v>
      </c>
      <c r="U45" t="s">
        <v>821</v>
      </c>
      <c r="V45" t="s">
        <v>809</v>
      </c>
      <c r="W45" t="s">
        <v>809</v>
      </c>
      <c r="X45" t="s">
        <v>809</v>
      </c>
      <c r="Y45" t="s">
        <v>809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3">
      <c r="A46">
        <v>2014</v>
      </c>
      <c r="B46" t="s">
        <v>871</v>
      </c>
      <c r="C46" t="s">
        <v>808</v>
      </c>
      <c r="D46" t="str">
        <f t="shared" si="9"/>
        <v>Gatton2014TOS13-MayCvEaglehawk</v>
      </c>
      <c r="F46" t="s">
        <v>509</v>
      </c>
      <c r="G46" t="s">
        <v>509</v>
      </c>
      <c r="H46" t="s">
        <v>809</v>
      </c>
      <c r="I46" t="s">
        <v>809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871</v>
      </c>
      <c r="T46" t="s">
        <v>872</v>
      </c>
      <c r="U46" t="s">
        <v>822</v>
      </c>
      <c r="V46" t="s">
        <v>809</v>
      </c>
      <c r="W46" t="s">
        <v>809</v>
      </c>
      <c r="X46" t="s">
        <v>809</v>
      </c>
      <c r="Y46" t="s">
        <v>809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3">
      <c r="A47">
        <v>2014</v>
      </c>
      <c r="B47" t="s">
        <v>871</v>
      </c>
      <c r="C47" t="s">
        <v>808</v>
      </c>
      <c r="D47" t="str">
        <f t="shared" si="9"/>
        <v>Gatton2014TOS13-MayCvEllison</v>
      </c>
      <c r="F47" t="s">
        <v>823</v>
      </c>
      <c r="G47" t="s">
        <v>823</v>
      </c>
      <c r="H47" t="s">
        <v>809</v>
      </c>
      <c r="I47" t="s">
        <v>809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871</v>
      </c>
      <c r="T47" t="s">
        <v>872</v>
      </c>
      <c r="U47" t="s">
        <v>824</v>
      </c>
      <c r="V47" t="s">
        <v>809</v>
      </c>
      <c r="W47" t="s">
        <v>809</v>
      </c>
      <c r="X47" t="s">
        <v>809</v>
      </c>
      <c r="Y47" t="s">
        <v>809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3">
      <c r="A48">
        <v>2014</v>
      </c>
      <c r="B48" t="s">
        <v>871</v>
      </c>
      <c r="C48" t="s">
        <v>808</v>
      </c>
      <c r="D48" t="str">
        <f t="shared" si="9"/>
        <v>Gatton2014TOS13-MayCvForrest</v>
      </c>
      <c r="F48" t="s">
        <v>825</v>
      </c>
      <c r="G48" t="s">
        <v>825</v>
      </c>
      <c r="H48" t="s">
        <v>809</v>
      </c>
      <c r="I48" t="s">
        <v>809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871</v>
      </c>
      <c r="T48" t="s">
        <v>872</v>
      </c>
      <c r="U48" t="s">
        <v>826</v>
      </c>
      <c r="V48" t="s">
        <v>809</v>
      </c>
      <c r="W48" t="s">
        <v>809</v>
      </c>
      <c r="X48" t="s">
        <v>809</v>
      </c>
      <c r="Y48" t="s">
        <v>809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3">
      <c r="A49">
        <v>2014</v>
      </c>
      <c r="B49" t="s">
        <v>871</v>
      </c>
      <c r="C49" t="s">
        <v>808</v>
      </c>
      <c r="D49" t="str">
        <f t="shared" si="9"/>
        <v>Gatton2014TOS13-MayCvGauntlet</v>
      </c>
      <c r="F49" t="s">
        <v>827</v>
      </c>
      <c r="G49" t="s">
        <v>827</v>
      </c>
      <c r="H49" t="s">
        <v>809</v>
      </c>
      <c r="I49" t="s">
        <v>809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871</v>
      </c>
      <c r="T49" t="s">
        <v>872</v>
      </c>
      <c r="U49" t="s">
        <v>828</v>
      </c>
      <c r="V49" t="s">
        <v>809</v>
      </c>
      <c r="W49" t="s">
        <v>809</v>
      </c>
      <c r="X49" t="s">
        <v>809</v>
      </c>
      <c r="Y49" t="s">
        <v>809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3">
      <c r="A50">
        <v>2014</v>
      </c>
      <c r="B50" t="s">
        <v>871</v>
      </c>
      <c r="C50" t="s">
        <v>808</v>
      </c>
      <c r="D50" t="str">
        <f t="shared" si="9"/>
        <v>Gatton2014TOS13-MayCvGregory</v>
      </c>
      <c r="F50" t="s">
        <v>180</v>
      </c>
      <c r="G50" t="s">
        <v>180</v>
      </c>
      <c r="H50" t="s">
        <v>809</v>
      </c>
      <c r="I50" t="s">
        <v>809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871</v>
      </c>
      <c r="T50" t="s">
        <v>872</v>
      </c>
      <c r="U50" t="s">
        <v>829</v>
      </c>
      <c r="V50" t="s">
        <v>809</v>
      </c>
      <c r="W50" t="s">
        <v>809</v>
      </c>
      <c r="X50" t="s">
        <v>809</v>
      </c>
      <c r="Y50" t="s">
        <v>809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3">
      <c r="A51">
        <v>2014</v>
      </c>
      <c r="B51" t="s">
        <v>871</v>
      </c>
      <c r="C51" t="s">
        <v>808</v>
      </c>
      <c r="D51" t="str">
        <f t="shared" si="9"/>
        <v>Gatton2014TOS13-MayCvH45</v>
      </c>
      <c r="F51" t="s">
        <v>117</v>
      </c>
      <c r="G51" t="s">
        <v>117</v>
      </c>
      <c r="H51" t="s">
        <v>809</v>
      </c>
      <c r="I51" t="s">
        <v>809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871</v>
      </c>
      <c r="T51" t="s">
        <v>872</v>
      </c>
      <c r="U51" t="s">
        <v>830</v>
      </c>
      <c r="V51" t="s">
        <v>809</v>
      </c>
      <c r="W51" t="s">
        <v>809</v>
      </c>
      <c r="X51" t="s">
        <v>809</v>
      </c>
      <c r="Y51" t="s">
        <v>809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3">
      <c r="A52">
        <v>2014</v>
      </c>
      <c r="B52" t="s">
        <v>871</v>
      </c>
      <c r="C52" t="s">
        <v>808</v>
      </c>
      <c r="D52" t="str">
        <f t="shared" si="9"/>
        <v>Gatton2014TOS13-MayCvHume</v>
      </c>
      <c r="F52" t="s">
        <v>831</v>
      </c>
      <c r="G52" t="s">
        <v>831</v>
      </c>
      <c r="H52" t="s">
        <v>809</v>
      </c>
      <c r="I52" t="s">
        <v>809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871</v>
      </c>
      <c r="T52" t="s">
        <v>872</v>
      </c>
      <c r="U52" t="s">
        <v>832</v>
      </c>
      <c r="V52" t="s">
        <v>809</v>
      </c>
      <c r="W52" t="s">
        <v>809</v>
      </c>
      <c r="X52" t="s">
        <v>809</v>
      </c>
      <c r="Y52" t="s">
        <v>809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3">
      <c r="A53">
        <v>2014</v>
      </c>
      <c r="B53" t="s">
        <v>871</v>
      </c>
      <c r="C53" t="s">
        <v>808</v>
      </c>
      <c r="D53" t="str">
        <f t="shared" si="9"/>
        <v>Gatton2014TOS13-MayCvJanz</v>
      </c>
      <c r="F53" t="s">
        <v>118</v>
      </c>
      <c r="G53" t="s">
        <v>118</v>
      </c>
      <c r="H53" t="s">
        <v>809</v>
      </c>
      <c r="I53" t="s">
        <v>809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871</v>
      </c>
      <c r="T53" t="s">
        <v>872</v>
      </c>
      <c r="U53" t="s">
        <v>833</v>
      </c>
      <c r="V53" t="s">
        <v>809</v>
      </c>
      <c r="W53" t="s">
        <v>809</v>
      </c>
      <c r="X53" t="s">
        <v>809</v>
      </c>
      <c r="Y53" t="s">
        <v>809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3">
      <c r="A54">
        <v>2014</v>
      </c>
      <c r="B54" t="s">
        <v>871</v>
      </c>
      <c r="C54" t="s">
        <v>808</v>
      </c>
      <c r="D54" t="str">
        <f t="shared" si="9"/>
        <v>Gatton2014TOS13-MayCvKellalac</v>
      </c>
      <c r="F54" t="s">
        <v>834</v>
      </c>
      <c r="G54" t="s">
        <v>834</v>
      </c>
      <c r="H54" t="s">
        <v>809</v>
      </c>
      <c r="I54" t="s">
        <v>809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871</v>
      </c>
      <c r="T54" t="s">
        <v>872</v>
      </c>
      <c r="U54" t="s">
        <v>835</v>
      </c>
      <c r="V54" t="s">
        <v>809</v>
      </c>
      <c r="W54" t="s">
        <v>809</v>
      </c>
      <c r="X54" t="s">
        <v>809</v>
      </c>
      <c r="Y54" t="s">
        <v>809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3">
      <c r="A55">
        <v>2014</v>
      </c>
      <c r="B55" t="s">
        <v>871</v>
      </c>
      <c r="C55" t="s">
        <v>808</v>
      </c>
      <c r="D55" t="str">
        <f t="shared" si="9"/>
        <v>Gatton2014TOS13-MayCvLancer</v>
      </c>
      <c r="F55" t="s">
        <v>836</v>
      </c>
      <c r="G55" t="s">
        <v>836</v>
      </c>
      <c r="H55" t="s">
        <v>809</v>
      </c>
      <c r="I55" t="s">
        <v>809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871</v>
      </c>
      <c r="T55" t="s">
        <v>872</v>
      </c>
      <c r="U55" t="s">
        <v>837</v>
      </c>
      <c r="V55" t="s">
        <v>809</v>
      </c>
      <c r="W55" t="s">
        <v>809</v>
      </c>
      <c r="X55" t="s">
        <v>809</v>
      </c>
      <c r="Y55" t="s">
        <v>809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3">
      <c r="A56">
        <v>2014</v>
      </c>
      <c r="B56" t="s">
        <v>871</v>
      </c>
      <c r="C56" t="s">
        <v>808</v>
      </c>
      <c r="D56" t="str">
        <f t="shared" si="9"/>
        <v>Gatton2014TOS13-MayCvMace</v>
      </c>
      <c r="F56" t="s">
        <v>514</v>
      </c>
      <c r="G56" t="s">
        <v>514</v>
      </c>
      <c r="H56" t="s">
        <v>809</v>
      </c>
      <c r="I56" t="s">
        <v>809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871</v>
      </c>
      <c r="T56" t="s">
        <v>872</v>
      </c>
      <c r="U56" t="s">
        <v>838</v>
      </c>
      <c r="V56" t="s">
        <v>809</v>
      </c>
      <c r="W56" t="s">
        <v>809</v>
      </c>
      <c r="X56" t="s">
        <v>809</v>
      </c>
      <c r="Y56" t="s">
        <v>809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3">
      <c r="A57">
        <v>2014</v>
      </c>
      <c r="B57" t="s">
        <v>871</v>
      </c>
      <c r="C57" t="s">
        <v>808</v>
      </c>
      <c r="D57" t="str">
        <f t="shared" si="9"/>
        <v>Gatton2014TOS13-MayCvMagenta</v>
      </c>
      <c r="F57" t="s">
        <v>839</v>
      </c>
      <c r="G57" t="s">
        <v>839</v>
      </c>
      <c r="H57" t="s">
        <v>809</v>
      </c>
      <c r="I57" t="s">
        <v>809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871</v>
      </c>
      <c r="T57" t="s">
        <v>872</v>
      </c>
      <c r="U57" t="s">
        <v>840</v>
      </c>
      <c r="V57" t="s">
        <v>809</v>
      </c>
      <c r="W57" t="s">
        <v>809</v>
      </c>
      <c r="X57" t="s">
        <v>809</v>
      </c>
      <c r="Y57" t="s">
        <v>809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3">
      <c r="A58">
        <v>2014</v>
      </c>
      <c r="B58" t="s">
        <v>871</v>
      </c>
      <c r="C58" t="s">
        <v>808</v>
      </c>
      <c r="D58" t="str">
        <f t="shared" si="9"/>
        <v>Gatton2014TOS13-MayCvMerinda</v>
      </c>
      <c r="F58" t="s">
        <v>841</v>
      </c>
      <c r="G58" t="s">
        <v>841</v>
      </c>
      <c r="H58" t="s">
        <v>809</v>
      </c>
      <c r="I58" t="s">
        <v>809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871</v>
      </c>
      <c r="T58" t="s">
        <v>872</v>
      </c>
      <c r="U58" t="s">
        <v>842</v>
      </c>
      <c r="V58" t="s">
        <v>809</v>
      </c>
      <c r="W58" t="s">
        <v>809</v>
      </c>
      <c r="X58" t="s">
        <v>809</v>
      </c>
      <c r="Y58" t="s">
        <v>809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3">
      <c r="A59">
        <v>2014</v>
      </c>
      <c r="B59" t="s">
        <v>871</v>
      </c>
      <c r="C59" t="s">
        <v>808</v>
      </c>
      <c r="D59" t="str">
        <f t="shared" si="9"/>
        <v>Gatton2014TOS13-MayCvOuyen</v>
      </c>
      <c r="F59" t="s">
        <v>843</v>
      </c>
      <c r="G59" t="s">
        <v>843</v>
      </c>
      <c r="H59" t="s">
        <v>809</v>
      </c>
      <c r="I59" t="s">
        <v>809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871</v>
      </c>
      <c r="T59" t="s">
        <v>872</v>
      </c>
      <c r="U59" t="s">
        <v>844</v>
      </c>
      <c r="V59" t="s">
        <v>809</v>
      </c>
      <c r="W59" t="s">
        <v>809</v>
      </c>
      <c r="X59" t="s">
        <v>809</v>
      </c>
      <c r="Y59" t="s">
        <v>809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3">
      <c r="A60">
        <v>2014</v>
      </c>
      <c r="B60" t="s">
        <v>871</v>
      </c>
      <c r="C60" t="s">
        <v>808</v>
      </c>
      <c r="D60" t="str">
        <f t="shared" si="9"/>
        <v>Gatton2014TOS13-MayCvPeake</v>
      </c>
      <c r="F60" t="s">
        <v>845</v>
      </c>
      <c r="G60" t="s">
        <v>845</v>
      </c>
      <c r="H60" t="s">
        <v>809</v>
      </c>
      <c r="I60" t="s">
        <v>809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871</v>
      </c>
      <c r="T60" t="s">
        <v>872</v>
      </c>
      <c r="U60" t="s">
        <v>846</v>
      </c>
      <c r="V60" t="s">
        <v>809</v>
      </c>
      <c r="W60" t="s">
        <v>809</v>
      </c>
      <c r="X60" t="s">
        <v>809</v>
      </c>
      <c r="Y60" t="s">
        <v>809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3">
      <c r="A61">
        <v>2014</v>
      </c>
      <c r="B61" t="s">
        <v>871</v>
      </c>
      <c r="C61" t="s">
        <v>808</v>
      </c>
      <c r="D61" t="str">
        <f t="shared" si="9"/>
        <v>Gatton2014TOS13-MayCvRevenue</v>
      </c>
      <c r="F61" t="s">
        <v>847</v>
      </c>
      <c r="G61" t="s">
        <v>847</v>
      </c>
      <c r="H61" t="s">
        <v>809</v>
      </c>
      <c r="I61" t="s">
        <v>809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871</v>
      </c>
      <c r="T61" t="s">
        <v>872</v>
      </c>
      <c r="U61" t="s">
        <v>848</v>
      </c>
      <c r="V61" t="s">
        <v>809</v>
      </c>
      <c r="W61" t="s">
        <v>809</v>
      </c>
      <c r="X61" t="s">
        <v>809</v>
      </c>
      <c r="Y61" t="s">
        <v>809</v>
      </c>
      <c r="Z61">
        <v>124</v>
      </c>
      <c r="AA61">
        <v>152</v>
      </c>
      <c r="AB61">
        <v>163</v>
      </c>
      <c r="AC61">
        <v>158.666666666666</v>
      </c>
      <c r="AD61" t="s">
        <v>809</v>
      </c>
    </row>
    <row r="62" spans="1:30" x14ac:dyDescent="0.3">
      <c r="A62">
        <v>2014</v>
      </c>
      <c r="B62" t="s">
        <v>871</v>
      </c>
      <c r="C62" t="s">
        <v>808</v>
      </c>
      <c r="D62" t="str">
        <f t="shared" si="9"/>
        <v>Gatton2014TOS13-MayCvRosella</v>
      </c>
      <c r="F62" t="s">
        <v>849</v>
      </c>
      <c r="G62" t="s">
        <v>849</v>
      </c>
      <c r="H62" t="s">
        <v>809</v>
      </c>
      <c r="I62" t="s">
        <v>809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871</v>
      </c>
      <c r="T62" t="s">
        <v>872</v>
      </c>
      <c r="U62" t="s">
        <v>850</v>
      </c>
      <c r="V62" t="s">
        <v>809</v>
      </c>
      <c r="W62" t="s">
        <v>809</v>
      </c>
      <c r="X62" t="s">
        <v>809</v>
      </c>
      <c r="Y62" t="s">
        <v>809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3">
      <c r="A63">
        <v>2014</v>
      </c>
      <c r="B63" t="s">
        <v>871</v>
      </c>
      <c r="C63" t="s">
        <v>808</v>
      </c>
      <c r="D63" t="str">
        <f t="shared" si="9"/>
        <v>Gatton2014TOS13-MayCvScout</v>
      </c>
      <c r="F63" t="s">
        <v>516</v>
      </c>
      <c r="G63" t="s">
        <v>516</v>
      </c>
      <c r="H63" t="s">
        <v>809</v>
      </c>
      <c r="I63" t="s">
        <v>809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871</v>
      </c>
      <c r="T63" t="s">
        <v>872</v>
      </c>
      <c r="U63" t="s">
        <v>851</v>
      </c>
      <c r="V63" t="s">
        <v>809</v>
      </c>
      <c r="W63" t="s">
        <v>809</v>
      </c>
      <c r="X63" t="s">
        <v>809</v>
      </c>
      <c r="Y63" t="s">
        <v>809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3">
      <c r="A64">
        <v>2014</v>
      </c>
      <c r="B64" t="s">
        <v>871</v>
      </c>
      <c r="C64" t="s">
        <v>808</v>
      </c>
      <c r="D64" t="str">
        <f t="shared" si="9"/>
        <v>Gatton2014TOS13-MayCvScythe</v>
      </c>
      <c r="F64" t="s">
        <v>852</v>
      </c>
      <c r="G64" t="s">
        <v>852</v>
      </c>
      <c r="H64" t="s">
        <v>809</v>
      </c>
      <c r="I64" t="s">
        <v>809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871</v>
      </c>
      <c r="T64" t="s">
        <v>872</v>
      </c>
      <c r="U64" t="s">
        <v>853</v>
      </c>
      <c r="V64" t="s">
        <v>809</v>
      </c>
      <c r="W64" t="s">
        <v>809</v>
      </c>
      <c r="X64" t="s">
        <v>809</v>
      </c>
      <c r="Y64" t="s">
        <v>809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3">
      <c r="A65">
        <v>2014</v>
      </c>
      <c r="B65" t="s">
        <v>871</v>
      </c>
      <c r="C65" t="s">
        <v>808</v>
      </c>
      <c r="D65" t="str">
        <f t="shared" si="9"/>
        <v>Gatton2014TOS13-MayCvSpitfire</v>
      </c>
      <c r="F65" t="s">
        <v>854</v>
      </c>
      <c r="G65" t="s">
        <v>854</v>
      </c>
      <c r="H65" t="s">
        <v>809</v>
      </c>
      <c r="I65" t="s">
        <v>809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871</v>
      </c>
      <c r="T65" t="s">
        <v>872</v>
      </c>
      <c r="U65" t="s">
        <v>855</v>
      </c>
      <c r="V65" t="s">
        <v>809</v>
      </c>
      <c r="W65" t="s">
        <v>809</v>
      </c>
      <c r="X65" t="s">
        <v>809</v>
      </c>
      <c r="Y65" t="s">
        <v>809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3">
      <c r="A66">
        <v>2014</v>
      </c>
      <c r="B66" t="s">
        <v>871</v>
      </c>
      <c r="C66" t="s">
        <v>808</v>
      </c>
      <c r="D66" t="str">
        <f t="shared" si="9"/>
        <v>Gatton2014TOS13-MayCvStrzelecki</v>
      </c>
      <c r="F66" t="s">
        <v>856</v>
      </c>
      <c r="G66" t="s">
        <v>856</v>
      </c>
      <c r="H66" t="s">
        <v>809</v>
      </c>
      <c r="I66" t="s">
        <v>809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871</v>
      </c>
      <c r="T66" t="s">
        <v>872</v>
      </c>
      <c r="U66" t="s">
        <v>857</v>
      </c>
      <c r="V66" t="s">
        <v>809</v>
      </c>
      <c r="W66" t="s">
        <v>809</v>
      </c>
      <c r="X66" t="s">
        <v>809</v>
      </c>
      <c r="Y66" t="s">
        <v>809</v>
      </c>
      <c r="Z66">
        <v>76</v>
      </c>
      <c r="AA66">
        <v>98</v>
      </c>
      <c r="AB66">
        <v>110.666666666666</v>
      </c>
      <c r="AC66">
        <v>105.2</v>
      </c>
      <c r="AD66" t="s">
        <v>809</v>
      </c>
    </row>
    <row r="67" spans="1:30" x14ac:dyDescent="0.3">
      <c r="A67">
        <v>2014</v>
      </c>
      <c r="B67" t="s">
        <v>871</v>
      </c>
      <c r="C67" t="s">
        <v>808</v>
      </c>
      <c r="D67" t="str">
        <f t="shared" si="9"/>
        <v>Gatton2014TOS13-MayCvSunbri</v>
      </c>
      <c r="F67" t="s">
        <v>567</v>
      </c>
      <c r="G67" t="s">
        <v>567</v>
      </c>
      <c r="H67" t="s">
        <v>809</v>
      </c>
      <c r="I67" t="s">
        <v>809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871</v>
      </c>
      <c r="T67" t="s">
        <v>872</v>
      </c>
      <c r="U67" t="s">
        <v>858</v>
      </c>
      <c r="V67" t="s">
        <v>809</v>
      </c>
      <c r="W67" t="s">
        <v>809</v>
      </c>
      <c r="X67" t="s">
        <v>809</v>
      </c>
      <c r="Y67" t="s">
        <v>809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3">
      <c r="A68">
        <v>2014</v>
      </c>
      <c r="B68" t="s">
        <v>871</v>
      </c>
      <c r="C68" t="s">
        <v>808</v>
      </c>
      <c r="D68" t="str">
        <f t="shared" si="9"/>
        <v>Gatton2014TOS13-MayCvSunstate</v>
      </c>
      <c r="F68" t="s">
        <v>859</v>
      </c>
      <c r="G68" t="s">
        <v>859</v>
      </c>
      <c r="H68" t="s">
        <v>809</v>
      </c>
      <c r="I68" t="s">
        <v>809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871</v>
      </c>
      <c r="T68" t="s">
        <v>872</v>
      </c>
      <c r="U68" t="s">
        <v>860</v>
      </c>
      <c r="V68" t="s">
        <v>809</v>
      </c>
      <c r="W68" t="s">
        <v>809</v>
      </c>
      <c r="X68" t="s">
        <v>809</v>
      </c>
      <c r="Y68" t="s">
        <v>809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3">
      <c r="A69">
        <v>2014</v>
      </c>
      <c r="B69" t="s">
        <v>871</v>
      </c>
      <c r="C69" t="s">
        <v>808</v>
      </c>
      <c r="D69" t="str">
        <f t="shared" si="9"/>
        <v>Gatton2014TOS13-MayCvSuntop</v>
      </c>
      <c r="F69" t="s">
        <v>861</v>
      </c>
      <c r="G69" t="s">
        <v>861</v>
      </c>
      <c r="H69" t="s">
        <v>809</v>
      </c>
      <c r="I69" t="s">
        <v>809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871</v>
      </c>
      <c r="T69" t="s">
        <v>872</v>
      </c>
      <c r="U69" t="s">
        <v>862</v>
      </c>
      <c r="V69" t="s">
        <v>809</v>
      </c>
      <c r="W69" t="s">
        <v>809</v>
      </c>
      <c r="X69" t="s">
        <v>809</v>
      </c>
      <c r="Y69" t="s">
        <v>809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3">
      <c r="A70">
        <v>2014</v>
      </c>
      <c r="B70" t="s">
        <v>871</v>
      </c>
      <c r="C70" t="s">
        <v>808</v>
      </c>
      <c r="D70" t="str">
        <f t="shared" si="9"/>
        <v>Gatton2014TOS13-MayCvWedgetail</v>
      </c>
      <c r="F70" t="s">
        <v>197</v>
      </c>
      <c r="G70" t="s">
        <v>197</v>
      </c>
      <c r="H70" t="s">
        <v>809</v>
      </c>
      <c r="I70" t="s">
        <v>809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871</v>
      </c>
      <c r="T70" t="s">
        <v>872</v>
      </c>
      <c r="U70" t="s">
        <v>863</v>
      </c>
      <c r="V70" t="s">
        <v>809</v>
      </c>
      <c r="W70" t="s">
        <v>809</v>
      </c>
      <c r="X70" t="s">
        <v>809</v>
      </c>
      <c r="Y70" t="s">
        <v>809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3">
      <c r="A71">
        <v>2014</v>
      </c>
      <c r="B71" t="s">
        <v>871</v>
      </c>
      <c r="C71" t="s">
        <v>808</v>
      </c>
      <c r="D71" t="str">
        <f t="shared" si="9"/>
        <v>Gatton2014TOS13-MayCvWhistler</v>
      </c>
      <c r="F71" t="s">
        <v>864</v>
      </c>
      <c r="G71" t="s">
        <v>864</v>
      </c>
      <c r="H71" t="s">
        <v>809</v>
      </c>
      <c r="I71" t="s">
        <v>809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871</v>
      </c>
      <c r="T71" t="s">
        <v>872</v>
      </c>
      <c r="U71" t="s">
        <v>865</v>
      </c>
      <c r="V71" t="s">
        <v>809</v>
      </c>
      <c r="W71" t="s">
        <v>809</v>
      </c>
      <c r="X71" t="s">
        <v>809</v>
      </c>
      <c r="Y71" t="s">
        <v>809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3">
      <c r="A72">
        <v>2014</v>
      </c>
      <c r="B72" t="s">
        <v>871</v>
      </c>
      <c r="C72" t="s">
        <v>808</v>
      </c>
      <c r="D72" t="str">
        <f t="shared" si="9"/>
        <v>Gatton2014TOS13-MayCvWills</v>
      </c>
      <c r="F72" t="s">
        <v>866</v>
      </c>
      <c r="G72" t="s">
        <v>866</v>
      </c>
      <c r="H72" t="s">
        <v>809</v>
      </c>
      <c r="I72" t="s">
        <v>809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871</v>
      </c>
      <c r="T72" t="s">
        <v>872</v>
      </c>
      <c r="U72" t="s">
        <v>867</v>
      </c>
      <c r="V72" t="s">
        <v>809</v>
      </c>
      <c r="W72" t="s">
        <v>809</v>
      </c>
      <c r="X72" t="s">
        <v>809</v>
      </c>
      <c r="Y72" t="s">
        <v>809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3">
      <c r="A73">
        <v>2014</v>
      </c>
      <c r="B73" t="s">
        <v>871</v>
      </c>
      <c r="C73" t="s">
        <v>808</v>
      </c>
      <c r="D73" t="str">
        <f t="shared" si="9"/>
        <v>Gatton2014TOS13-MayCvWyalkatchem</v>
      </c>
      <c r="F73" t="s">
        <v>199</v>
      </c>
      <c r="G73" t="s">
        <v>199</v>
      </c>
      <c r="H73" t="s">
        <v>809</v>
      </c>
      <c r="I73" t="s">
        <v>809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871</v>
      </c>
      <c r="T73" t="s">
        <v>872</v>
      </c>
      <c r="U73" t="s">
        <v>868</v>
      </c>
      <c r="V73" t="s">
        <v>809</v>
      </c>
      <c r="W73" t="s">
        <v>809</v>
      </c>
      <c r="X73" t="s">
        <v>809</v>
      </c>
      <c r="Y73" t="s">
        <v>809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3">
      <c r="A74">
        <v>2014</v>
      </c>
      <c r="B74" t="s">
        <v>871</v>
      </c>
      <c r="C74" t="s">
        <v>808</v>
      </c>
      <c r="D74" t="str">
        <f t="shared" si="9"/>
        <v>Gatton2014TOS13-MayCvYitpi</v>
      </c>
      <c r="F74" t="s">
        <v>140</v>
      </c>
      <c r="G74" t="s">
        <v>140</v>
      </c>
      <c r="H74" t="s">
        <v>809</v>
      </c>
      <c r="I74" t="s">
        <v>809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871</v>
      </c>
      <c r="T74" t="s">
        <v>872</v>
      </c>
      <c r="U74" t="s">
        <v>869</v>
      </c>
      <c r="V74" t="s">
        <v>809</v>
      </c>
      <c r="W74" t="s">
        <v>809</v>
      </c>
      <c r="X74" t="s">
        <v>809</v>
      </c>
      <c r="Y74" t="s">
        <v>809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3">
      <c r="A75">
        <v>2014</v>
      </c>
      <c r="B75" t="s">
        <v>871</v>
      </c>
      <c r="C75" t="s">
        <v>808</v>
      </c>
      <c r="D75" t="str">
        <f t="shared" si="9"/>
        <v>Gatton2014TOS13-MayCvYoung</v>
      </c>
      <c r="F75" t="s">
        <v>202</v>
      </c>
      <c r="G75" t="s">
        <v>202</v>
      </c>
      <c r="H75" t="s">
        <v>809</v>
      </c>
      <c r="I75" t="s">
        <v>809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871</v>
      </c>
      <c r="T75" t="s">
        <v>872</v>
      </c>
      <c r="U75" t="s">
        <v>870</v>
      </c>
      <c r="V75" t="s">
        <v>809</v>
      </c>
      <c r="W75" t="s">
        <v>809</v>
      </c>
      <c r="X75" t="s">
        <v>809</v>
      </c>
      <c r="Y75" t="s">
        <v>809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3">
      <c r="A76">
        <v>2014</v>
      </c>
      <c r="B76" t="s">
        <v>873</v>
      </c>
      <c r="C76" t="s">
        <v>808</v>
      </c>
      <c r="D76" t="str">
        <f t="shared" ref="D76:D111" si="16">"Gatton2014TOS16-JulCv"&amp;G76</f>
        <v>Gatton2014TOS16-JulCvAxe</v>
      </c>
      <c r="F76" t="s">
        <v>505</v>
      </c>
      <c r="G76" t="s">
        <v>505</v>
      </c>
      <c r="H76" t="s">
        <v>809</v>
      </c>
      <c r="I76" t="s">
        <v>809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873</v>
      </c>
      <c r="T76" t="s">
        <v>874</v>
      </c>
      <c r="U76" t="s">
        <v>811</v>
      </c>
      <c r="V76" t="s">
        <v>809</v>
      </c>
      <c r="W76" t="s">
        <v>809</v>
      </c>
      <c r="X76" t="s">
        <v>809</v>
      </c>
      <c r="Y76" t="s">
        <v>809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3">
      <c r="A77">
        <v>2014</v>
      </c>
      <c r="B77" t="s">
        <v>873</v>
      </c>
      <c r="C77" t="s">
        <v>808</v>
      </c>
      <c r="D77" t="str">
        <f t="shared" si="16"/>
        <v>Gatton2014TOS16-JulCvBolac</v>
      </c>
      <c r="F77" t="s">
        <v>176</v>
      </c>
      <c r="G77" t="s">
        <v>176</v>
      </c>
      <c r="H77" t="s">
        <v>809</v>
      </c>
      <c r="I77" t="s">
        <v>809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873</v>
      </c>
      <c r="T77" t="s">
        <v>874</v>
      </c>
      <c r="U77" t="s">
        <v>812</v>
      </c>
      <c r="V77" t="s">
        <v>809</v>
      </c>
      <c r="W77" t="s">
        <v>809</v>
      </c>
      <c r="X77" t="s">
        <v>809</v>
      </c>
      <c r="Y77" t="s">
        <v>809</v>
      </c>
      <c r="Z77">
        <v>53</v>
      </c>
      <c r="AA77">
        <v>74</v>
      </c>
      <c r="AB77">
        <v>83.100000000000307</v>
      </c>
      <c r="AC77">
        <v>77</v>
      </c>
      <c r="AD77" t="s">
        <v>809</v>
      </c>
    </row>
    <row r="78" spans="1:30" x14ac:dyDescent="0.3">
      <c r="A78">
        <v>2014</v>
      </c>
      <c r="B78" t="s">
        <v>873</v>
      </c>
      <c r="C78" t="s">
        <v>808</v>
      </c>
      <c r="D78" t="str">
        <f t="shared" si="16"/>
        <v>Gatton2014TOS16-JulCvBraewood</v>
      </c>
      <c r="F78" t="s">
        <v>813</v>
      </c>
      <c r="G78" t="s">
        <v>813</v>
      </c>
      <c r="H78" t="s">
        <v>809</v>
      </c>
      <c r="I78" t="s">
        <v>809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873</v>
      </c>
      <c r="T78" t="s">
        <v>874</v>
      </c>
      <c r="U78" t="s">
        <v>814</v>
      </c>
      <c r="V78" t="s">
        <v>809</v>
      </c>
      <c r="W78" t="s">
        <v>809</v>
      </c>
      <c r="X78" t="s">
        <v>809</v>
      </c>
      <c r="Y78" t="s">
        <v>809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809</v>
      </c>
    </row>
    <row r="79" spans="1:30" x14ac:dyDescent="0.3">
      <c r="A79">
        <v>2014</v>
      </c>
      <c r="B79" t="s">
        <v>873</v>
      </c>
      <c r="C79" t="s">
        <v>808</v>
      </c>
      <c r="D79" t="str">
        <f t="shared" si="16"/>
        <v>Gatton2014TOS16-JulCvCalingiri</v>
      </c>
      <c r="F79" t="s">
        <v>815</v>
      </c>
      <c r="G79" t="s">
        <v>815</v>
      </c>
      <c r="H79" t="s">
        <v>809</v>
      </c>
      <c r="I79" t="s">
        <v>809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873</v>
      </c>
      <c r="T79" t="s">
        <v>874</v>
      </c>
      <c r="U79" t="s">
        <v>816</v>
      </c>
      <c r="V79" t="s">
        <v>809</v>
      </c>
      <c r="W79" t="s">
        <v>809</v>
      </c>
      <c r="X79" t="s">
        <v>809</v>
      </c>
      <c r="Y79" t="s">
        <v>809</v>
      </c>
      <c r="Z79">
        <v>48</v>
      </c>
      <c r="AA79">
        <v>75.399999999999594</v>
      </c>
      <c r="AB79">
        <v>83.5</v>
      </c>
      <c r="AC79">
        <v>78.8125</v>
      </c>
      <c r="AD79" t="s">
        <v>809</v>
      </c>
    </row>
    <row r="80" spans="1:30" x14ac:dyDescent="0.3">
      <c r="A80">
        <v>2014</v>
      </c>
      <c r="B80" t="s">
        <v>873</v>
      </c>
      <c r="C80" t="s">
        <v>808</v>
      </c>
      <c r="D80" t="str">
        <f t="shared" si="16"/>
        <v>Gatton2014TOS16-JulCvCatalina</v>
      </c>
      <c r="F80" t="s">
        <v>817</v>
      </c>
      <c r="G80" t="s">
        <v>817</v>
      </c>
      <c r="H80" t="s">
        <v>809</v>
      </c>
      <c r="I80" t="s">
        <v>809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873</v>
      </c>
      <c r="T80" t="s">
        <v>874</v>
      </c>
      <c r="U80" t="s">
        <v>818</v>
      </c>
      <c r="V80" t="s">
        <v>809</v>
      </c>
      <c r="W80" t="s">
        <v>809</v>
      </c>
      <c r="X80" t="s">
        <v>809</v>
      </c>
      <c r="Y80" t="s">
        <v>809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3">
      <c r="A81">
        <v>2014</v>
      </c>
      <c r="B81" t="s">
        <v>873</v>
      </c>
      <c r="C81" t="s">
        <v>808</v>
      </c>
      <c r="D81" t="str">
        <f t="shared" si="16"/>
        <v>Gatton2014TOS16-JulCvCrusader</v>
      </c>
      <c r="F81" t="s">
        <v>819</v>
      </c>
      <c r="G81" t="s">
        <v>819</v>
      </c>
      <c r="H81" t="s">
        <v>809</v>
      </c>
      <c r="I81" t="s">
        <v>809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873</v>
      </c>
      <c r="T81" t="s">
        <v>874</v>
      </c>
      <c r="U81" t="s">
        <v>820</v>
      </c>
      <c r="V81" t="s">
        <v>809</v>
      </c>
      <c r="W81" t="s">
        <v>809</v>
      </c>
      <c r="X81" t="s">
        <v>809</v>
      </c>
      <c r="Y81" t="s">
        <v>809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3">
      <c r="A82">
        <v>2014</v>
      </c>
      <c r="B82" t="s">
        <v>873</v>
      </c>
      <c r="C82" t="s">
        <v>808</v>
      </c>
      <c r="D82" t="str">
        <f t="shared" si="16"/>
        <v>Gatton2014TOS16-JulCvDerrimut</v>
      </c>
      <c r="F82" t="s">
        <v>178</v>
      </c>
      <c r="G82" t="s">
        <v>178</v>
      </c>
      <c r="H82" t="s">
        <v>809</v>
      </c>
      <c r="I82" t="s">
        <v>809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873</v>
      </c>
      <c r="T82" t="s">
        <v>874</v>
      </c>
      <c r="U82" t="s">
        <v>821</v>
      </c>
      <c r="V82" t="s">
        <v>809</v>
      </c>
      <c r="W82" t="s">
        <v>809</v>
      </c>
      <c r="X82" t="s">
        <v>809</v>
      </c>
      <c r="Y82" t="s">
        <v>809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809</v>
      </c>
    </row>
    <row r="83" spans="1:30" x14ac:dyDescent="0.3">
      <c r="A83">
        <v>2014</v>
      </c>
      <c r="B83" t="s">
        <v>873</v>
      </c>
      <c r="C83" t="s">
        <v>808</v>
      </c>
      <c r="D83" t="str">
        <f t="shared" si="16"/>
        <v>Gatton2014TOS16-JulCvEaglehawk</v>
      </c>
      <c r="F83" t="s">
        <v>509</v>
      </c>
      <c r="G83" t="s">
        <v>509</v>
      </c>
      <c r="H83" t="s">
        <v>809</v>
      </c>
      <c r="I83" t="s">
        <v>809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873</v>
      </c>
      <c r="T83" t="s">
        <v>874</v>
      </c>
      <c r="U83" t="s">
        <v>822</v>
      </c>
      <c r="V83" t="s">
        <v>809</v>
      </c>
      <c r="W83" t="s">
        <v>809</v>
      </c>
      <c r="X83" t="s">
        <v>809</v>
      </c>
      <c r="Y83" t="s">
        <v>809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809</v>
      </c>
    </row>
    <row r="84" spans="1:30" x14ac:dyDescent="0.3">
      <c r="A84">
        <v>2014</v>
      </c>
      <c r="B84" t="s">
        <v>873</v>
      </c>
      <c r="C84" t="s">
        <v>808</v>
      </c>
      <c r="D84" t="str">
        <f t="shared" si="16"/>
        <v>Gatton2014TOS16-JulCvEllison</v>
      </c>
      <c r="F84" t="s">
        <v>823</v>
      </c>
      <c r="G84" t="s">
        <v>823</v>
      </c>
      <c r="H84" t="s">
        <v>809</v>
      </c>
      <c r="I84" t="s">
        <v>809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873</v>
      </c>
      <c r="T84" t="s">
        <v>874</v>
      </c>
      <c r="U84" t="s">
        <v>824</v>
      </c>
      <c r="V84" t="s">
        <v>809</v>
      </c>
      <c r="W84" t="s">
        <v>809</v>
      </c>
      <c r="X84" t="s">
        <v>809</v>
      </c>
      <c r="Y84" t="s">
        <v>809</v>
      </c>
      <c r="Z84">
        <v>48</v>
      </c>
      <c r="AA84">
        <v>75.75</v>
      </c>
      <c r="AB84">
        <v>83.5</v>
      </c>
      <c r="AC84">
        <v>78.8125</v>
      </c>
      <c r="AD84" t="s">
        <v>809</v>
      </c>
    </row>
    <row r="85" spans="1:30" x14ac:dyDescent="0.3">
      <c r="A85">
        <v>2014</v>
      </c>
      <c r="B85" t="s">
        <v>873</v>
      </c>
      <c r="C85" t="s">
        <v>808</v>
      </c>
      <c r="D85" t="str">
        <f t="shared" si="16"/>
        <v>Gatton2014TOS16-JulCvForrest</v>
      </c>
      <c r="F85" t="s">
        <v>825</v>
      </c>
      <c r="G85" t="s">
        <v>825</v>
      </c>
      <c r="H85" t="s">
        <v>809</v>
      </c>
      <c r="I85" t="s">
        <v>809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873</v>
      </c>
      <c r="T85" t="s">
        <v>874</v>
      </c>
      <c r="U85" t="s">
        <v>826</v>
      </c>
      <c r="V85" t="s">
        <v>809</v>
      </c>
      <c r="W85" t="s">
        <v>809</v>
      </c>
      <c r="X85" t="s">
        <v>809</v>
      </c>
      <c r="Y85" t="s">
        <v>809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809</v>
      </c>
    </row>
    <row r="86" spans="1:30" x14ac:dyDescent="0.3">
      <c r="A86">
        <v>2014</v>
      </c>
      <c r="B86" t="s">
        <v>873</v>
      </c>
      <c r="C86" t="s">
        <v>808</v>
      </c>
      <c r="D86" t="str">
        <f t="shared" si="16"/>
        <v>Gatton2014TOS16-JulCvGauntlet</v>
      </c>
      <c r="F86" t="s">
        <v>827</v>
      </c>
      <c r="G86" t="s">
        <v>827</v>
      </c>
      <c r="H86" t="s">
        <v>809</v>
      </c>
      <c r="I86" t="s">
        <v>809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873</v>
      </c>
      <c r="T86" t="s">
        <v>874</v>
      </c>
      <c r="U86" t="s">
        <v>828</v>
      </c>
      <c r="V86" t="s">
        <v>809</v>
      </c>
      <c r="W86" t="s">
        <v>809</v>
      </c>
      <c r="X86" t="s">
        <v>809</v>
      </c>
      <c r="Y86" t="s">
        <v>809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809</v>
      </c>
    </row>
    <row r="87" spans="1:30" x14ac:dyDescent="0.3">
      <c r="A87">
        <v>2014</v>
      </c>
      <c r="B87" t="s">
        <v>873</v>
      </c>
      <c r="C87" t="s">
        <v>808</v>
      </c>
      <c r="D87" t="str">
        <f t="shared" si="16"/>
        <v>Gatton2014TOS16-JulCvGregory</v>
      </c>
      <c r="F87" t="s">
        <v>180</v>
      </c>
      <c r="G87" t="s">
        <v>180</v>
      </c>
      <c r="H87" t="s">
        <v>809</v>
      </c>
      <c r="I87" t="s">
        <v>809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873</v>
      </c>
      <c r="T87" t="s">
        <v>874</v>
      </c>
      <c r="U87" t="s">
        <v>829</v>
      </c>
      <c r="V87" t="s">
        <v>809</v>
      </c>
      <c r="W87" t="s">
        <v>809</v>
      </c>
      <c r="X87" t="s">
        <v>809</v>
      </c>
      <c r="Y87" t="s">
        <v>809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809</v>
      </c>
    </row>
    <row r="88" spans="1:30" x14ac:dyDescent="0.3">
      <c r="A88">
        <v>2014</v>
      </c>
      <c r="B88" t="s">
        <v>873</v>
      </c>
      <c r="C88" t="s">
        <v>808</v>
      </c>
      <c r="D88" t="str">
        <f t="shared" si="16"/>
        <v>Gatton2014TOS16-JulCvH45</v>
      </c>
      <c r="F88" t="s">
        <v>117</v>
      </c>
      <c r="G88" t="s">
        <v>117</v>
      </c>
      <c r="H88" t="s">
        <v>809</v>
      </c>
      <c r="I88" t="s">
        <v>809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873</v>
      </c>
      <c r="T88" t="s">
        <v>874</v>
      </c>
      <c r="U88" t="s">
        <v>830</v>
      </c>
      <c r="V88" t="s">
        <v>809</v>
      </c>
      <c r="W88" t="s">
        <v>809</v>
      </c>
      <c r="X88" t="s">
        <v>809</v>
      </c>
      <c r="Y88" t="s">
        <v>809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3">
      <c r="A89">
        <v>2014</v>
      </c>
      <c r="B89" t="s">
        <v>873</v>
      </c>
      <c r="C89" t="s">
        <v>808</v>
      </c>
      <c r="D89" t="str">
        <f t="shared" si="16"/>
        <v>Gatton2014TOS16-JulCvHume</v>
      </c>
      <c r="F89" t="s">
        <v>831</v>
      </c>
      <c r="G89" t="s">
        <v>831</v>
      </c>
      <c r="H89" t="s">
        <v>809</v>
      </c>
      <c r="I89" t="s">
        <v>809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873</v>
      </c>
      <c r="T89" t="s">
        <v>874</v>
      </c>
      <c r="U89" t="s">
        <v>832</v>
      </c>
      <c r="V89" t="s">
        <v>809</v>
      </c>
      <c r="W89" t="s">
        <v>809</v>
      </c>
      <c r="X89" t="s">
        <v>809</v>
      </c>
      <c r="Y89" t="s">
        <v>809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3">
      <c r="A90">
        <v>2014</v>
      </c>
      <c r="B90" t="s">
        <v>873</v>
      </c>
      <c r="C90" t="s">
        <v>808</v>
      </c>
      <c r="D90" t="str">
        <f t="shared" si="16"/>
        <v>Gatton2014TOS16-JulCvJanz</v>
      </c>
      <c r="F90" t="s">
        <v>118</v>
      </c>
      <c r="G90" t="s">
        <v>118</v>
      </c>
      <c r="H90" t="s">
        <v>809</v>
      </c>
      <c r="I90" t="s">
        <v>809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873</v>
      </c>
      <c r="T90" t="s">
        <v>874</v>
      </c>
      <c r="U90" t="s">
        <v>833</v>
      </c>
      <c r="V90" t="s">
        <v>809</v>
      </c>
      <c r="W90" t="s">
        <v>809</v>
      </c>
      <c r="X90" t="s">
        <v>809</v>
      </c>
      <c r="Y90" t="s">
        <v>809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809</v>
      </c>
    </row>
    <row r="91" spans="1:30" x14ac:dyDescent="0.3">
      <c r="A91">
        <v>2014</v>
      </c>
      <c r="B91" t="s">
        <v>873</v>
      </c>
      <c r="C91" t="s">
        <v>808</v>
      </c>
      <c r="D91" t="str">
        <f t="shared" si="16"/>
        <v>Gatton2014TOS16-JulCvKellalac</v>
      </c>
      <c r="F91" t="s">
        <v>834</v>
      </c>
      <c r="G91" t="s">
        <v>834</v>
      </c>
      <c r="H91" t="s">
        <v>809</v>
      </c>
      <c r="I91" t="s">
        <v>809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873</v>
      </c>
      <c r="T91" t="s">
        <v>874</v>
      </c>
      <c r="U91" t="s">
        <v>835</v>
      </c>
      <c r="V91" t="s">
        <v>809</v>
      </c>
      <c r="W91" t="s">
        <v>809</v>
      </c>
      <c r="X91" t="s">
        <v>809</v>
      </c>
      <c r="Y91" t="s">
        <v>809</v>
      </c>
      <c r="Z91">
        <v>48</v>
      </c>
      <c r="AA91">
        <v>78.25</v>
      </c>
      <c r="AB91">
        <v>84.285714285713695</v>
      </c>
      <c r="AC91">
        <v>80.454545454545894</v>
      </c>
      <c r="AD91" t="s">
        <v>809</v>
      </c>
    </row>
    <row r="92" spans="1:30" x14ac:dyDescent="0.3">
      <c r="A92">
        <v>2014</v>
      </c>
      <c r="B92" t="s">
        <v>873</v>
      </c>
      <c r="C92" t="s">
        <v>808</v>
      </c>
      <c r="D92" t="str">
        <f t="shared" si="16"/>
        <v>Gatton2014TOS16-JulCvLancer</v>
      </c>
      <c r="F92" t="s">
        <v>836</v>
      </c>
      <c r="G92" t="s">
        <v>836</v>
      </c>
      <c r="H92" t="s">
        <v>809</v>
      </c>
      <c r="I92" t="s">
        <v>809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873</v>
      </c>
      <c r="T92" t="s">
        <v>874</v>
      </c>
      <c r="U92" t="s">
        <v>837</v>
      </c>
      <c r="V92" t="s">
        <v>809</v>
      </c>
      <c r="W92" t="s">
        <v>809</v>
      </c>
      <c r="X92" t="s">
        <v>809</v>
      </c>
      <c r="Y92" t="s">
        <v>809</v>
      </c>
      <c r="Z92">
        <v>48</v>
      </c>
      <c r="AA92">
        <v>71.142857142856798</v>
      </c>
      <c r="AB92">
        <v>82.166666666666899</v>
      </c>
      <c r="AC92">
        <v>74</v>
      </c>
      <c r="AD92" t="s">
        <v>809</v>
      </c>
    </row>
    <row r="93" spans="1:30" x14ac:dyDescent="0.3">
      <c r="A93">
        <v>2014</v>
      </c>
      <c r="B93" t="s">
        <v>873</v>
      </c>
      <c r="C93" t="s">
        <v>808</v>
      </c>
      <c r="D93" t="str">
        <f t="shared" si="16"/>
        <v>Gatton2014TOS16-JulCvMace</v>
      </c>
      <c r="F93" t="s">
        <v>514</v>
      </c>
      <c r="G93" t="s">
        <v>514</v>
      </c>
      <c r="H93" t="s">
        <v>809</v>
      </c>
      <c r="I93" t="s">
        <v>809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873</v>
      </c>
      <c r="T93" t="s">
        <v>874</v>
      </c>
      <c r="U93" t="s">
        <v>838</v>
      </c>
      <c r="V93" t="s">
        <v>809</v>
      </c>
      <c r="W93" t="s">
        <v>809</v>
      </c>
      <c r="X93" t="s">
        <v>809</v>
      </c>
      <c r="Y93" t="s">
        <v>809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3">
      <c r="A94">
        <v>2014</v>
      </c>
      <c r="B94" t="s">
        <v>873</v>
      </c>
      <c r="C94" t="s">
        <v>808</v>
      </c>
      <c r="D94" t="str">
        <f t="shared" si="16"/>
        <v>Gatton2014TOS16-JulCvMagenta</v>
      </c>
      <c r="F94" t="s">
        <v>839</v>
      </c>
      <c r="G94" t="s">
        <v>839</v>
      </c>
      <c r="H94" t="s">
        <v>809</v>
      </c>
      <c r="I94" t="s">
        <v>809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873</v>
      </c>
      <c r="T94" t="s">
        <v>874</v>
      </c>
      <c r="U94" t="s">
        <v>840</v>
      </c>
      <c r="V94" t="s">
        <v>809</v>
      </c>
      <c r="W94" t="s">
        <v>809</v>
      </c>
      <c r="X94" t="s">
        <v>809</v>
      </c>
      <c r="Y94" t="s">
        <v>809</v>
      </c>
      <c r="Z94">
        <v>55</v>
      </c>
      <c r="AA94">
        <v>76.75</v>
      </c>
      <c r="AB94">
        <v>83.5</v>
      </c>
      <c r="AC94">
        <v>79.0555555555556</v>
      </c>
      <c r="AD94" t="s">
        <v>809</v>
      </c>
    </row>
    <row r="95" spans="1:30" x14ac:dyDescent="0.3">
      <c r="A95">
        <v>2014</v>
      </c>
      <c r="B95" t="s">
        <v>873</v>
      </c>
      <c r="C95" t="s">
        <v>808</v>
      </c>
      <c r="D95" t="str">
        <f t="shared" si="16"/>
        <v>Gatton2014TOS16-JulCvMerinda</v>
      </c>
      <c r="F95" t="s">
        <v>841</v>
      </c>
      <c r="G95" t="s">
        <v>841</v>
      </c>
      <c r="H95" t="s">
        <v>809</v>
      </c>
      <c r="I95" t="s">
        <v>809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873</v>
      </c>
      <c r="T95" t="s">
        <v>874</v>
      </c>
      <c r="U95" t="s">
        <v>842</v>
      </c>
      <c r="V95" t="s">
        <v>809</v>
      </c>
      <c r="W95" t="s">
        <v>809</v>
      </c>
      <c r="X95" t="s">
        <v>809</v>
      </c>
      <c r="Y95" t="s">
        <v>809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3">
      <c r="A96">
        <v>2014</v>
      </c>
      <c r="B96" t="s">
        <v>873</v>
      </c>
      <c r="C96" t="s">
        <v>808</v>
      </c>
      <c r="D96" t="str">
        <f t="shared" si="16"/>
        <v>Gatton2014TOS16-JulCvOuyen</v>
      </c>
      <c r="F96" t="s">
        <v>843</v>
      </c>
      <c r="G96" t="s">
        <v>843</v>
      </c>
      <c r="H96" t="s">
        <v>809</v>
      </c>
      <c r="I96" t="s">
        <v>809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873</v>
      </c>
      <c r="T96" t="s">
        <v>874</v>
      </c>
      <c r="U96" t="s">
        <v>844</v>
      </c>
      <c r="V96" t="s">
        <v>809</v>
      </c>
      <c r="W96" t="s">
        <v>809</v>
      </c>
      <c r="X96" t="s">
        <v>809</v>
      </c>
      <c r="Y96" t="s">
        <v>809</v>
      </c>
      <c r="Z96">
        <v>55</v>
      </c>
      <c r="AA96">
        <v>72.25</v>
      </c>
      <c r="AB96">
        <v>83.333333333333002</v>
      </c>
      <c r="AC96">
        <v>77.5</v>
      </c>
      <c r="AD96" t="s">
        <v>809</v>
      </c>
    </row>
    <row r="97" spans="1:30" x14ac:dyDescent="0.3">
      <c r="A97">
        <v>2014</v>
      </c>
      <c r="B97" t="s">
        <v>873</v>
      </c>
      <c r="C97" t="s">
        <v>808</v>
      </c>
      <c r="D97" t="str">
        <f t="shared" si="16"/>
        <v>Gatton2014TOS16-JulCvPeake</v>
      </c>
      <c r="F97" t="s">
        <v>845</v>
      </c>
      <c r="G97" t="s">
        <v>845</v>
      </c>
      <c r="H97" t="s">
        <v>809</v>
      </c>
      <c r="I97" t="s">
        <v>809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873</v>
      </c>
      <c r="T97" t="s">
        <v>874</v>
      </c>
      <c r="U97" t="s">
        <v>846</v>
      </c>
      <c r="V97" t="s">
        <v>809</v>
      </c>
      <c r="W97" t="s">
        <v>809</v>
      </c>
      <c r="X97" t="s">
        <v>809</v>
      </c>
      <c r="Y97" t="s">
        <v>809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3">
      <c r="A98">
        <v>2014</v>
      </c>
      <c r="B98" t="s">
        <v>873</v>
      </c>
      <c r="C98" t="s">
        <v>808</v>
      </c>
      <c r="D98" t="str">
        <f t="shared" si="16"/>
        <v>Gatton2014TOS16-JulCvRosella</v>
      </c>
      <c r="F98" t="s">
        <v>849</v>
      </c>
      <c r="G98" t="s">
        <v>849</v>
      </c>
      <c r="H98" t="s">
        <v>809</v>
      </c>
      <c r="I98" t="s">
        <v>809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873</v>
      </c>
      <c r="T98" t="s">
        <v>874</v>
      </c>
      <c r="U98" t="s">
        <v>850</v>
      </c>
      <c r="V98" t="s">
        <v>809</v>
      </c>
      <c r="W98" t="s">
        <v>809</v>
      </c>
      <c r="X98" t="s">
        <v>809</v>
      </c>
      <c r="Y98" t="s">
        <v>809</v>
      </c>
      <c r="Z98">
        <v>79</v>
      </c>
      <c r="AA98">
        <v>90.5</v>
      </c>
      <c r="AB98">
        <v>100.40909090909</v>
      </c>
      <c r="AC98">
        <v>94.333333333333897</v>
      </c>
      <c r="AD98" t="s">
        <v>809</v>
      </c>
    </row>
    <row r="99" spans="1:30" x14ac:dyDescent="0.3">
      <c r="A99">
        <v>2014</v>
      </c>
      <c r="B99" t="s">
        <v>873</v>
      </c>
      <c r="C99" t="s">
        <v>808</v>
      </c>
      <c r="D99" t="str">
        <f t="shared" si="16"/>
        <v>Gatton2014TOS16-JulCvScout</v>
      </c>
      <c r="F99" t="s">
        <v>516</v>
      </c>
      <c r="G99" t="s">
        <v>516</v>
      </c>
      <c r="H99" t="s">
        <v>809</v>
      </c>
      <c r="I99" t="s">
        <v>809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873</v>
      </c>
      <c r="T99" t="s">
        <v>874</v>
      </c>
      <c r="U99" t="s">
        <v>851</v>
      </c>
      <c r="V99" t="s">
        <v>809</v>
      </c>
      <c r="W99" t="s">
        <v>809</v>
      </c>
      <c r="X99" t="s">
        <v>809</v>
      </c>
      <c r="Y99" t="s">
        <v>809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3">
      <c r="A100">
        <v>2014</v>
      </c>
      <c r="B100" t="s">
        <v>873</v>
      </c>
      <c r="C100" t="s">
        <v>808</v>
      </c>
      <c r="D100" t="str">
        <f t="shared" si="16"/>
        <v>Gatton2014TOS16-JulCvScythe</v>
      </c>
      <c r="F100" t="s">
        <v>852</v>
      </c>
      <c r="G100" t="s">
        <v>852</v>
      </c>
      <c r="H100" t="s">
        <v>809</v>
      </c>
      <c r="I100" t="s">
        <v>809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873</v>
      </c>
      <c r="T100" t="s">
        <v>874</v>
      </c>
      <c r="U100" t="s">
        <v>853</v>
      </c>
      <c r="V100" t="s">
        <v>809</v>
      </c>
      <c r="W100" t="s">
        <v>809</v>
      </c>
      <c r="X100" t="s">
        <v>809</v>
      </c>
      <c r="Y100" t="s">
        <v>809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809</v>
      </c>
    </row>
    <row r="101" spans="1:30" x14ac:dyDescent="0.3">
      <c r="A101">
        <v>2014</v>
      </c>
      <c r="B101" t="s">
        <v>873</v>
      </c>
      <c r="C101" t="s">
        <v>808</v>
      </c>
      <c r="D101" t="str">
        <f t="shared" si="16"/>
        <v>Gatton2014TOS16-JulCvSpitfire</v>
      </c>
      <c r="F101" t="s">
        <v>854</v>
      </c>
      <c r="G101" t="s">
        <v>854</v>
      </c>
      <c r="H101" t="s">
        <v>809</v>
      </c>
      <c r="I101" t="s">
        <v>809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873</v>
      </c>
      <c r="T101" t="s">
        <v>874</v>
      </c>
      <c r="U101" t="s">
        <v>855</v>
      </c>
      <c r="V101" t="s">
        <v>809</v>
      </c>
      <c r="W101" t="s">
        <v>809</v>
      </c>
      <c r="X101" t="s">
        <v>809</v>
      </c>
      <c r="Y101" t="s">
        <v>809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3">
      <c r="A102">
        <v>2014</v>
      </c>
      <c r="B102" t="s">
        <v>873</v>
      </c>
      <c r="C102" t="s">
        <v>808</v>
      </c>
      <c r="D102" t="str">
        <f t="shared" si="16"/>
        <v>Gatton2014TOS16-JulCvStrzelecki</v>
      </c>
      <c r="F102" t="s">
        <v>856</v>
      </c>
      <c r="G102" t="s">
        <v>856</v>
      </c>
      <c r="H102" t="s">
        <v>809</v>
      </c>
      <c r="I102" t="s">
        <v>809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873</v>
      </c>
      <c r="T102" t="s">
        <v>874</v>
      </c>
      <c r="U102" t="s">
        <v>857</v>
      </c>
      <c r="V102" t="s">
        <v>809</v>
      </c>
      <c r="W102" t="s">
        <v>809</v>
      </c>
      <c r="X102" t="s">
        <v>809</v>
      </c>
      <c r="Y102" t="s">
        <v>809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809</v>
      </c>
    </row>
    <row r="103" spans="1:30" x14ac:dyDescent="0.3">
      <c r="A103">
        <v>2014</v>
      </c>
      <c r="B103" t="s">
        <v>873</v>
      </c>
      <c r="C103" t="s">
        <v>808</v>
      </c>
      <c r="D103" t="str">
        <f t="shared" si="16"/>
        <v>Gatton2014TOS16-JulCvSunbri</v>
      </c>
      <c r="F103" t="s">
        <v>567</v>
      </c>
      <c r="G103" t="s">
        <v>567</v>
      </c>
      <c r="H103" t="s">
        <v>809</v>
      </c>
      <c r="I103" t="s">
        <v>809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873</v>
      </c>
      <c r="T103" t="s">
        <v>874</v>
      </c>
      <c r="U103" t="s">
        <v>858</v>
      </c>
      <c r="V103" t="s">
        <v>809</v>
      </c>
      <c r="W103" t="s">
        <v>809</v>
      </c>
      <c r="X103" t="s">
        <v>809</v>
      </c>
      <c r="Y103" t="s">
        <v>809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809</v>
      </c>
    </row>
    <row r="104" spans="1:30" x14ac:dyDescent="0.3">
      <c r="A104">
        <v>2014</v>
      </c>
      <c r="B104" t="s">
        <v>873</v>
      </c>
      <c r="C104" t="s">
        <v>808</v>
      </c>
      <c r="D104" t="str">
        <f t="shared" si="16"/>
        <v>Gatton2014TOS16-JulCvSunstate</v>
      </c>
      <c r="F104" t="s">
        <v>859</v>
      </c>
      <c r="G104" t="s">
        <v>859</v>
      </c>
      <c r="H104" t="s">
        <v>809</v>
      </c>
      <c r="I104" t="s">
        <v>809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873</v>
      </c>
      <c r="T104" t="s">
        <v>874</v>
      </c>
      <c r="U104" t="s">
        <v>860</v>
      </c>
      <c r="V104" t="s">
        <v>809</v>
      </c>
      <c r="W104" t="s">
        <v>809</v>
      </c>
      <c r="X104" t="s">
        <v>809</v>
      </c>
      <c r="Y104" t="s">
        <v>809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3">
      <c r="A105">
        <v>2014</v>
      </c>
      <c r="B105" t="s">
        <v>873</v>
      </c>
      <c r="C105" t="s">
        <v>808</v>
      </c>
      <c r="D105" t="str">
        <f t="shared" si="16"/>
        <v>Gatton2014TOS16-JulCvSuntop</v>
      </c>
      <c r="F105" t="s">
        <v>861</v>
      </c>
      <c r="G105" t="s">
        <v>861</v>
      </c>
      <c r="H105" t="s">
        <v>809</v>
      </c>
      <c r="I105" t="s">
        <v>809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873</v>
      </c>
      <c r="T105" t="s">
        <v>874</v>
      </c>
      <c r="U105" t="s">
        <v>862</v>
      </c>
      <c r="V105" t="s">
        <v>809</v>
      </c>
      <c r="W105" t="s">
        <v>809</v>
      </c>
      <c r="X105" t="s">
        <v>809</v>
      </c>
      <c r="Y105" t="s">
        <v>809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3">
      <c r="A106">
        <v>2014</v>
      </c>
      <c r="B106" t="s">
        <v>873</v>
      </c>
      <c r="C106" t="s">
        <v>808</v>
      </c>
      <c r="D106" t="str">
        <f t="shared" si="16"/>
        <v>Gatton2014TOS16-JulCvWedgetail</v>
      </c>
      <c r="F106" t="s">
        <v>197</v>
      </c>
      <c r="G106" t="s">
        <v>197</v>
      </c>
      <c r="H106" t="s">
        <v>809</v>
      </c>
      <c r="I106" t="s">
        <v>809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873</v>
      </c>
      <c r="T106" t="s">
        <v>874</v>
      </c>
      <c r="U106" t="s">
        <v>863</v>
      </c>
      <c r="V106" t="s">
        <v>809</v>
      </c>
      <c r="W106" t="s">
        <v>809</v>
      </c>
      <c r="X106" t="s">
        <v>809</v>
      </c>
      <c r="Y106" t="s">
        <v>809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809</v>
      </c>
    </row>
    <row r="107" spans="1:30" x14ac:dyDescent="0.3">
      <c r="A107">
        <v>2014</v>
      </c>
      <c r="B107" t="s">
        <v>873</v>
      </c>
      <c r="C107" t="s">
        <v>808</v>
      </c>
      <c r="D107" t="str">
        <f t="shared" si="16"/>
        <v>Gatton2014TOS16-JulCvWhistler</v>
      </c>
      <c r="F107" t="s">
        <v>864</v>
      </c>
      <c r="G107" t="s">
        <v>864</v>
      </c>
      <c r="H107" t="s">
        <v>809</v>
      </c>
      <c r="I107" t="s">
        <v>809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873</v>
      </c>
      <c r="T107" t="s">
        <v>874</v>
      </c>
      <c r="U107" t="s">
        <v>865</v>
      </c>
      <c r="V107" t="s">
        <v>809</v>
      </c>
      <c r="W107" t="s">
        <v>809</v>
      </c>
      <c r="X107" t="s">
        <v>809</v>
      </c>
      <c r="Y107" t="s">
        <v>809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809</v>
      </c>
    </row>
    <row r="108" spans="1:30" x14ac:dyDescent="0.3">
      <c r="A108">
        <v>2014</v>
      </c>
      <c r="B108" t="s">
        <v>873</v>
      </c>
      <c r="C108" t="s">
        <v>808</v>
      </c>
      <c r="D108" t="str">
        <f t="shared" si="16"/>
        <v>Gatton2014TOS16-JulCvWills</v>
      </c>
      <c r="F108" t="s">
        <v>866</v>
      </c>
      <c r="G108" t="s">
        <v>866</v>
      </c>
      <c r="H108" t="s">
        <v>809</v>
      </c>
      <c r="I108" t="s">
        <v>809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873</v>
      </c>
      <c r="T108" t="s">
        <v>874</v>
      </c>
      <c r="U108" t="s">
        <v>867</v>
      </c>
      <c r="V108" t="s">
        <v>809</v>
      </c>
      <c r="W108" t="s">
        <v>809</v>
      </c>
      <c r="X108" t="s">
        <v>809</v>
      </c>
      <c r="Y108" t="s">
        <v>809</v>
      </c>
      <c r="Z108">
        <v>54</v>
      </c>
      <c r="AA108">
        <v>74</v>
      </c>
      <c r="AB108">
        <v>83.333333333333002</v>
      </c>
      <c r="AC108">
        <v>77.5</v>
      </c>
      <c r="AD108" t="s">
        <v>809</v>
      </c>
    </row>
    <row r="109" spans="1:30" x14ac:dyDescent="0.3">
      <c r="A109">
        <v>2014</v>
      </c>
      <c r="B109" t="s">
        <v>873</v>
      </c>
      <c r="C109" t="s">
        <v>808</v>
      </c>
      <c r="D109" t="str">
        <f t="shared" si="16"/>
        <v>Gatton2014TOS16-JulCvWyalkatchem</v>
      </c>
      <c r="F109" t="s">
        <v>199</v>
      </c>
      <c r="G109" t="s">
        <v>199</v>
      </c>
      <c r="H109" t="s">
        <v>809</v>
      </c>
      <c r="I109" t="s">
        <v>809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873</v>
      </c>
      <c r="T109" t="s">
        <v>874</v>
      </c>
      <c r="U109" t="s">
        <v>868</v>
      </c>
      <c r="V109" t="s">
        <v>809</v>
      </c>
      <c r="W109" t="s">
        <v>809</v>
      </c>
      <c r="X109" t="s">
        <v>809</v>
      </c>
      <c r="Y109" t="s">
        <v>809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3">
      <c r="A110">
        <v>2014</v>
      </c>
      <c r="B110" t="s">
        <v>873</v>
      </c>
      <c r="C110" t="s">
        <v>808</v>
      </c>
      <c r="D110" t="str">
        <f t="shared" si="16"/>
        <v>Gatton2014TOS16-JulCvYitpi</v>
      </c>
      <c r="F110" t="s">
        <v>140</v>
      </c>
      <c r="G110" t="s">
        <v>140</v>
      </c>
      <c r="H110" t="s">
        <v>809</v>
      </c>
      <c r="I110" t="s">
        <v>809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873</v>
      </c>
      <c r="T110" t="s">
        <v>874</v>
      </c>
      <c r="U110" t="s">
        <v>869</v>
      </c>
      <c r="V110" t="s">
        <v>809</v>
      </c>
      <c r="W110" t="s">
        <v>809</v>
      </c>
      <c r="X110" t="s">
        <v>809</v>
      </c>
      <c r="Y110" t="s">
        <v>809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809</v>
      </c>
    </row>
    <row r="111" spans="1:30" x14ac:dyDescent="0.3">
      <c r="A111">
        <v>2014</v>
      </c>
      <c r="B111" t="s">
        <v>873</v>
      </c>
      <c r="C111" t="s">
        <v>808</v>
      </c>
      <c r="D111" t="str">
        <f t="shared" si="16"/>
        <v>Gatton2014TOS16-JulCvYoung</v>
      </c>
      <c r="F111" t="s">
        <v>202</v>
      </c>
      <c r="G111" t="s">
        <v>202</v>
      </c>
      <c r="H111" t="s">
        <v>809</v>
      </c>
      <c r="I111" t="s">
        <v>809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873</v>
      </c>
      <c r="T111" t="s">
        <v>874</v>
      </c>
      <c r="U111" t="s">
        <v>870</v>
      </c>
      <c r="V111" t="s">
        <v>809</v>
      </c>
      <c r="W111" t="s">
        <v>809</v>
      </c>
      <c r="X111" t="s">
        <v>809</v>
      </c>
      <c r="Y111" t="s">
        <v>809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3">
      <c r="A112">
        <v>2014</v>
      </c>
      <c r="B112" t="s">
        <v>875</v>
      </c>
      <c r="C112" t="s">
        <v>808</v>
      </c>
      <c r="D112" t="str">
        <f t="shared" ref="D112:D147" si="21">"Gatton2014TOS12-AugCv"&amp;G112</f>
        <v>Gatton2014TOS12-AugCvAxe</v>
      </c>
      <c r="F112" t="s">
        <v>505</v>
      </c>
      <c r="G112" t="s">
        <v>505</v>
      </c>
      <c r="H112" t="s">
        <v>809</v>
      </c>
      <c r="I112" t="s">
        <v>809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875</v>
      </c>
      <c r="T112" t="s">
        <v>876</v>
      </c>
      <c r="U112" t="s">
        <v>811</v>
      </c>
      <c r="V112" t="s">
        <v>809</v>
      </c>
      <c r="W112" t="s">
        <v>809</v>
      </c>
      <c r="X112" t="s">
        <v>809</v>
      </c>
      <c r="Y112" t="s">
        <v>809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809</v>
      </c>
    </row>
    <row r="113" spans="1:30" x14ac:dyDescent="0.3">
      <c r="A113">
        <v>2014</v>
      </c>
      <c r="B113" t="s">
        <v>875</v>
      </c>
      <c r="C113" t="s">
        <v>808</v>
      </c>
      <c r="D113" t="str">
        <f t="shared" si="21"/>
        <v>Gatton2014TOS12-AugCvBolac</v>
      </c>
      <c r="F113" t="s">
        <v>176</v>
      </c>
      <c r="G113" t="s">
        <v>176</v>
      </c>
      <c r="H113" t="s">
        <v>809</v>
      </c>
      <c r="I113" t="s">
        <v>809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875</v>
      </c>
      <c r="T113" t="s">
        <v>876</v>
      </c>
      <c r="U113" t="s">
        <v>812</v>
      </c>
      <c r="V113" t="s">
        <v>809</v>
      </c>
      <c r="W113" t="s">
        <v>809</v>
      </c>
      <c r="X113" t="s">
        <v>809</v>
      </c>
      <c r="Y113" t="s">
        <v>809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3">
      <c r="A114">
        <v>2014</v>
      </c>
      <c r="B114" t="s">
        <v>875</v>
      </c>
      <c r="C114" t="s">
        <v>808</v>
      </c>
      <c r="D114" t="str">
        <f t="shared" si="21"/>
        <v>Gatton2014TOS12-AugCvBraewood</v>
      </c>
      <c r="F114" t="s">
        <v>813</v>
      </c>
      <c r="G114" t="s">
        <v>813</v>
      </c>
      <c r="H114" t="s">
        <v>809</v>
      </c>
      <c r="I114" t="s">
        <v>809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875</v>
      </c>
      <c r="T114" t="s">
        <v>876</v>
      </c>
      <c r="U114" t="s">
        <v>814</v>
      </c>
      <c r="V114" t="s">
        <v>809</v>
      </c>
      <c r="W114" t="s">
        <v>809</v>
      </c>
      <c r="X114" t="s">
        <v>809</v>
      </c>
      <c r="Y114" t="s">
        <v>809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809</v>
      </c>
    </row>
    <row r="115" spans="1:30" x14ac:dyDescent="0.3">
      <c r="A115">
        <v>2014</v>
      </c>
      <c r="B115" t="s">
        <v>875</v>
      </c>
      <c r="C115" t="s">
        <v>808</v>
      </c>
      <c r="D115" t="str">
        <f t="shared" si="21"/>
        <v>Gatton2014TOS12-AugCvCalingiri</v>
      </c>
      <c r="F115" t="s">
        <v>815</v>
      </c>
      <c r="G115" t="s">
        <v>815</v>
      </c>
      <c r="H115" t="s">
        <v>809</v>
      </c>
      <c r="I115" t="s">
        <v>809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875</v>
      </c>
      <c r="T115" t="s">
        <v>876</v>
      </c>
      <c r="U115" t="s">
        <v>816</v>
      </c>
      <c r="V115" t="s">
        <v>809</v>
      </c>
      <c r="W115" t="s">
        <v>809</v>
      </c>
      <c r="X115" t="s">
        <v>809</v>
      </c>
      <c r="Y115" t="s">
        <v>809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3">
      <c r="A116">
        <v>2014</v>
      </c>
      <c r="B116" t="s">
        <v>875</v>
      </c>
      <c r="C116" t="s">
        <v>808</v>
      </c>
      <c r="D116" t="str">
        <f t="shared" si="21"/>
        <v>Gatton2014TOS12-AugCvCatalina</v>
      </c>
      <c r="F116" t="s">
        <v>817</v>
      </c>
      <c r="G116" t="s">
        <v>817</v>
      </c>
      <c r="H116" t="s">
        <v>809</v>
      </c>
      <c r="I116" t="s">
        <v>809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875</v>
      </c>
      <c r="T116" t="s">
        <v>876</v>
      </c>
      <c r="U116" t="s">
        <v>818</v>
      </c>
      <c r="V116" t="s">
        <v>809</v>
      </c>
      <c r="W116" t="s">
        <v>809</v>
      </c>
      <c r="X116" t="s">
        <v>809</v>
      </c>
      <c r="Y116" t="s">
        <v>809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3">
      <c r="A117">
        <v>2014</v>
      </c>
      <c r="B117" t="s">
        <v>875</v>
      </c>
      <c r="C117" t="s">
        <v>808</v>
      </c>
      <c r="D117" t="str">
        <f t="shared" si="21"/>
        <v>Gatton2014TOS12-AugCvCrusader</v>
      </c>
      <c r="F117" t="s">
        <v>819</v>
      </c>
      <c r="G117" t="s">
        <v>819</v>
      </c>
      <c r="H117" t="s">
        <v>809</v>
      </c>
      <c r="I117" t="s">
        <v>809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875</v>
      </c>
      <c r="T117" t="s">
        <v>876</v>
      </c>
      <c r="U117" t="s">
        <v>820</v>
      </c>
      <c r="V117" t="s">
        <v>809</v>
      </c>
      <c r="W117" t="s">
        <v>809</v>
      </c>
      <c r="X117" t="s">
        <v>809</v>
      </c>
      <c r="Y117" t="s">
        <v>809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809</v>
      </c>
    </row>
    <row r="118" spans="1:30" x14ac:dyDescent="0.3">
      <c r="A118">
        <v>2014</v>
      </c>
      <c r="B118" t="s">
        <v>875</v>
      </c>
      <c r="C118" t="s">
        <v>808</v>
      </c>
      <c r="D118" t="str">
        <f t="shared" si="21"/>
        <v>Gatton2014TOS12-AugCvDerrimut</v>
      </c>
      <c r="F118" t="s">
        <v>178</v>
      </c>
      <c r="G118" t="s">
        <v>178</v>
      </c>
      <c r="H118" t="s">
        <v>809</v>
      </c>
      <c r="I118" t="s">
        <v>809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875</v>
      </c>
      <c r="T118" t="s">
        <v>876</v>
      </c>
      <c r="U118" t="s">
        <v>821</v>
      </c>
      <c r="V118" t="s">
        <v>809</v>
      </c>
      <c r="W118" t="s">
        <v>809</v>
      </c>
      <c r="X118" t="s">
        <v>809</v>
      </c>
      <c r="Y118" t="s">
        <v>809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3">
      <c r="A119">
        <v>2014</v>
      </c>
      <c r="B119" t="s">
        <v>875</v>
      </c>
      <c r="C119" t="s">
        <v>808</v>
      </c>
      <c r="D119" t="str">
        <f t="shared" si="21"/>
        <v>Gatton2014TOS12-AugCvEaglehawk</v>
      </c>
      <c r="F119" t="s">
        <v>509</v>
      </c>
      <c r="G119" t="s">
        <v>509</v>
      </c>
      <c r="H119" t="s">
        <v>809</v>
      </c>
      <c r="I119" t="s">
        <v>809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875</v>
      </c>
      <c r="T119" t="s">
        <v>876</v>
      </c>
      <c r="U119" t="s">
        <v>822</v>
      </c>
      <c r="V119" t="s">
        <v>809</v>
      </c>
      <c r="W119" t="s">
        <v>809</v>
      </c>
      <c r="X119" t="s">
        <v>809</v>
      </c>
      <c r="Y119" t="s">
        <v>809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809</v>
      </c>
    </row>
    <row r="120" spans="1:30" x14ac:dyDescent="0.3">
      <c r="A120">
        <v>2014</v>
      </c>
      <c r="B120" t="s">
        <v>875</v>
      </c>
      <c r="C120" t="s">
        <v>808</v>
      </c>
      <c r="D120" t="str">
        <f t="shared" si="21"/>
        <v>Gatton2014TOS12-AugCvEllison</v>
      </c>
      <c r="F120" t="s">
        <v>823</v>
      </c>
      <c r="G120" t="s">
        <v>823</v>
      </c>
      <c r="H120" t="s">
        <v>809</v>
      </c>
      <c r="I120" t="s">
        <v>809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875</v>
      </c>
      <c r="T120" t="s">
        <v>876</v>
      </c>
      <c r="U120" t="s">
        <v>824</v>
      </c>
      <c r="V120" t="s">
        <v>809</v>
      </c>
      <c r="W120" t="s">
        <v>809</v>
      </c>
      <c r="X120" t="s">
        <v>809</v>
      </c>
      <c r="Y120" t="s">
        <v>809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809</v>
      </c>
    </row>
    <row r="121" spans="1:30" x14ac:dyDescent="0.3">
      <c r="A121">
        <v>2014</v>
      </c>
      <c r="B121" t="s">
        <v>875</v>
      </c>
      <c r="C121" t="s">
        <v>808</v>
      </c>
      <c r="D121" t="str">
        <f t="shared" si="21"/>
        <v>Gatton2014TOS12-AugCvForrest</v>
      </c>
      <c r="F121" t="s">
        <v>825</v>
      </c>
      <c r="G121" t="s">
        <v>825</v>
      </c>
      <c r="H121" t="s">
        <v>809</v>
      </c>
      <c r="I121" t="s">
        <v>809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875</v>
      </c>
      <c r="T121" t="s">
        <v>876</v>
      </c>
      <c r="U121" t="s">
        <v>826</v>
      </c>
      <c r="V121" t="s">
        <v>809</v>
      </c>
      <c r="W121" t="s">
        <v>809</v>
      </c>
      <c r="X121" t="s">
        <v>809</v>
      </c>
      <c r="Y121" t="s">
        <v>809</v>
      </c>
      <c r="Z121">
        <v>42</v>
      </c>
      <c r="AA121">
        <v>65.375</v>
      </c>
      <c r="AB121">
        <v>73.0555555555556</v>
      </c>
      <c r="AC121">
        <v>68</v>
      </c>
      <c r="AD121" t="s">
        <v>809</v>
      </c>
    </row>
    <row r="122" spans="1:30" x14ac:dyDescent="0.3">
      <c r="A122">
        <v>2014</v>
      </c>
      <c r="B122" t="s">
        <v>875</v>
      </c>
      <c r="C122" t="s">
        <v>808</v>
      </c>
      <c r="D122" t="str">
        <f t="shared" si="21"/>
        <v>Gatton2014TOS12-AugCvGauntlet</v>
      </c>
      <c r="F122" t="s">
        <v>827</v>
      </c>
      <c r="G122" t="s">
        <v>827</v>
      </c>
      <c r="H122" t="s">
        <v>809</v>
      </c>
      <c r="I122" t="s">
        <v>809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875</v>
      </c>
      <c r="T122" t="s">
        <v>876</v>
      </c>
      <c r="U122" t="s">
        <v>828</v>
      </c>
      <c r="V122" t="s">
        <v>809</v>
      </c>
      <c r="W122" t="s">
        <v>809</v>
      </c>
      <c r="X122" t="s">
        <v>809</v>
      </c>
      <c r="Y122" t="s">
        <v>809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3">
      <c r="A123">
        <v>2014</v>
      </c>
      <c r="B123" t="s">
        <v>875</v>
      </c>
      <c r="C123" t="s">
        <v>808</v>
      </c>
      <c r="D123" t="str">
        <f t="shared" si="21"/>
        <v>Gatton2014TOS12-AugCvGregory</v>
      </c>
      <c r="F123" t="s">
        <v>180</v>
      </c>
      <c r="G123" t="s">
        <v>180</v>
      </c>
      <c r="H123" t="s">
        <v>809</v>
      </c>
      <c r="I123" t="s">
        <v>809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875</v>
      </c>
      <c r="T123" t="s">
        <v>876</v>
      </c>
      <c r="U123" t="s">
        <v>829</v>
      </c>
      <c r="V123" t="s">
        <v>809</v>
      </c>
      <c r="W123" t="s">
        <v>809</v>
      </c>
      <c r="X123" t="s">
        <v>809</v>
      </c>
      <c r="Y123" t="s">
        <v>809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809</v>
      </c>
    </row>
    <row r="124" spans="1:30" x14ac:dyDescent="0.3">
      <c r="A124">
        <v>2014</v>
      </c>
      <c r="B124" t="s">
        <v>875</v>
      </c>
      <c r="C124" t="s">
        <v>808</v>
      </c>
      <c r="D124" t="str">
        <f t="shared" si="21"/>
        <v>Gatton2014TOS12-AugCvH45</v>
      </c>
      <c r="F124" t="s">
        <v>117</v>
      </c>
      <c r="G124" t="s">
        <v>117</v>
      </c>
      <c r="H124" t="s">
        <v>809</v>
      </c>
      <c r="I124" t="s">
        <v>809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875</v>
      </c>
      <c r="T124" t="s">
        <v>876</v>
      </c>
      <c r="U124" t="s">
        <v>830</v>
      </c>
      <c r="V124" t="s">
        <v>809</v>
      </c>
      <c r="W124" t="s">
        <v>809</v>
      </c>
      <c r="X124" t="s">
        <v>809</v>
      </c>
      <c r="Y124" t="s">
        <v>809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809</v>
      </c>
    </row>
    <row r="125" spans="1:30" x14ac:dyDescent="0.3">
      <c r="A125">
        <v>2014</v>
      </c>
      <c r="B125" t="s">
        <v>875</v>
      </c>
      <c r="C125" t="s">
        <v>808</v>
      </c>
      <c r="D125" t="str">
        <f t="shared" si="21"/>
        <v>Gatton2014TOS12-AugCvHume</v>
      </c>
      <c r="F125" t="s">
        <v>831</v>
      </c>
      <c r="G125" t="s">
        <v>831</v>
      </c>
      <c r="H125" t="s">
        <v>809</v>
      </c>
      <c r="I125" t="s">
        <v>809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875</v>
      </c>
      <c r="T125" t="s">
        <v>876</v>
      </c>
      <c r="U125" t="s">
        <v>832</v>
      </c>
      <c r="V125" t="s">
        <v>809</v>
      </c>
      <c r="W125" t="s">
        <v>809</v>
      </c>
      <c r="X125" t="s">
        <v>809</v>
      </c>
      <c r="Y125" t="s">
        <v>809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3">
      <c r="A126">
        <v>2014</v>
      </c>
      <c r="B126" t="s">
        <v>875</v>
      </c>
      <c r="C126" t="s">
        <v>808</v>
      </c>
      <c r="D126" t="str">
        <f t="shared" si="21"/>
        <v>Gatton2014TOS12-AugCvJanz</v>
      </c>
      <c r="F126" t="s">
        <v>118</v>
      </c>
      <c r="G126" t="s">
        <v>118</v>
      </c>
      <c r="H126" t="s">
        <v>809</v>
      </c>
      <c r="I126" t="s">
        <v>809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875</v>
      </c>
      <c r="T126" t="s">
        <v>876</v>
      </c>
      <c r="U126" t="s">
        <v>833</v>
      </c>
      <c r="V126" t="s">
        <v>809</v>
      </c>
      <c r="W126" t="s">
        <v>809</v>
      </c>
      <c r="X126" t="s">
        <v>809</v>
      </c>
      <c r="Y126" t="s">
        <v>809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809</v>
      </c>
    </row>
    <row r="127" spans="1:30" x14ac:dyDescent="0.3">
      <c r="A127">
        <v>2014</v>
      </c>
      <c r="B127" t="s">
        <v>875</v>
      </c>
      <c r="C127" t="s">
        <v>808</v>
      </c>
      <c r="D127" t="str">
        <f t="shared" si="21"/>
        <v>Gatton2014TOS12-AugCvKellalac</v>
      </c>
      <c r="F127" t="s">
        <v>834</v>
      </c>
      <c r="G127" t="s">
        <v>834</v>
      </c>
      <c r="H127" t="s">
        <v>809</v>
      </c>
      <c r="I127" t="s">
        <v>809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875</v>
      </c>
      <c r="T127" t="s">
        <v>876</v>
      </c>
      <c r="U127" t="s">
        <v>835</v>
      </c>
      <c r="V127" t="s">
        <v>809</v>
      </c>
      <c r="W127" t="s">
        <v>809</v>
      </c>
      <c r="X127" t="s">
        <v>809</v>
      </c>
      <c r="Y127" t="s">
        <v>809</v>
      </c>
      <c r="Z127">
        <v>42</v>
      </c>
      <c r="AA127">
        <v>67</v>
      </c>
      <c r="AB127">
        <v>77</v>
      </c>
      <c r="AC127">
        <v>70</v>
      </c>
      <c r="AD127" t="s">
        <v>809</v>
      </c>
    </row>
    <row r="128" spans="1:30" x14ac:dyDescent="0.3">
      <c r="A128">
        <v>2014</v>
      </c>
      <c r="B128" t="s">
        <v>875</v>
      </c>
      <c r="C128" t="s">
        <v>808</v>
      </c>
      <c r="D128" t="str">
        <f t="shared" si="21"/>
        <v>Gatton2014TOS12-AugCvLancer</v>
      </c>
      <c r="F128" t="s">
        <v>836</v>
      </c>
      <c r="G128" t="s">
        <v>836</v>
      </c>
      <c r="H128" t="s">
        <v>809</v>
      </c>
      <c r="I128" t="s">
        <v>809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875</v>
      </c>
      <c r="T128" t="s">
        <v>876</v>
      </c>
      <c r="U128" t="s">
        <v>837</v>
      </c>
      <c r="V128" t="s">
        <v>809</v>
      </c>
      <c r="W128" t="s">
        <v>809</v>
      </c>
      <c r="X128" t="s">
        <v>809</v>
      </c>
      <c r="Y128" t="s">
        <v>809</v>
      </c>
      <c r="Z128">
        <v>49</v>
      </c>
      <c r="AA128">
        <v>58.666666666666899</v>
      </c>
      <c r="AB128">
        <v>69.5</v>
      </c>
      <c r="AC128">
        <v>62</v>
      </c>
      <c r="AD128" t="s">
        <v>809</v>
      </c>
    </row>
    <row r="129" spans="1:30" x14ac:dyDescent="0.3">
      <c r="A129">
        <v>2014</v>
      </c>
      <c r="B129" t="s">
        <v>875</v>
      </c>
      <c r="C129" t="s">
        <v>808</v>
      </c>
      <c r="D129" t="str">
        <f t="shared" si="21"/>
        <v>Gatton2014TOS12-AugCvMace</v>
      </c>
      <c r="F129" t="s">
        <v>514</v>
      </c>
      <c r="G129" t="s">
        <v>514</v>
      </c>
      <c r="H129" t="s">
        <v>809</v>
      </c>
      <c r="I129" t="s">
        <v>809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875</v>
      </c>
      <c r="T129" t="s">
        <v>876</v>
      </c>
      <c r="U129" t="s">
        <v>838</v>
      </c>
      <c r="V129" t="s">
        <v>809</v>
      </c>
      <c r="W129" t="s">
        <v>809</v>
      </c>
      <c r="X129" t="s">
        <v>809</v>
      </c>
      <c r="Y129" t="s">
        <v>809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3">
      <c r="A130">
        <v>2014</v>
      </c>
      <c r="B130" t="s">
        <v>875</v>
      </c>
      <c r="C130" t="s">
        <v>808</v>
      </c>
      <c r="D130" t="str">
        <f t="shared" si="21"/>
        <v>Gatton2014TOS12-AugCvMagenta</v>
      </c>
      <c r="F130" t="s">
        <v>839</v>
      </c>
      <c r="G130" t="s">
        <v>839</v>
      </c>
      <c r="H130" t="s">
        <v>809</v>
      </c>
      <c r="I130" t="s">
        <v>809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875</v>
      </c>
      <c r="T130" t="s">
        <v>876</v>
      </c>
      <c r="U130" t="s">
        <v>840</v>
      </c>
      <c r="V130" t="s">
        <v>809</v>
      </c>
      <c r="W130" t="s">
        <v>809</v>
      </c>
      <c r="X130" t="s">
        <v>809</v>
      </c>
      <c r="Y130" t="s">
        <v>809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809</v>
      </c>
    </row>
    <row r="131" spans="1:30" x14ac:dyDescent="0.3">
      <c r="A131">
        <v>2014</v>
      </c>
      <c r="B131" t="s">
        <v>875</v>
      </c>
      <c r="C131" t="s">
        <v>808</v>
      </c>
      <c r="D131" t="str">
        <f t="shared" si="21"/>
        <v>Gatton2014TOS12-AugCvMerinda</v>
      </c>
      <c r="F131" t="s">
        <v>841</v>
      </c>
      <c r="G131" t="s">
        <v>841</v>
      </c>
      <c r="H131" t="s">
        <v>809</v>
      </c>
      <c r="I131" t="s">
        <v>809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875</v>
      </c>
      <c r="T131" t="s">
        <v>876</v>
      </c>
      <c r="U131" t="s">
        <v>842</v>
      </c>
      <c r="V131" t="s">
        <v>809</v>
      </c>
      <c r="W131" t="s">
        <v>809</v>
      </c>
      <c r="X131" t="s">
        <v>809</v>
      </c>
      <c r="Y131" t="s">
        <v>809</v>
      </c>
      <c r="Z131">
        <v>42</v>
      </c>
      <c r="AA131">
        <v>55</v>
      </c>
      <c r="AB131">
        <v>63.333333333333002</v>
      </c>
      <c r="AC131">
        <v>58</v>
      </c>
      <c r="AD131" t="s">
        <v>809</v>
      </c>
    </row>
    <row r="132" spans="1:30" x14ac:dyDescent="0.3">
      <c r="A132">
        <v>2014</v>
      </c>
      <c r="B132" t="s">
        <v>875</v>
      </c>
      <c r="C132" t="s">
        <v>808</v>
      </c>
      <c r="D132" t="str">
        <f t="shared" si="21"/>
        <v>Gatton2014TOS12-AugCvOuyen</v>
      </c>
      <c r="F132" t="s">
        <v>843</v>
      </c>
      <c r="G132" t="s">
        <v>843</v>
      </c>
      <c r="H132" t="s">
        <v>809</v>
      </c>
      <c r="I132" t="s">
        <v>809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875</v>
      </c>
      <c r="T132" t="s">
        <v>876</v>
      </c>
      <c r="U132" t="s">
        <v>844</v>
      </c>
      <c r="V132" t="s">
        <v>809</v>
      </c>
      <c r="W132" t="s">
        <v>809</v>
      </c>
      <c r="X132" t="s">
        <v>809</v>
      </c>
      <c r="Y132" t="s">
        <v>809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3">
      <c r="A133">
        <v>2014</v>
      </c>
      <c r="B133" t="s">
        <v>875</v>
      </c>
      <c r="C133" t="s">
        <v>808</v>
      </c>
      <c r="D133" t="str">
        <f t="shared" si="21"/>
        <v>Gatton2014TOS12-AugCvPeake</v>
      </c>
      <c r="F133" t="s">
        <v>845</v>
      </c>
      <c r="G133" t="s">
        <v>845</v>
      </c>
      <c r="H133" t="s">
        <v>809</v>
      </c>
      <c r="I133" t="s">
        <v>809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875</v>
      </c>
      <c r="T133" t="s">
        <v>876</v>
      </c>
      <c r="U133" t="s">
        <v>846</v>
      </c>
      <c r="V133" t="s">
        <v>809</v>
      </c>
      <c r="W133" t="s">
        <v>809</v>
      </c>
      <c r="X133" t="s">
        <v>809</v>
      </c>
      <c r="Y133" t="s">
        <v>809</v>
      </c>
      <c r="Z133">
        <v>42</v>
      </c>
      <c r="AA133">
        <v>54</v>
      </c>
      <c r="AB133">
        <v>62.5</v>
      </c>
      <c r="AC133">
        <v>56.666666666666003</v>
      </c>
      <c r="AD133" t="s">
        <v>809</v>
      </c>
    </row>
    <row r="134" spans="1:30" x14ac:dyDescent="0.3">
      <c r="A134">
        <v>2014</v>
      </c>
      <c r="B134" t="s">
        <v>875</v>
      </c>
      <c r="C134" t="s">
        <v>808</v>
      </c>
      <c r="D134" t="str">
        <f t="shared" si="21"/>
        <v>Gatton2014TOS12-AugCvRosella</v>
      </c>
      <c r="F134" t="s">
        <v>849</v>
      </c>
      <c r="G134" t="s">
        <v>849</v>
      </c>
      <c r="H134" t="s">
        <v>809</v>
      </c>
      <c r="I134" t="s">
        <v>809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875</v>
      </c>
      <c r="T134" t="s">
        <v>876</v>
      </c>
      <c r="U134" t="s">
        <v>850</v>
      </c>
      <c r="V134" t="s">
        <v>809</v>
      </c>
      <c r="W134" t="s">
        <v>809</v>
      </c>
      <c r="X134" t="s">
        <v>809</v>
      </c>
      <c r="Y134" t="s">
        <v>809</v>
      </c>
      <c r="Z134">
        <v>71</v>
      </c>
      <c r="AA134">
        <v>90</v>
      </c>
      <c r="AB134">
        <v>97</v>
      </c>
      <c r="AC134">
        <v>93</v>
      </c>
      <c r="AD134" t="s">
        <v>809</v>
      </c>
    </row>
    <row r="135" spans="1:30" x14ac:dyDescent="0.3">
      <c r="A135">
        <v>2014</v>
      </c>
      <c r="B135" t="s">
        <v>875</v>
      </c>
      <c r="C135" t="s">
        <v>808</v>
      </c>
      <c r="D135" t="str">
        <f t="shared" si="21"/>
        <v>Gatton2014TOS12-AugCvScout</v>
      </c>
      <c r="F135" t="s">
        <v>516</v>
      </c>
      <c r="G135" t="s">
        <v>516</v>
      </c>
      <c r="H135" t="s">
        <v>809</v>
      </c>
      <c r="I135" t="s">
        <v>809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875</v>
      </c>
      <c r="T135" t="s">
        <v>876</v>
      </c>
      <c r="U135" t="s">
        <v>851</v>
      </c>
      <c r="V135" t="s">
        <v>809</v>
      </c>
      <c r="W135" t="s">
        <v>809</v>
      </c>
      <c r="X135" t="s">
        <v>809</v>
      </c>
      <c r="Y135" t="s">
        <v>809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3">
      <c r="A136">
        <v>2014</v>
      </c>
      <c r="B136" t="s">
        <v>875</v>
      </c>
      <c r="C136" t="s">
        <v>808</v>
      </c>
      <c r="D136" t="str">
        <f t="shared" si="21"/>
        <v>Gatton2014TOS12-AugCvScythe</v>
      </c>
      <c r="F136" t="s">
        <v>852</v>
      </c>
      <c r="G136" t="s">
        <v>852</v>
      </c>
      <c r="H136" t="s">
        <v>809</v>
      </c>
      <c r="I136" t="s">
        <v>809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875</v>
      </c>
      <c r="T136" t="s">
        <v>876</v>
      </c>
      <c r="U136" t="s">
        <v>853</v>
      </c>
      <c r="V136" t="s">
        <v>809</v>
      </c>
      <c r="W136" t="s">
        <v>809</v>
      </c>
      <c r="X136" t="s">
        <v>809</v>
      </c>
      <c r="Y136" t="s">
        <v>809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3">
      <c r="A137">
        <v>2014</v>
      </c>
      <c r="B137" t="s">
        <v>875</v>
      </c>
      <c r="C137" t="s">
        <v>808</v>
      </c>
      <c r="D137" t="str">
        <f t="shared" si="21"/>
        <v>Gatton2014TOS12-AugCvSpitfire</v>
      </c>
      <c r="F137" t="s">
        <v>854</v>
      </c>
      <c r="G137" t="s">
        <v>854</v>
      </c>
      <c r="H137" t="s">
        <v>809</v>
      </c>
      <c r="I137" t="s">
        <v>809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875</v>
      </c>
      <c r="T137" t="s">
        <v>876</v>
      </c>
      <c r="U137" t="s">
        <v>855</v>
      </c>
      <c r="V137" t="s">
        <v>809</v>
      </c>
      <c r="W137" t="s">
        <v>809</v>
      </c>
      <c r="X137" t="s">
        <v>809</v>
      </c>
      <c r="Y137" t="s">
        <v>809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3">
      <c r="A138">
        <v>2014</v>
      </c>
      <c r="B138" t="s">
        <v>875</v>
      </c>
      <c r="C138" t="s">
        <v>808</v>
      </c>
      <c r="D138" t="str">
        <f t="shared" si="21"/>
        <v>Gatton2014TOS12-AugCvStrzelecki</v>
      </c>
      <c r="F138" t="s">
        <v>856</v>
      </c>
      <c r="G138" t="s">
        <v>856</v>
      </c>
      <c r="H138" t="s">
        <v>809</v>
      </c>
      <c r="I138" t="s">
        <v>809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875</v>
      </c>
      <c r="T138" t="s">
        <v>876</v>
      </c>
      <c r="U138" t="s">
        <v>857</v>
      </c>
      <c r="V138" t="s">
        <v>809</v>
      </c>
      <c r="W138" t="s">
        <v>809</v>
      </c>
      <c r="X138" t="s">
        <v>809</v>
      </c>
      <c r="Y138" t="s">
        <v>809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809</v>
      </c>
    </row>
    <row r="139" spans="1:30" x14ac:dyDescent="0.3">
      <c r="A139">
        <v>2014</v>
      </c>
      <c r="B139" t="s">
        <v>875</v>
      </c>
      <c r="C139" t="s">
        <v>808</v>
      </c>
      <c r="D139" t="str">
        <f t="shared" si="21"/>
        <v>Gatton2014TOS12-AugCvSunbri</v>
      </c>
      <c r="F139" t="s">
        <v>567</v>
      </c>
      <c r="G139" t="s">
        <v>567</v>
      </c>
      <c r="H139" t="s">
        <v>809</v>
      </c>
      <c r="I139" t="s">
        <v>809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875</v>
      </c>
      <c r="T139" t="s">
        <v>876</v>
      </c>
      <c r="U139" t="s">
        <v>858</v>
      </c>
      <c r="V139" t="s">
        <v>809</v>
      </c>
      <c r="W139" t="s">
        <v>809</v>
      </c>
      <c r="X139" t="s">
        <v>809</v>
      </c>
      <c r="Y139" t="s">
        <v>809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809</v>
      </c>
    </row>
    <row r="140" spans="1:30" x14ac:dyDescent="0.3">
      <c r="A140">
        <v>2014</v>
      </c>
      <c r="B140" t="s">
        <v>875</v>
      </c>
      <c r="C140" t="s">
        <v>808</v>
      </c>
      <c r="D140" t="str">
        <f t="shared" si="21"/>
        <v>Gatton2014TOS12-AugCvSunstate</v>
      </c>
      <c r="F140" t="s">
        <v>859</v>
      </c>
      <c r="G140" t="s">
        <v>859</v>
      </c>
      <c r="H140" t="s">
        <v>809</v>
      </c>
      <c r="I140" t="s">
        <v>809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875</v>
      </c>
      <c r="T140" t="s">
        <v>876</v>
      </c>
      <c r="U140" t="s">
        <v>860</v>
      </c>
      <c r="V140" t="s">
        <v>809</v>
      </c>
      <c r="W140" t="s">
        <v>809</v>
      </c>
      <c r="X140" t="s">
        <v>809</v>
      </c>
      <c r="Y140" t="s">
        <v>809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809</v>
      </c>
    </row>
    <row r="141" spans="1:30" x14ac:dyDescent="0.3">
      <c r="A141">
        <v>2014</v>
      </c>
      <c r="B141" t="s">
        <v>875</v>
      </c>
      <c r="C141" t="s">
        <v>808</v>
      </c>
      <c r="D141" t="str">
        <f t="shared" si="21"/>
        <v>Gatton2014TOS12-AugCvSuntop</v>
      </c>
      <c r="F141" t="s">
        <v>861</v>
      </c>
      <c r="G141" t="s">
        <v>861</v>
      </c>
      <c r="H141" t="s">
        <v>809</v>
      </c>
      <c r="I141" t="s">
        <v>809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875</v>
      </c>
      <c r="T141" t="s">
        <v>876</v>
      </c>
      <c r="U141" t="s">
        <v>862</v>
      </c>
      <c r="V141" t="s">
        <v>809</v>
      </c>
      <c r="W141" t="s">
        <v>809</v>
      </c>
      <c r="X141" t="s">
        <v>809</v>
      </c>
      <c r="Y141" t="s">
        <v>809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809</v>
      </c>
    </row>
    <row r="142" spans="1:30" x14ac:dyDescent="0.3">
      <c r="A142">
        <v>2014</v>
      </c>
      <c r="B142" t="s">
        <v>875</v>
      </c>
      <c r="C142" t="s">
        <v>808</v>
      </c>
      <c r="D142" t="str">
        <f t="shared" si="21"/>
        <v>Gatton2014TOS12-AugCvWedgetail</v>
      </c>
      <c r="F142" t="s">
        <v>197</v>
      </c>
      <c r="G142" t="s">
        <v>197</v>
      </c>
      <c r="H142" t="s">
        <v>809</v>
      </c>
      <c r="I142" t="s">
        <v>809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875</v>
      </c>
      <c r="T142" t="s">
        <v>876</v>
      </c>
      <c r="U142" t="s">
        <v>863</v>
      </c>
      <c r="V142" t="s">
        <v>809</v>
      </c>
      <c r="W142" t="s">
        <v>809</v>
      </c>
      <c r="X142" t="s">
        <v>809</v>
      </c>
      <c r="Y142" t="s">
        <v>809</v>
      </c>
      <c r="Z142">
        <v>71</v>
      </c>
      <c r="AA142">
        <v>94</v>
      </c>
      <c r="AB142">
        <v>102</v>
      </c>
      <c r="AC142">
        <v>97</v>
      </c>
      <c r="AD142" t="s">
        <v>809</v>
      </c>
    </row>
    <row r="143" spans="1:30" x14ac:dyDescent="0.3">
      <c r="A143">
        <v>2014</v>
      </c>
      <c r="B143" t="s">
        <v>875</v>
      </c>
      <c r="C143" t="s">
        <v>808</v>
      </c>
      <c r="D143" t="str">
        <f t="shared" si="21"/>
        <v>Gatton2014TOS12-AugCvWhistler</v>
      </c>
      <c r="F143" t="s">
        <v>864</v>
      </c>
      <c r="G143" t="s">
        <v>864</v>
      </c>
      <c r="H143" t="s">
        <v>809</v>
      </c>
      <c r="I143" t="s">
        <v>809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875</v>
      </c>
      <c r="T143" t="s">
        <v>876</v>
      </c>
      <c r="U143" t="s">
        <v>865</v>
      </c>
      <c r="V143" t="s">
        <v>809</v>
      </c>
      <c r="W143" t="s">
        <v>809</v>
      </c>
      <c r="X143" t="s">
        <v>809</v>
      </c>
      <c r="Y143" t="s">
        <v>809</v>
      </c>
      <c r="Z143">
        <v>71</v>
      </c>
      <c r="AA143">
        <v>84</v>
      </c>
      <c r="AB143">
        <v>92</v>
      </c>
      <c r="AC143">
        <v>87</v>
      </c>
      <c r="AD143" t="s">
        <v>809</v>
      </c>
    </row>
    <row r="144" spans="1:30" x14ac:dyDescent="0.3">
      <c r="A144">
        <v>2014</v>
      </c>
      <c r="B144" t="s">
        <v>875</v>
      </c>
      <c r="C144" t="s">
        <v>808</v>
      </c>
      <c r="D144" t="str">
        <f t="shared" si="21"/>
        <v>Gatton2014TOS12-AugCvWills</v>
      </c>
      <c r="F144" t="s">
        <v>866</v>
      </c>
      <c r="G144" t="s">
        <v>866</v>
      </c>
      <c r="H144" t="s">
        <v>809</v>
      </c>
      <c r="I144" t="s">
        <v>809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875</v>
      </c>
      <c r="T144" t="s">
        <v>876</v>
      </c>
      <c r="U144" t="s">
        <v>867</v>
      </c>
      <c r="V144" t="s">
        <v>809</v>
      </c>
      <c r="W144" t="s">
        <v>809</v>
      </c>
      <c r="X144" t="s">
        <v>809</v>
      </c>
      <c r="Y144" t="s">
        <v>809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809</v>
      </c>
    </row>
    <row r="145" spans="1:30" x14ac:dyDescent="0.3">
      <c r="A145">
        <v>2014</v>
      </c>
      <c r="B145" t="s">
        <v>875</v>
      </c>
      <c r="C145" t="s">
        <v>808</v>
      </c>
      <c r="D145" t="str">
        <f t="shared" si="21"/>
        <v>Gatton2014TOS12-AugCvWyalkatchem</v>
      </c>
      <c r="F145" t="s">
        <v>199</v>
      </c>
      <c r="G145" t="s">
        <v>199</v>
      </c>
      <c r="H145" t="s">
        <v>809</v>
      </c>
      <c r="I145" t="s">
        <v>809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875</v>
      </c>
      <c r="T145" t="s">
        <v>876</v>
      </c>
      <c r="U145" t="s">
        <v>868</v>
      </c>
      <c r="V145" t="s">
        <v>809</v>
      </c>
      <c r="W145" t="s">
        <v>809</v>
      </c>
      <c r="X145" t="s">
        <v>809</v>
      </c>
      <c r="Y145" t="s">
        <v>809</v>
      </c>
      <c r="Z145">
        <v>48</v>
      </c>
      <c r="AA145">
        <v>55</v>
      </c>
      <c r="AB145">
        <v>63.916666666666899</v>
      </c>
      <c r="AC145">
        <v>58.5</v>
      </c>
      <c r="AD145" t="s">
        <v>809</v>
      </c>
    </row>
    <row r="146" spans="1:30" x14ac:dyDescent="0.3">
      <c r="A146">
        <v>2014</v>
      </c>
      <c r="B146" t="s">
        <v>875</v>
      </c>
      <c r="C146" t="s">
        <v>808</v>
      </c>
      <c r="D146" t="str">
        <f t="shared" si="21"/>
        <v>Gatton2014TOS12-AugCvYitpi</v>
      </c>
      <c r="F146" t="s">
        <v>140</v>
      </c>
      <c r="G146" t="s">
        <v>140</v>
      </c>
      <c r="H146" t="s">
        <v>809</v>
      </c>
      <c r="I146" t="s">
        <v>809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875</v>
      </c>
      <c r="T146" t="s">
        <v>876</v>
      </c>
      <c r="U146" t="s">
        <v>869</v>
      </c>
      <c r="V146" t="s">
        <v>809</v>
      </c>
      <c r="W146" t="s">
        <v>809</v>
      </c>
      <c r="X146" t="s">
        <v>809</v>
      </c>
      <c r="Y146" t="s">
        <v>809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809</v>
      </c>
    </row>
    <row r="147" spans="1:30" x14ac:dyDescent="0.3">
      <c r="A147">
        <v>2014</v>
      </c>
      <c r="B147" t="s">
        <v>875</v>
      </c>
      <c r="C147" t="s">
        <v>808</v>
      </c>
      <c r="D147" t="str">
        <f t="shared" si="21"/>
        <v>Gatton2014TOS12-AugCvYoung</v>
      </c>
      <c r="F147" t="s">
        <v>202</v>
      </c>
      <c r="G147" t="s">
        <v>202</v>
      </c>
      <c r="H147" t="s">
        <v>809</v>
      </c>
      <c r="I147" t="s">
        <v>809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875</v>
      </c>
      <c r="T147" t="s">
        <v>876</v>
      </c>
      <c r="U147" t="s">
        <v>870</v>
      </c>
      <c r="V147" t="s">
        <v>809</v>
      </c>
      <c r="W147" t="s">
        <v>809</v>
      </c>
      <c r="X147" t="s">
        <v>809</v>
      </c>
      <c r="Y147" t="s">
        <v>809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809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zoomScaleNormal="100" workbookViewId="0">
      <selection activeCell="C1" sqref="C1"/>
    </sheetView>
  </sheetViews>
  <sheetFormatPr defaultColWidth="8.5546875" defaultRowHeight="14.4" x14ac:dyDescent="0.3"/>
  <cols>
    <col min="2" max="2" width="10.109375" customWidth="1"/>
  </cols>
  <sheetData>
    <row r="1" spans="1:3" x14ac:dyDescent="0.3">
      <c r="A1" s="3" t="s">
        <v>877</v>
      </c>
      <c r="B1" s="21">
        <v>37391</v>
      </c>
      <c r="C1">
        <f t="shared" ref="C1:C64" si="0">B1-DATE(YEAR(B1),1,1)+1</f>
        <v>135</v>
      </c>
    </row>
    <row r="2" spans="1:3" x14ac:dyDescent="0.3">
      <c r="A2" s="3" t="s">
        <v>877</v>
      </c>
      <c r="B2" s="21">
        <v>37508</v>
      </c>
      <c r="C2">
        <f t="shared" si="0"/>
        <v>252</v>
      </c>
    </row>
    <row r="3" spans="1:3" x14ac:dyDescent="0.3">
      <c r="A3" s="3" t="s">
        <v>877</v>
      </c>
      <c r="B3" s="21">
        <v>37694</v>
      </c>
      <c r="C3">
        <f t="shared" si="0"/>
        <v>73</v>
      </c>
    </row>
    <row r="4" spans="1:3" x14ac:dyDescent="0.3">
      <c r="A4" s="3" t="s">
        <v>877</v>
      </c>
      <c r="B4" s="21">
        <v>37762</v>
      </c>
      <c r="C4">
        <f t="shared" si="0"/>
        <v>141</v>
      </c>
    </row>
    <row r="5" spans="1:3" x14ac:dyDescent="0.3">
      <c r="A5" s="3" t="s">
        <v>877</v>
      </c>
      <c r="B5" s="21">
        <v>37866</v>
      </c>
      <c r="C5">
        <f t="shared" si="0"/>
        <v>245</v>
      </c>
    </row>
    <row r="6" spans="1:3" x14ac:dyDescent="0.3">
      <c r="A6" s="3" t="s">
        <v>877</v>
      </c>
      <c r="B6" s="21">
        <v>38069</v>
      </c>
      <c r="C6">
        <f t="shared" si="0"/>
        <v>83</v>
      </c>
    </row>
    <row r="7" spans="1:3" x14ac:dyDescent="0.3">
      <c r="A7" s="3" t="s">
        <v>877</v>
      </c>
      <c r="B7" s="21">
        <v>38135</v>
      </c>
      <c r="C7">
        <f t="shared" si="0"/>
        <v>149</v>
      </c>
    </row>
    <row r="8" spans="1:3" x14ac:dyDescent="0.3">
      <c r="A8" s="3" t="s">
        <v>877</v>
      </c>
      <c r="B8" s="21">
        <v>38236</v>
      </c>
      <c r="C8">
        <f t="shared" si="0"/>
        <v>250</v>
      </c>
    </row>
    <row r="9" spans="1:3" x14ac:dyDescent="0.3">
      <c r="A9" s="3" t="s">
        <v>877</v>
      </c>
      <c r="B9" s="21">
        <v>38446</v>
      </c>
      <c r="C9">
        <f t="shared" si="0"/>
        <v>94</v>
      </c>
    </row>
    <row r="10" spans="1:3" x14ac:dyDescent="0.3">
      <c r="A10" s="3" t="s">
        <v>877</v>
      </c>
      <c r="B10" s="21">
        <v>38499</v>
      </c>
      <c r="C10">
        <f t="shared" si="0"/>
        <v>147</v>
      </c>
    </row>
    <row r="11" spans="1:3" x14ac:dyDescent="0.3">
      <c r="A11" s="3" t="s">
        <v>877</v>
      </c>
      <c r="B11" s="21">
        <v>38600</v>
      </c>
      <c r="C11">
        <f t="shared" si="0"/>
        <v>248</v>
      </c>
    </row>
    <row r="12" spans="1:3" x14ac:dyDescent="0.3">
      <c r="A12" s="3" t="s">
        <v>878</v>
      </c>
      <c r="B12" s="21">
        <v>36990</v>
      </c>
      <c r="C12">
        <f t="shared" si="0"/>
        <v>99</v>
      </c>
    </row>
    <row r="13" spans="1:3" x14ac:dyDescent="0.3">
      <c r="A13" s="3" t="s">
        <v>878</v>
      </c>
      <c r="B13" s="21">
        <v>37057</v>
      </c>
      <c r="C13">
        <f t="shared" si="0"/>
        <v>166</v>
      </c>
    </row>
    <row r="14" spans="1:3" x14ac:dyDescent="0.3">
      <c r="A14" s="3" t="s">
        <v>878</v>
      </c>
      <c r="B14" s="21">
        <v>37322</v>
      </c>
      <c r="C14">
        <f t="shared" si="0"/>
        <v>66</v>
      </c>
    </row>
    <row r="15" spans="1:3" x14ac:dyDescent="0.3">
      <c r="A15" s="3" t="s">
        <v>878</v>
      </c>
      <c r="B15" s="21">
        <v>37391</v>
      </c>
      <c r="C15">
        <f t="shared" si="0"/>
        <v>135</v>
      </c>
    </row>
    <row r="16" spans="1:3" x14ac:dyDescent="0.3">
      <c r="A16" s="3" t="s">
        <v>878</v>
      </c>
      <c r="B16" s="21">
        <v>37694</v>
      </c>
      <c r="C16">
        <f t="shared" si="0"/>
        <v>73</v>
      </c>
    </row>
    <row r="17" spans="1:3" x14ac:dyDescent="0.3">
      <c r="A17" s="3" t="s">
        <v>878</v>
      </c>
      <c r="B17" s="21">
        <v>37762</v>
      </c>
      <c r="C17">
        <f t="shared" si="0"/>
        <v>141</v>
      </c>
    </row>
    <row r="18" spans="1:3" x14ac:dyDescent="0.3">
      <c r="A18" s="3" t="s">
        <v>878</v>
      </c>
      <c r="B18" s="21">
        <v>38069</v>
      </c>
      <c r="C18">
        <f t="shared" si="0"/>
        <v>83</v>
      </c>
    </row>
    <row r="19" spans="1:3" x14ac:dyDescent="0.3">
      <c r="A19" s="3" t="s">
        <v>878</v>
      </c>
      <c r="B19" s="21">
        <v>38135</v>
      </c>
      <c r="C19">
        <f t="shared" si="0"/>
        <v>149</v>
      </c>
    </row>
    <row r="20" spans="1:3" x14ac:dyDescent="0.3">
      <c r="A20" s="3" t="s">
        <v>878</v>
      </c>
      <c r="B20" s="21">
        <v>38446</v>
      </c>
      <c r="C20">
        <f t="shared" si="0"/>
        <v>94</v>
      </c>
    </row>
    <row r="21" spans="1:3" x14ac:dyDescent="0.3">
      <c r="A21" s="3" t="s">
        <v>878</v>
      </c>
      <c r="B21" s="21">
        <v>38499</v>
      </c>
      <c r="C21">
        <f t="shared" si="0"/>
        <v>147</v>
      </c>
    </row>
    <row r="22" spans="1:3" x14ac:dyDescent="0.3">
      <c r="A22" s="3" t="s">
        <v>878</v>
      </c>
      <c r="B22" s="21">
        <v>38789</v>
      </c>
      <c r="C22">
        <f t="shared" si="0"/>
        <v>72</v>
      </c>
    </row>
    <row r="23" spans="1:3" x14ac:dyDescent="0.3">
      <c r="A23" s="3" t="s">
        <v>878</v>
      </c>
      <c r="B23" s="21">
        <v>38847</v>
      </c>
      <c r="C23">
        <f t="shared" si="0"/>
        <v>130</v>
      </c>
    </row>
    <row r="24" spans="1:3" x14ac:dyDescent="0.3">
      <c r="A24" s="3" t="s">
        <v>878</v>
      </c>
      <c r="B24" s="21">
        <v>39196</v>
      </c>
      <c r="C24">
        <f t="shared" si="0"/>
        <v>114</v>
      </c>
    </row>
    <row r="25" spans="1:3" x14ac:dyDescent="0.3">
      <c r="A25" s="3" t="s">
        <v>878</v>
      </c>
      <c r="B25" s="21">
        <v>39261</v>
      </c>
      <c r="C25">
        <f t="shared" si="0"/>
        <v>179</v>
      </c>
    </row>
    <row r="26" spans="1:3" x14ac:dyDescent="0.3">
      <c r="A26" s="3" t="s">
        <v>878</v>
      </c>
      <c r="B26" s="21">
        <v>39549</v>
      </c>
      <c r="C26">
        <f t="shared" si="0"/>
        <v>102</v>
      </c>
    </row>
    <row r="27" spans="1:3" x14ac:dyDescent="0.3">
      <c r="A27" s="3" t="s">
        <v>878</v>
      </c>
      <c r="B27" s="21">
        <v>39605</v>
      </c>
      <c r="C27">
        <f t="shared" si="0"/>
        <v>158</v>
      </c>
    </row>
    <row r="28" spans="1:3" x14ac:dyDescent="0.3">
      <c r="A28" s="3" t="s">
        <v>878</v>
      </c>
      <c r="B28" s="21">
        <v>39892</v>
      </c>
      <c r="C28">
        <f t="shared" si="0"/>
        <v>79</v>
      </c>
    </row>
    <row r="29" spans="1:3" x14ac:dyDescent="0.3">
      <c r="A29" s="3" t="s">
        <v>878</v>
      </c>
      <c r="B29" s="21">
        <v>39892</v>
      </c>
      <c r="C29">
        <f t="shared" si="0"/>
        <v>79</v>
      </c>
    </row>
    <row r="30" spans="1:3" x14ac:dyDescent="0.3">
      <c r="A30" s="3" t="s">
        <v>878</v>
      </c>
      <c r="B30" s="21">
        <v>39969</v>
      </c>
      <c r="C30">
        <f t="shared" si="0"/>
        <v>156</v>
      </c>
    </row>
    <row r="31" spans="1:3" x14ac:dyDescent="0.3">
      <c r="A31" s="3" t="s">
        <v>878</v>
      </c>
      <c r="B31" s="21">
        <v>39969</v>
      </c>
      <c r="C31">
        <f t="shared" si="0"/>
        <v>156</v>
      </c>
    </row>
    <row r="32" spans="1:3" x14ac:dyDescent="0.3">
      <c r="A32" s="3" t="s">
        <v>878</v>
      </c>
      <c r="B32" s="21">
        <v>40049</v>
      </c>
      <c r="C32">
        <f t="shared" si="0"/>
        <v>236</v>
      </c>
    </row>
    <row r="33" spans="1:3" x14ac:dyDescent="0.3">
      <c r="A33" s="3" t="s">
        <v>878</v>
      </c>
      <c r="B33" s="21">
        <v>40049</v>
      </c>
      <c r="C33">
        <f t="shared" si="0"/>
        <v>236</v>
      </c>
    </row>
    <row r="34" spans="1:3" x14ac:dyDescent="0.3">
      <c r="A34" s="3" t="s">
        <v>878</v>
      </c>
      <c r="B34" s="21">
        <v>40267</v>
      </c>
      <c r="C34">
        <f t="shared" si="0"/>
        <v>89</v>
      </c>
    </row>
    <row r="35" spans="1:3" x14ac:dyDescent="0.3">
      <c r="A35" s="3" t="s">
        <v>878</v>
      </c>
      <c r="B35" s="21">
        <v>40267</v>
      </c>
      <c r="C35">
        <f t="shared" si="0"/>
        <v>89</v>
      </c>
    </row>
    <row r="36" spans="1:3" x14ac:dyDescent="0.3">
      <c r="A36" s="3" t="s">
        <v>878</v>
      </c>
      <c r="B36" s="21">
        <v>40365</v>
      </c>
      <c r="C36">
        <f t="shared" si="0"/>
        <v>187</v>
      </c>
    </row>
    <row r="37" spans="1:3" x14ac:dyDescent="0.3">
      <c r="A37" s="3" t="s">
        <v>878</v>
      </c>
      <c r="B37" s="21">
        <v>40365</v>
      </c>
      <c r="C37">
        <f t="shared" si="0"/>
        <v>187</v>
      </c>
    </row>
    <row r="38" spans="1:3" x14ac:dyDescent="0.3">
      <c r="A38" s="3" t="s">
        <v>878</v>
      </c>
      <c r="B38" s="21">
        <v>40632</v>
      </c>
      <c r="C38">
        <f t="shared" si="0"/>
        <v>89</v>
      </c>
    </row>
    <row r="39" spans="1:3" x14ac:dyDescent="0.3">
      <c r="A39" s="3" t="s">
        <v>878</v>
      </c>
      <c r="B39" s="21">
        <v>40632</v>
      </c>
      <c r="C39">
        <f t="shared" si="0"/>
        <v>89</v>
      </c>
    </row>
    <row r="40" spans="1:3" x14ac:dyDescent="0.3">
      <c r="A40" s="3" t="s">
        <v>878</v>
      </c>
      <c r="B40" s="21">
        <v>40674</v>
      </c>
      <c r="C40">
        <f t="shared" si="0"/>
        <v>131</v>
      </c>
    </row>
    <row r="41" spans="1:3" x14ac:dyDescent="0.3">
      <c r="A41" s="3" t="s">
        <v>878</v>
      </c>
      <c r="B41" s="21">
        <v>40674</v>
      </c>
      <c r="C41">
        <f t="shared" si="0"/>
        <v>131</v>
      </c>
    </row>
    <row r="42" spans="1:3" x14ac:dyDescent="0.3">
      <c r="A42" s="3" t="s">
        <v>878</v>
      </c>
      <c r="B42" s="21">
        <v>41004</v>
      </c>
      <c r="C42">
        <f t="shared" si="0"/>
        <v>96</v>
      </c>
    </row>
    <row r="43" spans="1:3" x14ac:dyDescent="0.3">
      <c r="A43" s="3" t="s">
        <v>878</v>
      </c>
      <c r="B43" s="21">
        <v>41004</v>
      </c>
      <c r="C43">
        <f t="shared" si="0"/>
        <v>96</v>
      </c>
    </row>
    <row r="44" spans="1:3" x14ac:dyDescent="0.3">
      <c r="A44" s="3" t="s">
        <v>878</v>
      </c>
      <c r="B44" s="21">
        <v>41088</v>
      </c>
      <c r="C44">
        <f t="shared" si="0"/>
        <v>180</v>
      </c>
    </row>
    <row r="45" spans="1:3" x14ac:dyDescent="0.3">
      <c r="A45" s="3" t="s">
        <v>878</v>
      </c>
      <c r="B45" s="21">
        <v>41088</v>
      </c>
      <c r="C45">
        <f t="shared" si="0"/>
        <v>180</v>
      </c>
    </row>
    <row r="46" spans="1:3" x14ac:dyDescent="0.3">
      <c r="A46" s="3" t="s">
        <v>879</v>
      </c>
      <c r="B46" s="21">
        <v>38499</v>
      </c>
      <c r="C46">
        <f t="shared" si="0"/>
        <v>147</v>
      </c>
    </row>
    <row r="47" spans="1:3" x14ac:dyDescent="0.3">
      <c r="A47" s="3" t="s">
        <v>879</v>
      </c>
      <c r="B47" s="21">
        <v>38789</v>
      </c>
      <c r="C47">
        <f t="shared" si="0"/>
        <v>72</v>
      </c>
    </row>
    <row r="48" spans="1:3" x14ac:dyDescent="0.3">
      <c r="A48" s="3" t="s">
        <v>879</v>
      </c>
      <c r="B48" s="21">
        <v>38847</v>
      </c>
      <c r="C48">
        <f t="shared" si="0"/>
        <v>130</v>
      </c>
    </row>
    <row r="49" spans="1:3" x14ac:dyDescent="0.3">
      <c r="A49" s="3" t="s">
        <v>879</v>
      </c>
      <c r="B49" s="21">
        <v>39196</v>
      </c>
      <c r="C49">
        <f t="shared" si="0"/>
        <v>114</v>
      </c>
    </row>
    <row r="50" spans="1:3" x14ac:dyDescent="0.3">
      <c r="A50" s="3" t="s">
        <v>879</v>
      </c>
      <c r="B50" s="21">
        <v>39261</v>
      </c>
      <c r="C50">
        <f t="shared" si="0"/>
        <v>179</v>
      </c>
    </row>
    <row r="51" spans="1:3" x14ac:dyDescent="0.3">
      <c r="A51" s="3" t="s">
        <v>879</v>
      </c>
      <c r="B51" s="21">
        <v>39549</v>
      </c>
      <c r="C51">
        <f t="shared" si="0"/>
        <v>102</v>
      </c>
    </row>
    <row r="52" spans="1:3" x14ac:dyDescent="0.3">
      <c r="A52" s="3" t="s">
        <v>879</v>
      </c>
      <c r="B52" s="21">
        <v>39605</v>
      </c>
      <c r="C52">
        <f t="shared" si="0"/>
        <v>158</v>
      </c>
    </row>
    <row r="53" spans="1:3" x14ac:dyDescent="0.3">
      <c r="A53" s="3" t="s">
        <v>880</v>
      </c>
      <c r="B53" s="21">
        <v>39892</v>
      </c>
      <c r="C53">
        <f t="shared" si="0"/>
        <v>79</v>
      </c>
    </row>
    <row r="54" spans="1:3" x14ac:dyDescent="0.3">
      <c r="A54" s="3" t="s">
        <v>880</v>
      </c>
      <c r="B54" s="21">
        <v>39969</v>
      </c>
      <c r="C54">
        <f t="shared" si="0"/>
        <v>156</v>
      </c>
    </row>
    <row r="55" spans="1:3" x14ac:dyDescent="0.3">
      <c r="A55" s="3" t="s">
        <v>880</v>
      </c>
      <c r="B55" s="21">
        <v>40049</v>
      </c>
      <c r="C55">
        <f t="shared" si="0"/>
        <v>236</v>
      </c>
    </row>
    <row r="56" spans="1:3" x14ac:dyDescent="0.3">
      <c r="A56" s="3" t="s">
        <v>880</v>
      </c>
      <c r="B56" s="21">
        <v>40267</v>
      </c>
      <c r="C56">
        <f t="shared" si="0"/>
        <v>89</v>
      </c>
    </row>
    <row r="57" spans="1:3" x14ac:dyDescent="0.3">
      <c r="A57" s="3" t="s">
        <v>880</v>
      </c>
      <c r="B57" s="21">
        <v>40365</v>
      </c>
      <c r="C57">
        <f t="shared" si="0"/>
        <v>187</v>
      </c>
    </row>
    <row r="58" spans="1:3" x14ac:dyDescent="0.3">
      <c r="A58" s="3" t="s">
        <v>880</v>
      </c>
      <c r="B58" s="21">
        <v>40455</v>
      </c>
      <c r="C58">
        <f t="shared" si="0"/>
        <v>277</v>
      </c>
    </row>
    <row r="59" spans="1:3" x14ac:dyDescent="0.3">
      <c r="A59" s="3" t="s">
        <v>880</v>
      </c>
      <c r="B59" s="21">
        <v>40512</v>
      </c>
      <c r="C59">
        <f t="shared" si="0"/>
        <v>334</v>
      </c>
    </row>
    <row r="60" spans="1:3" x14ac:dyDescent="0.3">
      <c r="A60" s="3" t="s">
        <v>880</v>
      </c>
      <c r="B60" s="21">
        <v>40632</v>
      </c>
      <c r="C60">
        <f t="shared" si="0"/>
        <v>89</v>
      </c>
    </row>
    <row r="61" spans="1:3" x14ac:dyDescent="0.3">
      <c r="A61" s="3" t="s">
        <v>880</v>
      </c>
      <c r="B61" s="21">
        <v>40674</v>
      </c>
      <c r="C61">
        <f t="shared" si="0"/>
        <v>131</v>
      </c>
    </row>
    <row r="62" spans="1:3" x14ac:dyDescent="0.3">
      <c r="A62" s="3" t="s">
        <v>880</v>
      </c>
      <c r="B62" s="21">
        <v>40795</v>
      </c>
      <c r="C62">
        <f t="shared" si="0"/>
        <v>252</v>
      </c>
    </row>
    <row r="63" spans="1:3" x14ac:dyDescent="0.3">
      <c r="A63" s="3" t="s">
        <v>880</v>
      </c>
      <c r="B63" s="21">
        <v>41004</v>
      </c>
      <c r="C63">
        <f t="shared" si="0"/>
        <v>96</v>
      </c>
    </row>
    <row r="64" spans="1:3" x14ac:dyDescent="0.3">
      <c r="A64" s="3" t="s">
        <v>880</v>
      </c>
      <c r="B64" s="21">
        <v>41088</v>
      </c>
      <c r="C64">
        <f t="shared" si="0"/>
        <v>180</v>
      </c>
    </row>
    <row r="65" spans="1:3" x14ac:dyDescent="0.3">
      <c r="A65" s="3" t="s">
        <v>880</v>
      </c>
      <c r="B65" s="21">
        <v>41177</v>
      </c>
      <c r="C65">
        <f t="shared" ref="C65:C128" si="1">B65-DATE(YEAR(B65),1,1)+1</f>
        <v>269</v>
      </c>
    </row>
    <row r="66" spans="1:3" x14ac:dyDescent="0.3">
      <c r="A66" s="3" t="s">
        <v>881</v>
      </c>
      <c r="B66" s="21">
        <v>39892</v>
      </c>
      <c r="C66">
        <f t="shared" si="1"/>
        <v>79</v>
      </c>
    </row>
    <row r="67" spans="1:3" x14ac:dyDescent="0.3">
      <c r="A67" s="3" t="s">
        <v>881</v>
      </c>
      <c r="B67" s="21">
        <v>39969</v>
      </c>
      <c r="C67">
        <f t="shared" si="1"/>
        <v>156</v>
      </c>
    </row>
    <row r="68" spans="1:3" x14ac:dyDescent="0.3">
      <c r="A68" s="3" t="s">
        <v>881</v>
      </c>
      <c r="B68" s="21">
        <v>40049</v>
      </c>
      <c r="C68">
        <f t="shared" si="1"/>
        <v>236</v>
      </c>
    </row>
    <row r="69" spans="1:3" x14ac:dyDescent="0.3">
      <c r="A69" s="3" t="s">
        <v>881</v>
      </c>
      <c r="B69" s="21">
        <v>40267</v>
      </c>
      <c r="C69">
        <f t="shared" si="1"/>
        <v>89</v>
      </c>
    </row>
    <row r="70" spans="1:3" x14ac:dyDescent="0.3">
      <c r="A70" s="3" t="s">
        <v>881</v>
      </c>
      <c r="B70" s="21">
        <v>40365</v>
      </c>
      <c r="C70">
        <f t="shared" si="1"/>
        <v>187</v>
      </c>
    </row>
    <row r="71" spans="1:3" x14ac:dyDescent="0.3">
      <c r="A71" s="3" t="s">
        <v>881</v>
      </c>
      <c r="B71" s="21">
        <v>40632</v>
      </c>
      <c r="C71">
        <f t="shared" si="1"/>
        <v>89</v>
      </c>
    </row>
    <row r="72" spans="1:3" x14ac:dyDescent="0.3">
      <c r="A72" s="3" t="s">
        <v>881</v>
      </c>
      <c r="B72" s="21">
        <v>40674</v>
      </c>
      <c r="C72">
        <f t="shared" si="1"/>
        <v>131</v>
      </c>
    </row>
    <row r="73" spans="1:3" x14ac:dyDescent="0.3">
      <c r="A73" s="3" t="s">
        <v>881</v>
      </c>
      <c r="B73" s="21">
        <v>40795</v>
      </c>
      <c r="C73">
        <f t="shared" si="1"/>
        <v>252</v>
      </c>
    </row>
    <row r="74" spans="1:3" x14ac:dyDescent="0.3">
      <c r="A74" s="3" t="s">
        <v>881</v>
      </c>
      <c r="B74" s="21">
        <v>41004</v>
      </c>
      <c r="C74">
        <f t="shared" si="1"/>
        <v>96</v>
      </c>
    </row>
    <row r="75" spans="1:3" x14ac:dyDescent="0.3">
      <c r="A75" s="3" t="s">
        <v>881</v>
      </c>
      <c r="B75" s="21">
        <v>41088</v>
      </c>
      <c r="C75">
        <f t="shared" si="1"/>
        <v>180</v>
      </c>
    </row>
    <row r="76" spans="1:3" x14ac:dyDescent="0.3">
      <c r="A76" s="3" t="s">
        <v>881</v>
      </c>
      <c r="B76" s="21">
        <v>41177</v>
      </c>
      <c r="C76">
        <f t="shared" si="1"/>
        <v>269</v>
      </c>
    </row>
    <row r="77" spans="1:3" x14ac:dyDescent="0.3">
      <c r="A77" s="3" t="s">
        <v>882</v>
      </c>
      <c r="B77" s="21">
        <v>36588</v>
      </c>
      <c r="C77">
        <f t="shared" si="1"/>
        <v>63</v>
      </c>
    </row>
    <row r="78" spans="1:3" x14ac:dyDescent="0.3">
      <c r="A78" s="3" t="s">
        <v>882</v>
      </c>
      <c r="B78" s="21">
        <v>36661</v>
      </c>
      <c r="C78">
        <f t="shared" si="1"/>
        <v>136</v>
      </c>
    </row>
    <row r="79" spans="1:3" x14ac:dyDescent="0.3">
      <c r="A79" s="3" t="s">
        <v>882</v>
      </c>
      <c r="B79" s="21">
        <v>36990</v>
      </c>
      <c r="C79">
        <f t="shared" si="1"/>
        <v>99</v>
      </c>
    </row>
    <row r="80" spans="1:3" x14ac:dyDescent="0.3">
      <c r="A80" s="3" t="s">
        <v>882</v>
      </c>
      <c r="B80" s="21">
        <v>37057</v>
      </c>
      <c r="C80">
        <f t="shared" si="1"/>
        <v>166</v>
      </c>
    </row>
    <row r="81" spans="1:3" x14ac:dyDescent="0.3">
      <c r="A81" s="3" t="s">
        <v>882</v>
      </c>
      <c r="B81" s="21">
        <v>37322</v>
      </c>
      <c r="C81">
        <f t="shared" si="1"/>
        <v>66</v>
      </c>
    </row>
    <row r="82" spans="1:3" x14ac:dyDescent="0.3">
      <c r="A82" s="3" t="s">
        <v>882</v>
      </c>
      <c r="B82" s="21">
        <v>37391</v>
      </c>
      <c r="C82">
        <f t="shared" si="1"/>
        <v>135</v>
      </c>
    </row>
    <row r="83" spans="1:3" x14ac:dyDescent="0.3">
      <c r="A83" s="3" t="s">
        <v>882</v>
      </c>
      <c r="B83" s="21">
        <v>37694</v>
      </c>
      <c r="C83">
        <f t="shared" si="1"/>
        <v>73</v>
      </c>
    </row>
    <row r="84" spans="1:3" x14ac:dyDescent="0.3">
      <c r="A84" s="3" t="s">
        <v>882</v>
      </c>
      <c r="B84" s="21">
        <v>37762</v>
      </c>
      <c r="C84">
        <f t="shared" si="1"/>
        <v>141</v>
      </c>
    </row>
    <row r="85" spans="1:3" x14ac:dyDescent="0.3">
      <c r="A85" s="3" t="s">
        <v>882</v>
      </c>
      <c r="B85" s="21">
        <v>38069</v>
      </c>
      <c r="C85">
        <f t="shared" si="1"/>
        <v>83</v>
      </c>
    </row>
    <row r="86" spans="1:3" x14ac:dyDescent="0.3">
      <c r="A86" s="3" t="s">
        <v>882</v>
      </c>
      <c r="B86" s="21">
        <v>38135</v>
      </c>
      <c r="C86">
        <f t="shared" si="1"/>
        <v>149</v>
      </c>
    </row>
    <row r="87" spans="1:3" x14ac:dyDescent="0.3">
      <c r="A87" s="3" t="s">
        <v>883</v>
      </c>
      <c r="B87" s="21">
        <v>36588</v>
      </c>
      <c r="C87">
        <f t="shared" si="1"/>
        <v>63</v>
      </c>
    </row>
    <row r="88" spans="1:3" x14ac:dyDescent="0.3">
      <c r="A88" s="3" t="s">
        <v>883</v>
      </c>
      <c r="B88" s="21">
        <v>36661</v>
      </c>
      <c r="C88">
        <f t="shared" si="1"/>
        <v>136</v>
      </c>
    </row>
    <row r="89" spans="1:3" x14ac:dyDescent="0.3">
      <c r="A89" s="3" t="s">
        <v>883</v>
      </c>
      <c r="B89" s="21">
        <v>36990</v>
      </c>
      <c r="C89">
        <f t="shared" si="1"/>
        <v>99</v>
      </c>
    </row>
    <row r="90" spans="1:3" x14ac:dyDescent="0.3">
      <c r="A90" s="3" t="s">
        <v>883</v>
      </c>
      <c r="B90" s="21">
        <v>37057</v>
      </c>
      <c r="C90">
        <f t="shared" si="1"/>
        <v>166</v>
      </c>
    </row>
    <row r="91" spans="1:3" x14ac:dyDescent="0.3">
      <c r="A91" s="3" t="s">
        <v>883</v>
      </c>
      <c r="B91" s="21">
        <v>37112</v>
      </c>
      <c r="C91">
        <f t="shared" si="1"/>
        <v>221</v>
      </c>
    </row>
    <row r="92" spans="1:3" x14ac:dyDescent="0.3">
      <c r="A92" s="3" t="s">
        <v>883</v>
      </c>
      <c r="B92" s="21">
        <v>37322</v>
      </c>
      <c r="C92">
        <f t="shared" si="1"/>
        <v>66</v>
      </c>
    </row>
    <row r="93" spans="1:3" x14ac:dyDescent="0.3">
      <c r="A93" s="3" t="s">
        <v>883</v>
      </c>
      <c r="B93" s="21">
        <v>37391</v>
      </c>
      <c r="C93">
        <f t="shared" si="1"/>
        <v>135</v>
      </c>
    </row>
    <row r="94" spans="1:3" x14ac:dyDescent="0.3">
      <c r="A94" s="3" t="s">
        <v>883</v>
      </c>
      <c r="B94" s="21">
        <v>37508</v>
      </c>
      <c r="C94">
        <f t="shared" si="1"/>
        <v>252</v>
      </c>
    </row>
    <row r="95" spans="1:3" x14ac:dyDescent="0.3">
      <c r="A95" s="3" t="s">
        <v>883</v>
      </c>
      <c r="B95" s="21">
        <v>37694</v>
      </c>
      <c r="C95">
        <f t="shared" si="1"/>
        <v>73</v>
      </c>
    </row>
    <row r="96" spans="1:3" x14ac:dyDescent="0.3">
      <c r="A96" s="3" t="s">
        <v>883</v>
      </c>
      <c r="B96" s="21">
        <v>37762</v>
      </c>
      <c r="C96">
        <f t="shared" si="1"/>
        <v>141</v>
      </c>
    </row>
    <row r="97" spans="1:3" x14ac:dyDescent="0.3">
      <c r="A97" s="3" t="s">
        <v>883</v>
      </c>
      <c r="B97" s="21">
        <v>37866</v>
      </c>
      <c r="C97">
        <f t="shared" si="1"/>
        <v>245</v>
      </c>
    </row>
    <row r="98" spans="1:3" x14ac:dyDescent="0.3">
      <c r="A98" s="3" t="s">
        <v>883</v>
      </c>
      <c r="B98" s="21">
        <v>38069</v>
      </c>
      <c r="C98">
        <f t="shared" si="1"/>
        <v>83</v>
      </c>
    </row>
    <row r="99" spans="1:3" x14ac:dyDescent="0.3">
      <c r="A99" s="3" t="s">
        <v>883</v>
      </c>
      <c r="B99" s="21">
        <v>38135</v>
      </c>
      <c r="C99">
        <f t="shared" si="1"/>
        <v>149</v>
      </c>
    </row>
    <row r="100" spans="1:3" x14ac:dyDescent="0.3">
      <c r="A100" s="3" t="s">
        <v>883</v>
      </c>
      <c r="B100" s="21">
        <v>38236</v>
      </c>
      <c r="C100">
        <f t="shared" si="1"/>
        <v>250</v>
      </c>
    </row>
    <row r="101" spans="1:3" x14ac:dyDescent="0.3">
      <c r="A101" s="3" t="s">
        <v>883</v>
      </c>
      <c r="B101" s="21">
        <v>38446</v>
      </c>
      <c r="C101">
        <f t="shared" si="1"/>
        <v>94</v>
      </c>
    </row>
    <row r="102" spans="1:3" x14ac:dyDescent="0.3">
      <c r="A102" s="3" t="s">
        <v>883</v>
      </c>
      <c r="B102" s="21">
        <v>38499</v>
      </c>
      <c r="C102">
        <f t="shared" si="1"/>
        <v>147</v>
      </c>
    </row>
    <row r="103" spans="1:3" x14ac:dyDescent="0.3">
      <c r="A103" s="3" t="s">
        <v>883</v>
      </c>
      <c r="B103" s="21">
        <v>38600</v>
      </c>
      <c r="C103">
        <f t="shared" si="1"/>
        <v>248</v>
      </c>
    </row>
    <row r="104" spans="1:3" x14ac:dyDescent="0.3">
      <c r="A104" s="3" t="s">
        <v>883</v>
      </c>
      <c r="B104" s="21">
        <v>38789</v>
      </c>
      <c r="C104">
        <f t="shared" si="1"/>
        <v>72</v>
      </c>
    </row>
    <row r="105" spans="1:3" x14ac:dyDescent="0.3">
      <c r="A105" s="3" t="s">
        <v>883</v>
      </c>
      <c r="B105" s="21">
        <v>38847</v>
      </c>
      <c r="C105">
        <f t="shared" si="1"/>
        <v>130</v>
      </c>
    </row>
    <row r="106" spans="1:3" x14ac:dyDescent="0.3">
      <c r="A106" s="3" t="s">
        <v>883</v>
      </c>
      <c r="B106" s="21">
        <v>39196</v>
      </c>
      <c r="C106">
        <f t="shared" si="1"/>
        <v>114</v>
      </c>
    </row>
    <row r="107" spans="1:3" x14ac:dyDescent="0.3">
      <c r="A107" s="3" t="s">
        <v>883</v>
      </c>
      <c r="B107" s="21">
        <v>39261</v>
      </c>
      <c r="C107">
        <f t="shared" si="1"/>
        <v>179</v>
      </c>
    </row>
    <row r="108" spans="1:3" x14ac:dyDescent="0.3">
      <c r="A108" s="3" t="s">
        <v>883</v>
      </c>
      <c r="B108" s="21">
        <v>39338</v>
      </c>
      <c r="C108">
        <f t="shared" si="1"/>
        <v>256</v>
      </c>
    </row>
    <row r="109" spans="1:3" x14ac:dyDescent="0.3">
      <c r="A109" s="3" t="s">
        <v>883</v>
      </c>
      <c r="B109" s="21">
        <v>39549</v>
      </c>
      <c r="C109">
        <f t="shared" si="1"/>
        <v>102</v>
      </c>
    </row>
    <row r="110" spans="1:3" x14ac:dyDescent="0.3">
      <c r="A110" s="3" t="s">
        <v>883</v>
      </c>
      <c r="B110" s="21">
        <v>39605</v>
      </c>
      <c r="C110">
        <f t="shared" si="1"/>
        <v>158</v>
      </c>
    </row>
    <row r="111" spans="1:3" x14ac:dyDescent="0.3">
      <c r="A111" s="3" t="s">
        <v>883</v>
      </c>
      <c r="B111" s="21">
        <v>39702</v>
      </c>
      <c r="C111">
        <f t="shared" si="1"/>
        <v>255</v>
      </c>
    </row>
    <row r="112" spans="1:3" x14ac:dyDescent="0.3">
      <c r="A112" s="3" t="s">
        <v>883</v>
      </c>
      <c r="B112" s="21">
        <v>39892</v>
      </c>
      <c r="C112">
        <f t="shared" si="1"/>
        <v>79</v>
      </c>
    </row>
    <row r="113" spans="1:3" x14ac:dyDescent="0.3">
      <c r="A113" s="3" t="s">
        <v>883</v>
      </c>
      <c r="B113" s="21">
        <v>39969</v>
      </c>
      <c r="C113">
        <f t="shared" si="1"/>
        <v>156</v>
      </c>
    </row>
    <row r="114" spans="1:3" x14ac:dyDescent="0.3">
      <c r="A114" s="3" t="s">
        <v>883</v>
      </c>
      <c r="B114" s="21">
        <v>40049</v>
      </c>
      <c r="C114">
        <f t="shared" si="1"/>
        <v>236</v>
      </c>
    </row>
    <row r="115" spans="1:3" x14ac:dyDescent="0.3">
      <c r="A115" s="3" t="s">
        <v>883</v>
      </c>
      <c r="B115" s="21">
        <v>40267</v>
      </c>
      <c r="C115">
        <f t="shared" si="1"/>
        <v>89</v>
      </c>
    </row>
    <row r="116" spans="1:3" x14ac:dyDescent="0.3">
      <c r="A116" s="3" t="s">
        <v>883</v>
      </c>
      <c r="B116" s="21">
        <v>40267</v>
      </c>
      <c r="C116">
        <f t="shared" si="1"/>
        <v>89</v>
      </c>
    </row>
    <row r="117" spans="1:3" x14ac:dyDescent="0.3">
      <c r="A117" s="3" t="s">
        <v>883</v>
      </c>
      <c r="B117" s="21">
        <v>40365</v>
      </c>
      <c r="C117">
        <f t="shared" si="1"/>
        <v>187</v>
      </c>
    </row>
    <row r="118" spans="1:3" x14ac:dyDescent="0.3">
      <c r="A118" s="3" t="s">
        <v>883</v>
      </c>
      <c r="B118" s="21">
        <v>40365</v>
      </c>
      <c r="C118">
        <f t="shared" si="1"/>
        <v>187</v>
      </c>
    </row>
    <row r="119" spans="1:3" x14ac:dyDescent="0.3">
      <c r="A119" s="3" t="s">
        <v>883</v>
      </c>
      <c r="B119" s="21">
        <v>40632</v>
      </c>
      <c r="C119">
        <f t="shared" si="1"/>
        <v>89</v>
      </c>
    </row>
    <row r="120" spans="1:3" x14ac:dyDescent="0.3">
      <c r="A120" s="3" t="s">
        <v>883</v>
      </c>
      <c r="B120" s="21">
        <v>40674</v>
      </c>
      <c r="C120">
        <f t="shared" si="1"/>
        <v>131</v>
      </c>
    </row>
    <row r="121" spans="1:3" x14ac:dyDescent="0.3">
      <c r="A121" s="3" t="s">
        <v>883</v>
      </c>
      <c r="B121" s="21">
        <v>40795</v>
      </c>
      <c r="C121">
        <f t="shared" si="1"/>
        <v>252</v>
      </c>
    </row>
    <row r="122" spans="1:3" x14ac:dyDescent="0.3">
      <c r="A122" s="3" t="s">
        <v>883</v>
      </c>
      <c r="B122" s="21">
        <v>41004</v>
      </c>
      <c r="C122">
        <f t="shared" si="1"/>
        <v>96</v>
      </c>
    </row>
    <row r="123" spans="1:3" x14ac:dyDescent="0.3">
      <c r="A123" s="3" t="s">
        <v>883</v>
      </c>
      <c r="B123" s="21">
        <v>41088</v>
      </c>
      <c r="C123">
        <f t="shared" si="1"/>
        <v>180</v>
      </c>
    </row>
    <row r="124" spans="1:3" x14ac:dyDescent="0.3">
      <c r="A124" s="3" t="s">
        <v>884</v>
      </c>
      <c r="B124" s="21">
        <v>38135</v>
      </c>
      <c r="C124">
        <f t="shared" si="1"/>
        <v>149</v>
      </c>
    </row>
    <row r="125" spans="1:3" x14ac:dyDescent="0.3">
      <c r="A125" s="3" t="s">
        <v>884</v>
      </c>
      <c r="B125" s="21">
        <v>38236</v>
      </c>
      <c r="C125">
        <f t="shared" si="1"/>
        <v>250</v>
      </c>
    </row>
    <row r="126" spans="1:3" x14ac:dyDescent="0.3">
      <c r="A126" s="3" t="s">
        <v>884</v>
      </c>
      <c r="B126" s="21">
        <v>38499</v>
      </c>
      <c r="C126">
        <f t="shared" si="1"/>
        <v>147</v>
      </c>
    </row>
    <row r="127" spans="1:3" x14ac:dyDescent="0.3">
      <c r="A127" s="3" t="s">
        <v>884</v>
      </c>
      <c r="B127" s="21">
        <v>38600</v>
      </c>
      <c r="C127">
        <f t="shared" si="1"/>
        <v>248</v>
      </c>
    </row>
    <row r="128" spans="1:3" x14ac:dyDescent="0.3">
      <c r="A128" s="3" t="s">
        <v>884</v>
      </c>
      <c r="B128" s="21">
        <v>38847</v>
      </c>
      <c r="C128">
        <f t="shared" si="1"/>
        <v>130</v>
      </c>
    </row>
    <row r="129" spans="1:3" x14ac:dyDescent="0.3">
      <c r="A129" s="3" t="s">
        <v>884</v>
      </c>
      <c r="B129" s="21">
        <v>39001</v>
      </c>
      <c r="C129">
        <f t="shared" ref="C129:C192" si="2">B129-DATE(YEAR(B129),1,1)+1</f>
        <v>284</v>
      </c>
    </row>
    <row r="130" spans="1:3" x14ac:dyDescent="0.3">
      <c r="A130" s="3" t="s">
        <v>884</v>
      </c>
      <c r="B130" s="21">
        <v>39196</v>
      </c>
      <c r="C130">
        <f t="shared" si="2"/>
        <v>114</v>
      </c>
    </row>
    <row r="131" spans="1:3" x14ac:dyDescent="0.3">
      <c r="A131" s="3" t="s">
        <v>884</v>
      </c>
      <c r="B131" s="21">
        <v>39261</v>
      </c>
      <c r="C131">
        <f t="shared" si="2"/>
        <v>179</v>
      </c>
    </row>
    <row r="132" spans="1:3" x14ac:dyDescent="0.3">
      <c r="A132" s="3" t="s">
        <v>884</v>
      </c>
      <c r="B132" s="21">
        <v>39338</v>
      </c>
      <c r="C132">
        <f t="shared" si="2"/>
        <v>256</v>
      </c>
    </row>
    <row r="133" spans="1:3" x14ac:dyDescent="0.3">
      <c r="A133" s="3" t="s">
        <v>884</v>
      </c>
      <c r="B133" s="21">
        <v>39549</v>
      </c>
      <c r="C133">
        <f t="shared" si="2"/>
        <v>102</v>
      </c>
    </row>
    <row r="134" spans="1:3" x14ac:dyDescent="0.3">
      <c r="A134" s="3" t="s">
        <v>884</v>
      </c>
      <c r="B134" s="21">
        <v>39605</v>
      </c>
      <c r="C134">
        <f t="shared" si="2"/>
        <v>158</v>
      </c>
    </row>
    <row r="135" spans="1:3" x14ac:dyDescent="0.3">
      <c r="A135" s="3" t="s">
        <v>884</v>
      </c>
      <c r="B135" s="21">
        <v>39702</v>
      </c>
      <c r="C135">
        <f t="shared" si="2"/>
        <v>255</v>
      </c>
    </row>
    <row r="136" spans="1:3" x14ac:dyDescent="0.3">
      <c r="A136" s="3" t="s">
        <v>885</v>
      </c>
      <c r="B136" s="21">
        <v>36661</v>
      </c>
      <c r="C136">
        <f t="shared" si="2"/>
        <v>136</v>
      </c>
    </row>
    <row r="137" spans="1:3" x14ac:dyDescent="0.3">
      <c r="A137" s="3" t="s">
        <v>885</v>
      </c>
      <c r="B137" s="21">
        <v>36990</v>
      </c>
      <c r="C137">
        <f t="shared" si="2"/>
        <v>99</v>
      </c>
    </row>
    <row r="138" spans="1:3" x14ac:dyDescent="0.3">
      <c r="A138" s="3" t="s">
        <v>885</v>
      </c>
      <c r="B138" s="21">
        <v>37057</v>
      </c>
      <c r="C138">
        <f t="shared" si="2"/>
        <v>166</v>
      </c>
    </row>
    <row r="139" spans="1:3" x14ac:dyDescent="0.3">
      <c r="A139" s="3" t="s">
        <v>885</v>
      </c>
      <c r="B139" s="21">
        <v>37322</v>
      </c>
      <c r="C139">
        <f t="shared" si="2"/>
        <v>66</v>
      </c>
    </row>
    <row r="140" spans="1:3" x14ac:dyDescent="0.3">
      <c r="A140" s="3" t="s">
        <v>885</v>
      </c>
      <c r="B140" s="21">
        <v>37391</v>
      </c>
      <c r="C140">
        <f t="shared" si="2"/>
        <v>135</v>
      </c>
    </row>
    <row r="141" spans="1:3" x14ac:dyDescent="0.3">
      <c r="A141" s="3" t="s">
        <v>885</v>
      </c>
      <c r="B141" s="21">
        <v>37694</v>
      </c>
      <c r="C141">
        <f t="shared" si="2"/>
        <v>73</v>
      </c>
    </row>
    <row r="142" spans="1:3" x14ac:dyDescent="0.3">
      <c r="A142" s="3" t="s">
        <v>885</v>
      </c>
      <c r="B142" s="21">
        <v>37762</v>
      </c>
      <c r="C142">
        <f t="shared" si="2"/>
        <v>141</v>
      </c>
    </row>
    <row r="143" spans="1:3" x14ac:dyDescent="0.3">
      <c r="A143" s="3" t="s">
        <v>886</v>
      </c>
      <c r="B143" s="21">
        <v>38069</v>
      </c>
      <c r="C143">
        <f t="shared" si="2"/>
        <v>83</v>
      </c>
    </row>
    <row r="144" spans="1:3" x14ac:dyDescent="0.3">
      <c r="A144" s="3" t="s">
        <v>886</v>
      </c>
      <c r="B144" s="21">
        <v>38135</v>
      </c>
      <c r="C144">
        <f t="shared" si="2"/>
        <v>149</v>
      </c>
    </row>
    <row r="145" spans="1:3" x14ac:dyDescent="0.3">
      <c r="A145" s="3" t="s">
        <v>886</v>
      </c>
      <c r="B145" s="21">
        <v>38446</v>
      </c>
      <c r="C145">
        <f t="shared" si="2"/>
        <v>94</v>
      </c>
    </row>
    <row r="146" spans="1:3" x14ac:dyDescent="0.3">
      <c r="A146" s="3" t="s">
        <v>886</v>
      </c>
      <c r="B146" s="21">
        <v>38499</v>
      </c>
      <c r="C146">
        <f t="shared" si="2"/>
        <v>147</v>
      </c>
    </row>
    <row r="147" spans="1:3" x14ac:dyDescent="0.3">
      <c r="A147" s="3" t="s">
        <v>886</v>
      </c>
      <c r="B147" s="21">
        <v>38789</v>
      </c>
      <c r="C147">
        <f t="shared" si="2"/>
        <v>72</v>
      </c>
    </row>
    <row r="148" spans="1:3" x14ac:dyDescent="0.3">
      <c r="A148" s="3" t="s">
        <v>886</v>
      </c>
      <c r="B148" s="21">
        <v>38847</v>
      </c>
      <c r="C148">
        <f t="shared" si="2"/>
        <v>130</v>
      </c>
    </row>
    <row r="149" spans="1:3" x14ac:dyDescent="0.3">
      <c r="A149" s="3" t="s">
        <v>887</v>
      </c>
      <c r="B149" s="21">
        <v>36661</v>
      </c>
      <c r="C149">
        <f t="shared" si="2"/>
        <v>136</v>
      </c>
    </row>
    <row r="150" spans="1:3" x14ac:dyDescent="0.3">
      <c r="A150" s="3" t="s">
        <v>887</v>
      </c>
      <c r="B150" s="21">
        <v>36990</v>
      </c>
      <c r="C150">
        <f t="shared" si="2"/>
        <v>99</v>
      </c>
    </row>
    <row r="151" spans="1:3" x14ac:dyDescent="0.3">
      <c r="A151" s="3" t="s">
        <v>887</v>
      </c>
      <c r="B151" s="21">
        <v>37057</v>
      </c>
      <c r="C151">
        <f t="shared" si="2"/>
        <v>166</v>
      </c>
    </row>
    <row r="152" spans="1:3" x14ac:dyDescent="0.3">
      <c r="A152" s="3" t="s">
        <v>887</v>
      </c>
      <c r="B152" s="21">
        <v>37322</v>
      </c>
      <c r="C152">
        <f t="shared" si="2"/>
        <v>66</v>
      </c>
    </row>
    <row r="153" spans="1:3" x14ac:dyDescent="0.3">
      <c r="A153" s="3" t="s">
        <v>887</v>
      </c>
      <c r="B153" s="21">
        <v>37391</v>
      </c>
      <c r="C153">
        <f t="shared" si="2"/>
        <v>135</v>
      </c>
    </row>
    <row r="154" spans="1:3" x14ac:dyDescent="0.3">
      <c r="A154" s="3" t="s">
        <v>887</v>
      </c>
      <c r="B154" s="21">
        <v>37694</v>
      </c>
      <c r="C154">
        <f t="shared" si="2"/>
        <v>73</v>
      </c>
    </row>
    <row r="155" spans="1:3" x14ac:dyDescent="0.3">
      <c r="A155" s="3" t="s">
        <v>887</v>
      </c>
      <c r="B155" s="21">
        <v>37762</v>
      </c>
      <c r="C155">
        <f t="shared" si="2"/>
        <v>141</v>
      </c>
    </row>
    <row r="156" spans="1:3" x14ac:dyDescent="0.3">
      <c r="A156" s="3" t="s">
        <v>887</v>
      </c>
      <c r="B156" s="21">
        <v>38069</v>
      </c>
      <c r="C156">
        <f t="shared" si="2"/>
        <v>83</v>
      </c>
    </row>
    <row r="157" spans="1:3" x14ac:dyDescent="0.3">
      <c r="A157" s="3" t="s">
        <v>887</v>
      </c>
      <c r="B157" s="21">
        <v>38135</v>
      </c>
      <c r="C157">
        <f t="shared" si="2"/>
        <v>149</v>
      </c>
    </row>
    <row r="158" spans="1:3" x14ac:dyDescent="0.3">
      <c r="A158" s="3" t="s">
        <v>888</v>
      </c>
      <c r="B158" s="21">
        <v>38446</v>
      </c>
      <c r="C158">
        <f t="shared" si="2"/>
        <v>94</v>
      </c>
    </row>
    <row r="159" spans="1:3" x14ac:dyDescent="0.3">
      <c r="A159" s="3" t="s">
        <v>888</v>
      </c>
      <c r="B159" s="21">
        <v>38499</v>
      </c>
      <c r="C159">
        <f t="shared" si="2"/>
        <v>147</v>
      </c>
    </row>
    <row r="160" spans="1:3" x14ac:dyDescent="0.3">
      <c r="A160" s="3" t="s">
        <v>888</v>
      </c>
      <c r="B160" s="21">
        <v>38789</v>
      </c>
      <c r="C160">
        <f t="shared" si="2"/>
        <v>72</v>
      </c>
    </row>
    <row r="161" spans="1:3" x14ac:dyDescent="0.3">
      <c r="A161" s="3" t="s">
        <v>888</v>
      </c>
      <c r="B161" s="21">
        <v>38847</v>
      </c>
      <c r="C161">
        <f t="shared" si="2"/>
        <v>130</v>
      </c>
    </row>
    <row r="162" spans="1:3" x14ac:dyDescent="0.3">
      <c r="A162" s="3" t="s">
        <v>888</v>
      </c>
      <c r="B162" s="21">
        <v>39196</v>
      </c>
      <c r="C162">
        <f t="shared" si="2"/>
        <v>114</v>
      </c>
    </row>
    <row r="163" spans="1:3" x14ac:dyDescent="0.3">
      <c r="A163" s="3" t="s">
        <v>888</v>
      </c>
      <c r="B163" s="21">
        <v>39261</v>
      </c>
      <c r="C163">
        <f t="shared" si="2"/>
        <v>179</v>
      </c>
    </row>
    <row r="164" spans="1:3" x14ac:dyDescent="0.3">
      <c r="A164" s="3" t="s">
        <v>889</v>
      </c>
      <c r="B164" s="21">
        <v>39892</v>
      </c>
      <c r="C164">
        <f t="shared" si="2"/>
        <v>79</v>
      </c>
    </row>
    <row r="165" spans="1:3" x14ac:dyDescent="0.3">
      <c r="A165" s="3" t="s">
        <v>889</v>
      </c>
      <c r="B165" s="21">
        <v>39969</v>
      </c>
      <c r="C165">
        <f t="shared" si="2"/>
        <v>156</v>
      </c>
    </row>
    <row r="166" spans="1:3" x14ac:dyDescent="0.3">
      <c r="A166" s="3" t="s">
        <v>889</v>
      </c>
      <c r="B166" s="21">
        <v>40049</v>
      </c>
      <c r="C166">
        <f t="shared" si="2"/>
        <v>236</v>
      </c>
    </row>
    <row r="167" spans="1:3" x14ac:dyDescent="0.3">
      <c r="A167" s="3" t="s">
        <v>889</v>
      </c>
      <c r="B167" s="21">
        <v>40267</v>
      </c>
      <c r="C167">
        <f t="shared" si="2"/>
        <v>89</v>
      </c>
    </row>
    <row r="168" spans="1:3" x14ac:dyDescent="0.3">
      <c r="A168" s="3" t="s">
        <v>889</v>
      </c>
      <c r="B168" s="21">
        <v>40365</v>
      </c>
      <c r="C168">
        <f t="shared" si="2"/>
        <v>187</v>
      </c>
    </row>
    <row r="169" spans="1:3" x14ac:dyDescent="0.3">
      <c r="A169" s="3" t="s">
        <v>889</v>
      </c>
      <c r="B169" s="21">
        <v>40455</v>
      </c>
      <c r="C169">
        <f t="shared" si="2"/>
        <v>277</v>
      </c>
    </row>
    <row r="170" spans="1:3" x14ac:dyDescent="0.3">
      <c r="A170" s="3" t="s">
        <v>889</v>
      </c>
      <c r="B170" s="21">
        <v>40512</v>
      </c>
      <c r="C170">
        <f t="shared" si="2"/>
        <v>334</v>
      </c>
    </row>
    <row r="171" spans="1:3" x14ac:dyDescent="0.3">
      <c r="A171" s="3" t="s">
        <v>889</v>
      </c>
      <c r="B171" s="21">
        <v>40632</v>
      </c>
      <c r="C171">
        <f t="shared" si="2"/>
        <v>89</v>
      </c>
    </row>
    <row r="172" spans="1:3" x14ac:dyDescent="0.3">
      <c r="A172" s="3" t="s">
        <v>889</v>
      </c>
      <c r="B172" s="21">
        <v>40674</v>
      </c>
      <c r="C172">
        <f t="shared" si="2"/>
        <v>131</v>
      </c>
    </row>
    <row r="173" spans="1:3" x14ac:dyDescent="0.3">
      <c r="A173" s="3" t="s">
        <v>889</v>
      </c>
      <c r="B173" s="21">
        <v>40795</v>
      </c>
      <c r="C173">
        <f t="shared" si="2"/>
        <v>252</v>
      </c>
    </row>
    <row r="174" spans="1:3" x14ac:dyDescent="0.3">
      <c r="A174" s="3" t="s">
        <v>889</v>
      </c>
      <c r="B174" s="21">
        <v>41004</v>
      </c>
      <c r="C174">
        <f t="shared" si="2"/>
        <v>96</v>
      </c>
    </row>
    <row r="175" spans="1:3" x14ac:dyDescent="0.3">
      <c r="A175" s="3" t="s">
        <v>889</v>
      </c>
      <c r="B175" s="21">
        <v>41088</v>
      </c>
      <c r="C175">
        <f t="shared" si="2"/>
        <v>180</v>
      </c>
    </row>
    <row r="176" spans="1:3" x14ac:dyDescent="0.3">
      <c r="A176" s="3" t="s">
        <v>889</v>
      </c>
      <c r="B176" s="21">
        <v>41177</v>
      </c>
      <c r="C176">
        <f t="shared" si="2"/>
        <v>269</v>
      </c>
    </row>
    <row r="177" spans="1:3" x14ac:dyDescent="0.3">
      <c r="A177" s="3" t="s">
        <v>890</v>
      </c>
      <c r="B177" s="21">
        <v>39892</v>
      </c>
      <c r="C177">
        <f t="shared" si="2"/>
        <v>79</v>
      </c>
    </row>
    <row r="178" spans="1:3" x14ac:dyDescent="0.3">
      <c r="A178" s="3" t="s">
        <v>890</v>
      </c>
      <c r="B178" s="21">
        <v>39969</v>
      </c>
      <c r="C178">
        <f t="shared" si="2"/>
        <v>156</v>
      </c>
    </row>
    <row r="179" spans="1:3" x14ac:dyDescent="0.3">
      <c r="A179" s="3" t="s">
        <v>890</v>
      </c>
      <c r="B179" s="21">
        <v>40049</v>
      </c>
      <c r="C179">
        <f t="shared" si="2"/>
        <v>236</v>
      </c>
    </row>
    <row r="180" spans="1:3" x14ac:dyDescent="0.3">
      <c r="A180" s="3" t="s">
        <v>890</v>
      </c>
      <c r="B180" s="21">
        <v>40267</v>
      </c>
      <c r="C180">
        <f t="shared" si="2"/>
        <v>89</v>
      </c>
    </row>
    <row r="181" spans="1:3" x14ac:dyDescent="0.3">
      <c r="A181" s="3" t="s">
        <v>890</v>
      </c>
      <c r="B181" s="21">
        <v>40365</v>
      </c>
      <c r="C181">
        <f t="shared" si="2"/>
        <v>187</v>
      </c>
    </row>
    <row r="182" spans="1:3" x14ac:dyDescent="0.3">
      <c r="A182" s="3" t="s">
        <v>890</v>
      </c>
      <c r="B182" s="21">
        <v>40455</v>
      </c>
      <c r="C182">
        <f t="shared" si="2"/>
        <v>277</v>
      </c>
    </row>
    <row r="183" spans="1:3" x14ac:dyDescent="0.3">
      <c r="A183" s="3" t="s">
        <v>890</v>
      </c>
      <c r="B183" s="21">
        <v>40512</v>
      </c>
      <c r="C183">
        <f t="shared" si="2"/>
        <v>334</v>
      </c>
    </row>
    <row r="184" spans="1:3" x14ac:dyDescent="0.3">
      <c r="A184" s="3" t="s">
        <v>890</v>
      </c>
      <c r="B184" s="21">
        <v>40632</v>
      </c>
      <c r="C184">
        <f t="shared" si="2"/>
        <v>89</v>
      </c>
    </row>
    <row r="185" spans="1:3" x14ac:dyDescent="0.3">
      <c r="A185" s="3" t="s">
        <v>890</v>
      </c>
      <c r="B185" s="21">
        <v>40674</v>
      </c>
      <c r="C185">
        <f t="shared" si="2"/>
        <v>131</v>
      </c>
    </row>
    <row r="186" spans="1:3" x14ac:dyDescent="0.3">
      <c r="A186" s="3" t="s">
        <v>890</v>
      </c>
      <c r="B186" s="21">
        <v>40795</v>
      </c>
      <c r="C186">
        <f t="shared" si="2"/>
        <v>252</v>
      </c>
    </row>
    <row r="187" spans="1:3" x14ac:dyDescent="0.3">
      <c r="A187" s="3" t="s">
        <v>890</v>
      </c>
      <c r="B187" s="21">
        <v>41004</v>
      </c>
      <c r="C187">
        <f t="shared" si="2"/>
        <v>96</v>
      </c>
    </row>
    <row r="188" spans="1:3" x14ac:dyDescent="0.3">
      <c r="A188" s="3" t="s">
        <v>890</v>
      </c>
      <c r="B188" s="21">
        <v>41088</v>
      </c>
      <c r="C188">
        <f t="shared" si="2"/>
        <v>180</v>
      </c>
    </row>
    <row r="189" spans="1:3" x14ac:dyDescent="0.3">
      <c r="A189" s="3" t="s">
        <v>890</v>
      </c>
      <c r="B189" s="21">
        <v>41177</v>
      </c>
      <c r="C189">
        <f t="shared" si="2"/>
        <v>269</v>
      </c>
    </row>
    <row r="190" spans="1:3" x14ac:dyDescent="0.3">
      <c r="A190" s="3" t="s">
        <v>891</v>
      </c>
      <c r="B190" s="21">
        <v>39892</v>
      </c>
      <c r="C190">
        <f t="shared" si="2"/>
        <v>79</v>
      </c>
    </row>
    <row r="191" spans="1:3" x14ac:dyDescent="0.3">
      <c r="A191" s="3" t="s">
        <v>891</v>
      </c>
      <c r="B191" s="21">
        <v>39969</v>
      </c>
      <c r="C191">
        <f t="shared" si="2"/>
        <v>156</v>
      </c>
    </row>
    <row r="192" spans="1:3" x14ac:dyDescent="0.3">
      <c r="A192" s="3" t="s">
        <v>891</v>
      </c>
      <c r="B192" s="21">
        <v>40049</v>
      </c>
      <c r="C192">
        <f t="shared" si="2"/>
        <v>236</v>
      </c>
    </row>
    <row r="193" spans="1:3" x14ac:dyDescent="0.3">
      <c r="A193" s="3" t="s">
        <v>891</v>
      </c>
      <c r="B193" s="21">
        <v>40267</v>
      </c>
      <c r="C193">
        <f t="shared" ref="C193:C256" si="3">B193-DATE(YEAR(B193),1,1)+1</f>
        <v>89</v>
      </c>
    </row>
    <row r="194" spans="1:3" x14ac:dyDescent="0.3">
      <c r="A194" s="3" t="s">
        <v>891</v>
      </c>
      <c r="B194" s="21">
        <v>40365</v>
      </c>
      <c r="C194">
        <f t="shared" si="3"/>
        <v>187</v>
      </c>
    </row>
    <row r="195" spans="1:3" x14ac:dyDescent="0.3">
      <c r="A195" s="3" t="s">
        <v>891</v>
      </c>
      <c r="B195" s="21">
        <v>40455</v>
      </c>
      <c r="C195">
        <f t="shared" si="3"/>
        <v>277</v>
      </c>
    </row>
    <row r="196" spans="1:3" x14ac:dyDescent="0.3">
      <c r="A196" s="3" t="s">
        <v>891</v>
      </c>
      <c r="B196" s="21">
        <v>40512</v>
      </c>
      <c r="C196">
        <f t="shared" si="3"/>
        <v>334</v>
      </c>
    </row>
    <row r="197" spans="1:3" x14ac:dyDescent="0.3">
      <c r="A197" s="3" t="s">
        <v>891</v>
      </c>
      <c r="B197" s="21">
        <v>40632</v>
      </c>
      <c r="C197">
        <f t="shared" si="3"/>
        <v>89</v>
      </c>
    </row>
    <row r="198" spans="1:3" x14ac:dyDescent="0.3">
      <c r="A198" s="3" t="s">
        <v>891</v>
      </c>
      <c r="B198" s="21">
        <v>40674</v>
      </c>
      <c r="C198">
        <f t="shared" si="3"/>
        <v>131</v>
      </c>
    </row>
    <row r="199" spans="1:3" x14ac:dyDescent="0.3">
      <c r="A199" s="3" t="s">
        <v>891</v>
      </c>
      <c r="B199" s="21">
        <v>40795</v>
      </c>
      <c r="C199">
        <f t="shared" si="3"/>
        <v>252</v>
      </c>
    </row>
    <row r="200" spans="1:3" x14ac:dyDescent="0.3">
      <c r="A200" s="3" t="s">
        <v>891</v>
      </c>
      <c r="B200" s="21">
        <v>41004</v>
      </c>
      <c r="C200">
        <f t="shared" si="3"/>
        <v>96</v>
      </c>
    </row>
    <row r="201" spans="1:3" x14ac:dyDescent="0.3">
      <c r="A201" s="3" t="s">
        <v>891</v>
      </c>
      <c r="B201" s="21">
        <v>41088</v>
      </c>
      <c r="C201">
        <f t="shared" si="3"/>
        <v>180</v>
      </c>
    </row>
    <row r="202" spans="1:3" x14ac:dyDescent="0.3">
      <c r="A202" s="3" t="s">
        <v>891</v>
      </c>
      <c r="B202" s="21">
        <v>41177</v>
      </c>
      <c r="C202">
        <f t="shared" si="3"/>
        <v>269</v>
      </c>
    </row>
    <row r="203" spans="1:3" x14ac:dyDescent="0.3">
      <c r="A203" s="3" t="s">
        <v>892</v>
      </c>
      <c r="B203" s="21">
        <v>39892</v>
      </c>
      <c r="C203">
        <f t="shared" si="3"/>
        <v>79</v>
      </c>
    </row>
    <row r="204" spans="1:3" x14ac:dyDescent="0.3">
      <c r="A204" s="3" t="s">
        <v>892</v>
      </c>
      <c r="B204" s="21">
        <v>39969</v>
      </c>
      <c r="C204">
        <f t="shared" si="3"/>
        <v>156</v>
      </c>
    </row>
    <row r="205" spans="1:3" x14ac:dyDescent="0.3">
      <c r="A205" s="3" t="s">
        <v>892</v>
      </c>
      <c r="B205" s="21">
        <v>40049</v>
      </c>
      <c r="C205">
        <f t="shared" si="3"/>
        <v>236</v>
      </c>
    </row>
    <row r="206" spans="1:3" x14ac:dyDescent="0.3">
      <c r="A206" s="3" t="s">
        <v>892</v>
      </c>
      <c r="B206" s="21">
        <v>40267</v>
      </c>
      <c r="C206">
        <f t="shared" si="3"/>
        <v>89</v>
      </c>
    </row>
    <row r="207" spans="1:3" x14ac:dyDescent="0.3">
      <c r="A207" s="3" t="s">
        <v>892</v>
      </c>
      <c r="B207" s="21">
        <v>40365</v>
      </c>
      <c r="C207">
        <f t="shared" si="3"/>
        <v>187</v>
      </c>
    </row>
    <row r="208" spans="1:3" x14ac:dyDescent="0.3">
      <c r="A208" s="3" t="s">
        <v>892</v>
      </c>
      <c r="B208" s="21">
        <v>40632</v>
      </c>
      <c r="C208">
        <f t="shared" si="3"/>
        <v>89</v>
      </c>
    </row>
    <row r="209" spans="1:3" x14ac:dyDescent="0.3">
      <c r="A209" s="3" t="s">
        <v>892</v>
      </c>
      <c r="B209" s="21">
        <v>40674</v>
      </c>
      <c r="C209">
        <f t="shared" si="3"/>
        <v>131</v>
      </c>
    </row>
    <row r="210" spans="1:3" x14ac:dyDescent="0.3">
      <c r="A210" s="3" t="s">
        <v>892</v>
      </c>
      <c r="B210" s="21">
        <v>41004</v>
      </c>
      <c r="C210">
        <f t="shared" si="3"/>
        <v>96</v>
      </c>
    </row>
    <row r="211" spans="1:3" x14ac:dyDescent="0.3">
      <c r="A211" s="3" t="s">
        <v>892</v>
      </c>
      <c r="B211" s="21">
        <v>41088</v>
      </c>
      <c r="C211">
        <f t="shared" si="3"/>
        <v>180</v>
      </c>
    </row>
    <row r="212" spans="1:3" x14ac:dyDescent="0.3">
      <c r="A212" s="3" t="s">
        <v>893</v>
      </c>
      <c r="B212" s="21">
        <v>39892</v>
      </c>
      <c r="C212">
        <f t="shared" si="3"/>
        <v>79</v>
      </c>
    </row>
    <row r="213" spans="1:3" x14ac:dyDescent="0.3">
      <c r="A213" s="3" t="s">
        <v>893</v>
      </c>
      <c r="B213" s="21">
        <v>39969</v>
      </c>
      <c r="C213">
        <f t="shared" si="3"/>
        <v>156</v>
      </c>
    </row>
    <row r="214" spans="1:3" x14ac:dyDescent="0.3">
      <c r="A214" s="3" t="s">
        <v>893</v>
      </c>
      <c r="B214" s="21">
        <v>40049</v>
      </c>
      <c r="C214">
        <f t="shared" si="3"/>
        <v>236</v>
      </c>
    </row>
    <row r="215" spans="1:3" x14ac:dyDescent="0.3">
      <c r="A215" s="3" t="s">
        <v>893</v>
      </c>
      <c r="B215" s="21">
        <v>40267</v>
      </c>
      <c r="C215">
        <f t="shared" si="3"/>
        <v>89</v>
      </c>
    </row>
    <row r="216" spans="1:3" x14ac:dyDescent="0.3">
      <c r="A216" s="3" t="s">
        <v>893</v>
      </c>
      <c r="B216" s="21">
        <v>40365</v>
      </c>
      <c r="C216">
        <f t="shared" si="3"/>
        <v>187</v>
      </c>
    </row>
    <row r="217" spans="1:3" x14ac:dyDescent="0.3">
      <c r="A217" s="3" t="s">
        <v>893</v>
      </c>
      <c r="B217" s="21">
        <v>40455</v>
      </c>
      <c r="C217">
        <f t="shared" si="3"/>
        <v>277</v>
      </c>
    </row>
    <row r="218" spans="1:3" x14ac:dyDescent="0.3">
      <c r="A218" s="3" t="s">
        <v>893</v>
      </c>
      <c r="B218" s="21">
        <v>40512</v>
      </c>
      <c r="C218">
        <f t="shared" si="3"/>
        <v>334</v>
      </c>
    </row>
    <row r="219" spans="1:3" x14ac:dyDescent="0.3">
      <c r="A219" s="3" t="s">
        <v>893</v>
      </c>
      <c r="B219" s="21">
        <v>40632</v>
      </c>
      <c r="C219">
        <f t="shared" si="3"/>
        <v>89</v>
      </c>
    </row>
    <row r="220" spans="1:3" x14ac:dyDescent="0.3">
      <c r="A220" s="3" t="s">
        <v>893</v>
      </c>
      <c r="B220" s="21">
        <v>40674</v>
      </c>
      <c r="C220">
        <f t="shared" si="3"/>
        <v>131</v>
      </c>
    </row>
    <row r="221" spans="1:3" x14ac:dyDescent="0.3">
      <c r="A221" s="3" t="s">
        <v>893</v>
      </c>
      <c r="B221" s="21">
        <v>40795</v>
      </c>
      <c r="C221">
        <f t="shared" si="3"/>
        <v>252</v>
      </c>
    </row>
    <row r="222" spans="1:3" x14ac:dyDescent="0.3">
      <c r="A222" s="3" t="s">
        <v>894</v>
      </c>
      <c r="B222" s="21">
        <v>39892</v>
      </c>
      <c r="C222">
        <f t="shared" si="3"/>
        <v>79</v>
      </c>
    </row>
    <row r="223" spans="1:3" x14ac:dyDescent="0.3">
      <c r="A223" s="3" t="s">
        <v>894</v>
      </c>
      <c r="B223" s="21">
        <v>39969</v>
      </c>
      <c r="C223">
        <f t="shared" si="3"/>
        <v>156</v>
      </c>
    </row>
    <row r="224" spans="1:3" x14ac:dyDescent="0.3">
      <c r="A224" s="3" t="s">
        <v>894</v>
      </c>
      <c r="B224" s="21">
        <v>40049</v>
      </c>
      <c r="C224">
        <f t="shared" si="3"/>
        <v>236</v>
      </c>
    </row>
    <row r="225" spans="1:3" x14ac:dyDescent="0.3">
      <c r="A225" s="3" t="s">
        <v>894</v>
      </c>
      <c r="B225" s="21">
        <v>40267</v>
      </c>
      <c r="C225">
        <f t="shared" si="3"/>
        <v>89</v>
      </c>
    </row>
    <row r="226" spans="1:3" x14ac:dyDescent="0.3">
      <c r="A226" s="3" t="s">
        <v>894</v>
      </c>
      <c r="B226" s="21">
        <v>40365</v>
      </c>
      <c r="C226">
        <f t="shared" si="3"/>
        <v>187</v>
      </c>
    </row>
    <row r="227" spans="1:3" x14ac:dyDescent="0.3">
      <c r="A227" s="3" t="s">
        <v>894</v>
      </c>
      <c r="B227" s="21">
        <v>40455</v>
      </c>
      <c r="C227">
        <f t="shared" si="3"/>
        <v>277</v>
      </c>
    </row>
    <row r="228" spans="1:3" x14ac:dyDescent="0.3">
      <c r="A228" s="3" t="s">
        <v>894</v>
      </c>
      <c r="B228" s="21">
        <v>40512</v>
      </c>
      <c r="C228">
        <f t="shared" si="3"/>
        <v>334</v>
      </c>
    </row>
    <row r="229" spans="1:3" x14ac:dyDescent="0.3">
      <c r="A229" s="3" t="s">
        <v>894</v>
      </c>
      <c r="B229" s="21">
        <v>40632</v>
      </c>
      <c r="C229">
        <f t="shared" si="3"/>
        <v>89</v>
      </c>
    </row>
    <row r="230" spans="1:3" x14ac:dyDescent="0.3">
      <c r="A230" s="3" t="s">
        <v>894</v>
      </c>
      <c r="B230" s="21">
        <v>40674</v>
      </c>
      <c r="C230">
        <f t="shared" si="3"/>
        <v>131</v>
      </c>
    </row>
    <row r="231" spans="1:3" x14ac:dyDescent="0.3">
      <c r="A231" s="3" t="s">
        <v>894</v>
      </c>
      <c r="B231" s="21">
        <v>40795</v>
      </c>
      <c r="C231">
        <f t="shared" si="3"/>
        <v>252</v>
      </c>
    </row>
    <row r="232" spans="1:3" x14ac:dyDescent="0.3">
      <c r="A232" s="3" t="s">
        <v>894</v>
      </c>
      <c r="B232" s="21">
        <v>41004</v>
      </c>
      <c r="C232">
        <f t="shared" si="3"/>
        <v>96</v>
      </c>
    </row>
    <row r="233" spans="1:3" x14ac:dyDescent="0.3">
      <c r="A233" s="3" t="s">
        <v>894</v>
      </c>
      <c r="B233" s="21">
        <v>41088</v>
      </c>
      <c r="C233">
        <f t="shared" si="3"/>
        <v>180</v>
      </c>
    </row>
    <row r="234" spans="1:3" x14ac:dyDescent="0.3">
      <c r="A234" s="3" t="s">
        <v>894</v>
      </c>
      <c r="B234" s="21">
        <v>41177</v>
      </c>
      <c r="C234">
        <f t="shared" si="3"/>
        <v>269</v>
      </c>
    </row>
    <row r="235" spans="1:3" x14ac:dyDescent="0.3">
      <c r="A235" s="3" t="s">
        <v>895</v>
      </c>
      <c r="B235" s="21">
        <v>37391</v>
      </c>
      <c r="C235">
        <f t="shared" si="3"/>
        <v>135</v>
      </c>
    </row>
    <row r="236" spans="1:3" x14ac:dyDescent="0.3">
      <c r="A236" s="3" t="s">
        <v>895</v>
      </c>
      <c r="B236" s="21">
        <v>37508</v>
      </c>
      <c r="C236">
        <f t="shared" si="3"/>
        <v>252</v>
      </c>
    </row>
    <row r="237" spans="1:3" x14ac:dyDescent="0.3">
      <c r="A237" s="3" t="s">
        <v>895</v>
      </c>
      <c r="B237" s="21">
        <v>37694</v>
      </c>
      <c r="C237">
        <f t="shared" si="3"/>
        <v>73</v>
      </c>
    </row>
    <row r="238" spans="1:3" x14ac:dyDescent="0.3">
      <c r="A238" s="3" t="s">
        <v>895</v>
      </c>
      <c r="B238" s="21">
        <v>37762</v>
      </c>
      <c r="C238">
        <f t="shared" si="3"/>
        <v>141</v>
      </c>
    </row>
    <row r="239" spans="1:3" x14ac:dyDescent="0.3">
      <c r="A239" s="3" t="s">
        <v>895</v>
      </c>
      <c r="B239" s="21">
        <v>37866</v>
      </c>
      <c r="C239">
        <f t="shared" si="3"/>
        <v>245</v>
      </c>
    </row>
    <row r="240" spans="1:3" x14ac:dyDescent="0.3">
      <c r="A240" s="3" t="s">
        <v>895</v>
      </c>
      <c r="B240" s="21">
        <v>38069</v>
      </c>
      <c r="C240">
        <f t="shared" si="3"/>
        <v>83</v>
      </c>
    </row>
    <row r="241" spans="1:3" x14ac:dyDescent="0.3">
      <c r="A241" s="3" t="s">
        <v>895</v>
      </c>
      <c r="B241" s="21">
        <v>38135</v>
      </c>
      <c r="C241">
        <f t="shared" si="3"/>
        <v>149</v>
      </c>
    </row>
    <row r="242" spans="1:3" x14ac:dyDescent="0.3">
      <c r="A242" s="3" t="s">
        <v>895</v>
      </c>
      <c r="B242" s="21">
        <v>38236</v>
      </c>
      <c r="C242">
        <f t="shared" si="3"/>
        <v>250</v>
      </c>
    </row>
    <row r="243" spans="1:3" x14ac:dyDescent="0.3">
      <c r="A243" s="3" t="s">
        <v>895</v>
      </c>
      <c r="B243" s="21">
        <v>38446</v>
      </c>
      <c r="C243">
        <f t="shared" si="3"/>
        <v>94</v>
      </c>
    </row>
    <row r="244" spans="1:3" x14ac:dyDescent="0.3">
      <c r="A244" s="3" t="s">
        <v>895</v>
      </c>
      <c r="B244" s="21">
        <v>38499</v>
      </c>
      <c r="C244">
        <f t="shared" si="3"/>
        <v>147</v>
      </c>
    </row>
    <row r="245" spans="1:3" x14ac:dyDescent="0.3">
      <c r="A245" s="3" t="s">
        <v>895</v>
      </c>
      <c r="B245" s="21">
        <v>38600</v>
      </c>
      <c r="C245">
        <f t="shared" si="3"/>
        <v>248</v>
      </c>
    </row>
    <row r="246" spans="1:3" x14ac:dyDescent="0.3">
      <c r="A246" s="3" t="s">
        <v>896</v>
      </c>
      <c r="B246" s="21">
        <v>36661</v>
      </c>
      <c r="C246">
        <f t="shared" si="3"/>
        <v>136</v>
      </c>
    </row>
    <row r="247" spans="1:3" x14ac:dyDescent="0.3">
      <c r="A247" s="3" t="s">
        <v>896</v>
      </c>
      <c r="B247" s="21">
        <v>36789</v>
      </c>
      <c r="C247">
        <f t="shared" si="3"/>
        <v>264</v>
      </c>
    </row>
    <row r="248" spans="1:3" x14ac:dyDescent="0.3">
      <c r="A248" s="3" t="s">
        <v>896</v>
      </c>
      <c r="B248" s="21">
        <v>37391</v>
      </c>
      <c r="C248">
        <f t="shared" si="3"/>
        <v>135</v>
      </c>
    </row>
    <row r="249" spans="1:3" x14ac:dyDescent="0.3">
      <c r="A249" s="3" t="s">
        <v>896</v>
      </c>
      <c r="B249" s="21">
        <v>37508</v>
      </c>
      <c r="C249">
        <f t="shared" si="3"/>
        <v>252</v>
      </c>
    </row>
    <row r="250" spans="1:3" x14ac:dyDescent="0.3">
      <c r="A250" s="3" t="s">
        <v>896</v>
      </c>
      <c r="B250" s="21">
        <v>37762</v>
      </c>
      <c r="C250">
        <f t="shared" si="3"/>
        <v>141</v>
      </c>
    </row>
    <row r="251" spans="1:3" x14ac:dyDescent="0.3">
      <c r="A251" s="3" t="s">
        <v>896</v>
      </c>
      <c r="B251" s="21">
        <v>37866</v>
      </c>
      <c r="C251">
        <f t="shared" si="3"/>
        <v>245</v>
      </c>
    </row>
    <row r="252" spans="1:3" x14ac:dyDescent="0.3">
      <c r="A252" s="3" t="s">
        <v>896</v>
      </c>
      <c r="B252" s="21">
        <v>38135</v>
      </c>
      <c r="C252">
        <f t="shared" si="3"/>
        <v>149</v>
      </c>
    </row>
    <row r="253" spans="1:3" x14ac:dyDescent="0.3">
      <c r="A253" s="3" t="s">
        <v>896</v>
      </c>
      <c r="B253" s="21">
        <v>38236</v>
      </c>
      <c r="C253">
        <f t="shared" si="3"/>
        <v>250</v>
      </c>
    </row>
    <row r="254" spans="1:3" x14ac:dyDescent="0.3">
      <c r="A254" s="3" t="s">
        <v>896</v>
      </c>
      <c r="B254" s="21">
        <v>38446</v>
      </c>
      <c r="C254">
        <f t="shared" si="3"/>
        <v>94</v>
      </c>
    </row>
    <row r="255" spans="1:3" x14ac:dyDescent="0.3">
      <c r="A255" s="3" t="s">
        <v>896</v>
      </c>
      <c r="B255" s="21">
        <v>38499</v>
      </c>
      <c r="C255">
        <f t="shared" si="3"/>
        <v>147</v>
      </c>
    </row>
    <row r="256" spans="1:3" x14ac:dyDescent="0.3">
      <c r="A256" s="3" t="s">
        <v>896</v>
      </c>
      <c r="B256" s="21">
        <v>38600</v>
      </c>
      <c r="C256">
        <f t="shared" si="3"/>
        <v>248</v>
      </c>
    </row>
    <row r="257" spans="1:3" x14ac:dyDescent="0.3">
      <c r="A257" s="3" t="s">
        <v>896</v>
      </c>
      <c r="B257" s="21">
        <v>38847</v>
      </c>
      <c r="C257">
        <f t="shared" ref="C257:C320" si="4">B257-DATE(YEAR(B257),1,1)+1</f>
        <v>130</v>
      </c>
    </row>
    <row r="258" spans="1:3" x14ac:dyDescent="0.3">
      <c r="A258" s="3" t="s">
        <v>896</v>
      </c>
      <c r="B258" s="21">
        <v>39001</v>
      </c>
      <c r="C258">
        <f t="shared" si="4"/>
        <v>284</v>
      </c>
    </row>
    <row r="259" spans="1:3" x14ac:dyDescent="0.3">
      <c r="A259" s="3" t="s">
        <v>896</v>
      </c>
      <c r="B259" s="21">
        <v>39196</v>
      </c>
      <c r="C259">
        <f t="shared" si="4"/>
        <v>114</v>
      </c>
    </row>
    <row r="260" spans="1:3" x14ac:dyDescent="0.3">
      <c r="A260" s="3" t="s">
        <v>896</v>
      </c>
      <c r="B260" s="21">
        <v>39261</v>
      </c>
      <c r="C260">
        <f t="shared" si="4"/>
        <v>179</v>
      </c>
    </row>
    <row r="261" spans="1:3" x14ac:dyDescent="0.3">
      <c r="A261" s="3" t="s">
        <v>896</v>
      </c>
      <c r="B261" s="21">
        <v>39338</v>
      </c>
      <c r="C261">
        <f t="shared" si="4"/>
        <v>256</v>
      </c>
    </row>
    <row r="262" spans="1:3" x14ac:dyDescent="0.3">
      <c r="A262" s="3" t="s">
        <v>896</v>
      </c>
      <c r="B262" s="21">
        <v>39549</v>
      </c>
      <c r="C262">
        <f t="shared" si="4"/>
        <v>102</v>
      </c>
    </row>
    <row r="263" spans="1:3" x14ac:dyDescent="0.3">
      <c r="A263" s="3" t="s">
        <v>896</v>
      </c>
      <c r="B263" s="21">
        <v>39605</v>
      </c>
      <c r="C263">
        <f t="shared" si="4"/>
        <v>158</v>
      </c>
    </row>
    <row r="264" spans="1:3" x14ac:dyDescent="0.3">
      <c r="A264" s="3" t="s">
        <v>896</v>
      </c>
      <c r="B264" s="21">
        <v>39702</v>
      </c>
      <c r="C264">
        <f t="shared" si="4"/>
        <v>255</v>
      </c>
    </row>
    <row r="265" spans="1:3" x14ac:dyDescent="0.3">
      <c r="A265" s="3" t="s">
        <v>896</v>
      </c>
      <c r="B265" s="21">
        <v>39892</v>
      </c>
      <c r="C265">
        <f t="shared" si="4"/>
        <v>79</v>
      </c>
    </row>
    <row r="266" spans="1:3" x14ac:dyDescent="0.3">
      <c r="A266" s="3" t="s">
        <v>896</v>
      </c>
      <c r="B266" s="21">
        <v>39969</v>
      </c>
      <c r="C266">
        <f t="shared" si="4"/>
        <v>156</v>
      </c>
    </row>
    <row r="267" spans="1:3" x14ac:dyDescent="0.3">
      <c r="A267" s="3" t="s">
        <v>896</v>
      </c>
      <c r="B267" s="21">
        <v>40049</v>
      </c>
      <c r="C267">
        <f t="shared" si="4"/>
        <v>236</v>
      </c>
    </row>
    <row r="268" spans="1:3" x14ac:dyDescent="0.3">
      <c r="A268" s="3" t="s">
        <v>896</v>
      </c>
      <c r="B268" s="21">
        <v>40267</v>
      </c>
      <c r="C268">
        <f t="shared" si="4"/>
        <v>89</v>
      </c>
    </row>
    <row r="269" spans="1:3" x14ac:dyDescent="0.3">
      <c r="A269" s="3" t="s">
        <v>896</v>
      </c>
      <c r="B269" s="21">
        <v>40365</v>
      </c>
      <c r="C269">
        <f t="shared" si="4"/>
        <v>187</v>
      </c>
    </row>
    <row r="270" spans="1:3" x14ac:dyDescent="0.3">
      <c r="A270" s="3" t="s">
        <v>896</v>
      </c>
      <c r="B270" s="21">
        <v>40455</v>
      </c>
      <c r="C270">
        <f t="shared" si="4"/>
        <v>277</v>
      </c>
    </row>
    <row r="271" spans="1:3" x14ac:dyDescent="0.3">
      <c r="A271" s="3" t="s">
        <v>896</v>
      </c>
      <c r="B271" s="21">
        <v>40512</v>
      </c>
      <c r="C271">
        <f t="shared" si="4"/>
        <v>334</v>
      </c>
    </row>
    <row r="272" spans="1:3" x14ac:dyDescent="0.3">
      <c r="A272" s="3" t="s">
        <v>896</v>
      </c>
      <c r="B272" s="21">
        <v>40632</v>
      </c>
      <c r="C272">
        <f t="shared" si="4"/>
        <v>89</v>
      </c>
    </row>
    <row r="273" spans="1:3" x14ac:dyDescent="0.3">
      <c r="A273" s="3" t="s">
        <v>896</v>
      </c>
      <c r="B273" s="21">
        <v>40674</v>
      </c>
      <c r="C273">
        <f t="shared" si="4"/>
        <v>131</v>
      </c>
    </row>
    <row r="274" spans="1:3" x14ac:dyDescent="0.3">
      <c r="A274" s="3" t="s">
        <v>896</v>
      </c>
      <c r="B274" s="21">
        <v>40795</v>
      </c>
      <c r="C274">
        <f t="shared" si="4"/>
        <v>252</v>
      </c>
    </row>
    <row r="275" spans="1:3" x14ac:dyDescent="0.3">
      <c r="A275" s="3" t="s">
        <v>896</v>
      </c>
      <c r="B275" s="21">
        <v>41004</v>
      </c>
      <c r="C275">
        <f t="shared" si="4"/>
        <v>96</v>
      </c>
    </row>
    <row r="276" spans="1:3" x14ac:dyDescent="0.3">
      <c r="A276" s="3" t="s">
        <v>896</v>
      </c>
      <c r="B276" s="21">
        <v>41088</v>
      </c>
      <c r="C276">
        <f t="shared" si="4"/>
        <v>180</v>
      </c>
    </row>
    <row r="277" spans="1:3" x14ac:dyDescent="0.3">
      <c r="A277" s="3" t="s">
        <v>896</v>
      </c>
      <c r="B277" s="21">
        <v>41177</v>
      </c>
      <c r="C277">
        <f t="shared" si="4"/>
        <v>269</v>
      </c>
    </row>
    <row r="278" spans="1:3" x14ac:dyDescent="0.3">
      <c r="A278" s="3" t="s">
        <v>897</v>
      </c>
      <c r="B278" s="21">
        <v>37762</v>
      </c>
      <c r="C278">
        <f t="shared" si="4"/>
        <v>141</v>
      </c>
    </row>
    <row r="279" spans="1:3" x14ac:dyDescent="0.3">
      <c r="A279" s="3" t="s">
        <v>897</v>
      </c>
      <c r="B279" s="21">
        <v>38069</v>
      </c>
      <c r="C279">
        <f t="shared" si="4"/>
        <v>83</v>
      </c>
    </row>
    <row r="280" spans="1:3" x14ac:dyDescent="0.3">
      <c r="A280" s="3" t="s">
        <v>897</v>
      </c>
      <c r="B280" s="21">
        <v>38135</v>
      </c>
      <c r="C280">
        <f t="shared" si="4"/>
        <v>149</v>
      </c>
    </row>
    <row r="281" spans="1:3" x14ac:dyDescent="0.3">
      <c r="A281" s="3" t="s">
        <v>897</v>
      </c>
      <c r="B281" s="21">
        <v>38446</v>
      </c>
      <c r="C281">
        <f t="shared" si="4"/>
        <v>94</v>
      </c>
    </row>
    <row r="282" spans="1:3" x14ac:dyDescent="0.3">
      <c r="A282" s="3" t="s">
        <v>897</v>
      </c>
      <c r="B282" s="21">
        <v>38499</v>
      </c>
      <c r="C282">
        <f t="shared" si="4"/>
        <v>147</v>
      </c>
    </row>
    <row r="283" spans="1:3" x14ac:dyDescent="0.3">
      <c r="A283" s="3" t="s">
        <v>897</v>
      </c>
      <c r="B283" s="21">
        <v>38789</v>
      </c>
      <c r="C283">
        <f t="shared" si="4"/>
        <v>72</v>
      </c>
    </row>
    <row r="284" spans="1:3" x14ac:dyDescent="0.3">
      <c r="A284" s="3" t="s">
        <v>897</v>
      </c>
      <c r="B284" s="21">
        <v>38847</v>
      </c>
      <c r="C284">
        <f t="shared" si="4"/>
        <v>130</v>
      </c>
    </row>
    <row r="285" spans="1:3" x14ac:dyDescent="0.3">
      <c r="A285" s="3" t="s">
        <v>898</v>
      </c>
      <c r="B285" s="21">
        <v>36661</v>
      </c>
      <c r="C285">
        <f t="shared" si="4"/>
        <v>136</v>
      </c>
    </row>
    <row r="286" spans="1:3" x14ac:dyDescent="0.3">
      <c r="A286" s="3" t="s">
        <v>898</v>
      </c>
      <c r="B286" s="21">
        <v>36990</v>
      </c>
      <c r="C286">
        <f t="shared" si="4"/>
        <v>99</v>
      </c>
    </row>
    <row r="287" spans="1:3" x14ac:dyDescent="0.3">
      <c r="A287" s="3" t="s">
        <v>898</v>
      </c>
      <c r="B287" s="21">
        <v>37057</v>
      </c>
      <c r="C287">
        <f t="shared" si="4"/>
        <v>166</v>
      </c>
    </row>
    <row r="288" spans="1:3" x14ac:dyDescent="0.3">
      <c r="A288" s="3" t="s">
        <v>898</v>
      </c>
      <c r="B288" s="21">
        <v>37112</v>
      </c>
      <c r="C288">
        <f t="shared" si="4"/>
        <v>221</v>
      </c>
    </row>
    <row r="289" spans="1:3" x14ac:dyDescent="0.3">
      <c r="A289" s="3" t="s">
        <v>898</v>
      </c>
      <c r="B289" s="21">
        <v>37322</v>
      </c>
      <c r="C289">
        <f t="shared" si="4"/>
        <v>66</v>
      </c>
    </row>
    <row r="290" spans="1:3" x14ac:dyDescent="0.3">
      <c r="A290" s="3" t="s">
        <v>898</v>
      </c>
      <c r="B290" s="21">
        <v>37391</v>
      </c>
      <c r="C290">
        <f t="shared" si="4"/>
        <v>135</v>
      </c>
    </row>
    <row r="291" spans="1:3" x14ac:dyDescent="0.3">
      <c r="A291" s="3" t="s">
        <v>898</v>
      </c>
      <c r="B291" s="21">
        <v>37694</v>
      </c>
      <c r="C291">
        <f t="shared" si="4"/>
        <v>73</v>
      </c>
    </row>
    <row r="292" spans="1:3" x14ac:dyDescent="0.3">
      <c r="A292" s="3" t="s">
        <v>898</v>
      </c>
      <c r="B292" s="21">
        <v>37762</v>
      </c>
      <c r="C292">
        <f t="shared" si="4"/>
        <v>141</v>
      </c>
    </row>
    <row r="293" spans="1:3" x14ac:dyDescent="0.3">
      <c r="A293" s="3" t="s">
        <v>898</v>
      </c>
      <c r="B293" s="21">
        <v>38069</v>
      </c>
      <c r="C293">
        <f t="shared" si="4"/>
        <v>83</v>
      </c>
    </row>
    <row r="294" spans="1:3" x14ac:dyDescent="0.3">
      <c r="A294" s="3" t="s">
        <v>898</v>
      </c>
      <c r="B294" s="21">
        <v>38135</v>
      </c>
      <c r="C294">
        <f t="shared" si="4"/>
        <v>149</v>
      </c>
    </row>
    <row r="295" spans="1:3" x14ac:dyDescent="0.3">
      <c r="B295" s="23">
        <v>36588</v>
      </c>
      <c r="C295">
        <f t="shared" si="4"/>
        <v>63</v>
      </c>
    </row>
    <row r="296" spans="1:3" x14ac:dyDescent="0.3">
      <c r="A296" s="3" t="s">
        <v>899</v>
      </c>
      <c r="B296" s="21">
        <v>39196</v>
      </c>
      <c r="C296">
        <f t="shared" si="4"/>
        <v>114</v>
      </c>
    </row>
    <row r="297" spans="1:3" x14ac:dyDescent="0.3">
      <c r="A297" s="3" t="s">
        <v>899</v>
      </c>
      <c r="B297" s="21">
        <v>39261</v>
      </c>
      <c r="C297">
        <f t="shared" si="4"/>
        <v>179</v>
      </c>
    </row>
    <row r="298" spans="1:3" x14ac:dyDescent="0.3">
      <c r="A298" s="3" t="s">
        <v>899</v>
      </c>
      <c r="B298" s="21">
        <v>39549</v>
      </c>
      <c r="C298">
        <f t="shared" si="4"/>
        <v>102</v>
      </c>
    </row>
    <row r="299" spans="1:3" x14ac:dyDescent="0.3">
      <c r="A299" s="3" t="s">
        <v>899</v>
      </c>
      <c r="B299" s="21">
        <v>39605</v>
      </c>
      <c r="C299">
        <f t="shared" si="4"/>
        <v>158</v>
      </c>
    </row>
    <row r="300" spans="1:3" x14ac:dyDescent="0.3">
      <c r="A300" s="3" t="s">
        <v>899</v>
      </c>
      <c r="B300" s="21">
        <v>39892</v>
      </c>
      <c r="C300">
        <f t="shared" si="4"/>
        <v>79</v>
      </c>
    </row>
    <row r="301" spans="1:3" x14ac:dyDescent="0.3">
      <c r="A301" s="3" t="s">
        <v>899</v>
      </c>
      <c r="B301" s="21">
        <v>39969</v>
      </c>
      <c r="C301">
        <f t="shared" si="4"/>
        <v>156</v>
      </c>
    </row>
    <row r="302" spans="1:3" x14ac:dyDescent="0.3">
      <c r="A302" s="3" t="s">
        <v>900</v>
      </c>
      <c r="B302" s="21">
        <v>39196</v>
      </c>
      <c r="C302">
        <f t="shared" si="4"/>
        <v>114</v>
      </c>
    </row>
    <row r="303" spans="1:3" x14ac:dyDescent="0.3">
      <c r="A303" s="3" t="s">
        <v>900</v>
      </c>
      <c r="B303" s="21">
        <v>39261</v>
      </c>
      <c r="C303">
        <f t="shared" si="4"/>
        <v>179</v>
      </c>
    </row>
    <row r="304" spans="1:3" x14ac:dyDescent="0.3">
      <c r="A304" s="3" t="s">
        <v>900</v>
      </c>
      <c r="B304" s="21">
        <v>39338</v>
      </c>
      <c r="C304">
        <f t="shared" si="4"/>
        <v>256</v>
      </c>
    </row>
    <row r="305" spans="1:3" x14ac:dyDescent="0.3">
      <c r="A305" s="3" t="s">
        <v>900</v>
      </c>
      <c r="B305" s="21">
        <v>39549</v>
      </c>
      <c r="C305">
        <f t="shared" si="4"/>
        <v>102</v>
      </c>
    </row>
    <row r="306" spans="1:3" x14ac:dyDescent="0.3">
      <c r="A306" s="3" t="s">
        <v>900</v>
      </c>
      <c r="B306" s="21">
        <v>39605</v>
      </c>
      <c r="C306">
        <f t="shared" si="4"/>
        <v>158</v>
      </c>
    </row>
    <row r="307" spans="1:3" x14ac:dyDescent="0.3">
      <c r="A307" s="3" t="s">
        <v>900</v>
      </c>
      <c r="B307" s="21">
        <v>39702</v>
      </c>
      <c r="C307">
        <f t="shared" si="4"/>
        <v>255</v>
      </c>
    </row>
    <row r="308" spans="1:3" x14ac:dyDescent="0.3">
      <c r="A308" s="3" t="s">
        <v>900</v>
      </c>
      <c r="B308" s="21">
        <v>39892</v>
      </c>
      <c r="C308">
        <f t="shared" si="4"/>
        <v>79</v>
      </c>
    </row>
    <row r="309" spans="1:3" x14ac:dyDescent="0.3">
      <c r="A309" s="3" t="s">
        <v>900</v>
      </c>
      <c r="B309" s="21">
        <v>39969</v>
      </c>
      <c r="C309">
        <f t="shared" si="4"/>
        <v>156</v>
      </c>
    </row>
    <row r="310" spans="1:3" x14ac:dyDescent="0.3">
      <c r="A310" s="3" t="s">
        <v>900</v>
      </c>
      <c r="B310" s="21">
        <v>40049</v>
      </c>
      <c r="C310">
        <f t="shared" si="4"/>
        <v>236</v>
      </c>
    </row>
    <row r="311" spans="1:3" x14ac:dyDescent="0.3">
      <c r="A311" s="3" t="s">
        <v>901</v>
      </c>
      <c r="B311" s="21">
        <v>39892</v>
      </c>
      <c r="C311">
        <f t="shared" si="4"/>
        <v>79</v>
      </c>
    </row>
    <row r="312" spans="1:3" x14ac:dyDescent="0.3">
      <c r="A312" s="3" t="s">
        <v>901</v>
      </c>
      <c r="B312" s="21">
        <v>39969</v>
      </c>
      <c r="C312">
        <f t="shared" si="4"/>
        <v>156</v>
      </c>
    </row>
    <row r="313" spans="1:3" x14ac:dyDescent="0.3">
      <c r="A313" s="3" t="s">
        <v>901</v>
      </c>
      <c r="B313" s="21">
        <v>40049</v>
      </c>
      <c r="C313">
        <f t="shared" si="4"/>
        <v>236</v>
      </c>
    </row>
    <row r="314" spans="1:3" x14ac:dyDescent="0.3">
      <c r="A314" s="3" t="s">
        <v>901</v>
      </c>
      <c r="B314" s="21">
        <v>40267</v>
      </c>
      <c r="C314">
        <f t="shared" si="4"/>
        <v>89</v>
      </c>
    </row>
    <row r="315" spans="1:3" x14ac:dyDescent="0.3">
      <c r="A315" s="3" t="s">
        <v>901</v>
      </c>
      <c r="B315" s="21">
        <v>40365</v>
      </c>
      <c r="C315">
        <f t="shared" si="4"/>
        <v>187</v>
      </c>
    </row>
    <row r="316" spans="1:3" x14ac:dyDescent="0.3">
      <c r="A316" s="3" t="s">
        <v>901</v>
      </c>
      <c r="B316" s="21">
        <v>40455</v>
      </c>
      <c r="C316">
        <f t="shared" si="4"/>
        <v>277</v>
      </c>
    </row>
    <row r="317" spans="1:3" x14ac:dyDescent="0.3">
      <c r="A317" s="3" t="s">
        <v>901</v>
      </c>
      <c r="B317" s="21">
        <v>40512</v>
      </c>
      <c r="C317">
        <f t="shared" si="4"/>
        <v>334</v>
      </c>
    </row>
    <row r="318" spans="1:3" x14ac:dyDescent="0.3">
      <c r="A318" s="3" t="s">
        <v>901</v>
      </c>
      <c r="B318" s="21">
        <v>40632</v>
      </c>
      <c r="C318">
        <f t="shared" si="4"/>
        <v>89</v>
      </c>
    </row>
    <row r="319" spans="1:3" x14ac:dyDescent="0.3">
      <c r="A319" s="3" t="s">
        <v>901</v>
      </c>
      <c r="B319" s="21">
        <v>40674</v>
      </c>
      <c r="C319">
        <f t="shared" si="4"/>
        <v>131</v>
      </c>
    </row>
    <row r="320" spans="1:3" x14ac:dyDescent="0.3">
      <c r="A320" s="3" t="s">
        <v>901</v>
      </c>
      <c r="B320" s="21">
        <v>40795</v>
      </c>
      <c r="C320">
        <f t="shared" si="4"/>
        <v>252</v>
      </c>
    </row>
    <row r="321" spans="1:3" x14ac:dyDescent="0.3">
      <c r="A321" s="3" t="s">
        <v>901</v>
      </c>
      <c r="B321" s="21">
        <v>41004</v>
      </c>
      <c r="C321">
        <f t="shared" ref="C321:C384" si="5">B321-DATE(YEAR(B321),1,1)+1</f>
        <v>96</v>
      </c>
    </row>
    <row r="322" spans="1:3" x14ac:dyDescent="0.3">
      <c r="A322" s="3" t="s">
        <v>901</v>
      </c>
      <c r="B322" s="21">
        <v>41088</v>
      </c>
      <c r="C322">
        <f t="shared" si="5"/>
        <v>180</v>
      </c>
    </row>
    <row r="323" spans="1:3" x14ac:dyDescent="0.3">
      <c r="A323" s="3" t="s">
        <v>901</v>
      </c>
      <c r="B323" s="21">
        <v>41177</v>
      </c>
      <c r="C323">
        <f t="shared" si="5"/>
        <v>269</v>
      </c>
    </row>
    <row r="324" spans="1:3" x14ac:dyDescent="0.3">
      <c r="A324" s="3" t="s">
        <v>902</v>
      </c>
      <c r="B324" s="21">
        <v>38499</v>
      </c>
      <c r="C324">
        <f t="shared" si="5"/>
        <v>147</v>
      </c>
    </row>
    <row r="325" spans="1:3" x14ac:dyDescent="0.3">
      <c r="A325" s="3" t="s">
        <v>902</v>
      </c>
      <c r="B325" s="21">
        <v>38600</v>
      </c>
      <c r="C325">
        <f t="shared" si="5"/>
        <v>248</v>
      </c>
    </row>
    <row r="326" spans="1:3" x14ac:dyDescent="0.3">
      <c r="A326" s="3" t="s">
        <v>902</v>
      </c>
      <c r="B326" s="21">
        <v>39001</v>
      </c>
      <c r="C326">
        <f t="shared" si="5"/>
        <v>284</v>
      </c>
    </row>
    <row r="327" spans="1:3" x14ac:dyDescent="0.3">
      <c r="A327" s="3" t="s">
        <v>902</v>
      </c>
      <c r="B327" s="21">
        <v>39338</v>
      </c>
      <c r="C327">
        <f t="shared" si="5"/>
        <v>256</v>
      </c>
    </row>
    <row r="328" spans="1:3" x14ac:dyDescent="0.3">
      <c r="A328" s="3" t="s">
        <v>902</v>
      </c>
      <c r="B328" s="21">
        <v>40267</v>
      </c>
      <c r="C328">
        <f t="shared" si="5"/>
        <v>89</v>
      </c>
    </row>
    <row r="329" spans="1:3" x14ac:dyDescent="0.3">
      <c r="A329" s="3" t="s">
        <v>902</v>
      </c>
      <c r="B329" s="21">
        <v>40365</v>
      </c>
      <c r="C329">
        <f t="shared" si="5"/>
        <v>187</v>
      </c>
    </row>
    <row r="330" spans="1:3" x14ac:dyDescent="0.3">
      <c r="A330" s="3" t="s">
        <v>902</v>
      </c>
      <c r="B330" s="21">
        <v>40455</v>
      </c>
      <c r="C330">
        <f t="shared" si="5"/>
        <v>277</v>
      </c>
    </row>
    <row r="331" spans="1:3" x14ac:dyDescent="0.3">
      <c r="A331" s="3" t="s">
        <v>902</v>
      </c>
      <c r="B331" s="21">
        <v>40512</v>
      </c>
      <c r="C331">
        <f t="shared" si="5"/>
        <v>334</v>
      </c>
    </row>
    <row r="332" spans="1:3" x14ac:dyDescent="0.3">
      <c r="A332" s="3" t="s">
        <v>902</v>
      </c>
      <c r="B332" s="21">
        <v>40632</v>
      </c>
      <c r="C332">
        <f t="shared" si="5"/>
        <v>89</v>
      </c>
    </row>
    <row r="333" spans="1:3" x14ac:dyDescent="0.3">
      <c r="A333" s="3" t="s">
        <v>902</v>
      </c>
      <c r="B333" s="21">
        <v>40674</v>
      </c>
      <c r="C333">
        <f t="shared" si="5"/>
        <v>131</v>
      </c>
    </row>
    <row r="334" spans="1:3" x14ac:dyDescent="0.3">
      <c r="A334" s="3" t="s">
        <v>902</v>
      </c>
      <c r="B334" s="21">
        <v>40795</v>
      </c>
      <c r="C334">
        <f t="shared" si="5"/>
        <v>252</v>
      </c>
    </row>
    <row r="335" spans="1:3" x14ac:dyDescent="0.3">
      <c r="A335" s="3" t="s">
        <v>903</v>
      </c>
      <c r="B335" s="21">
        <v>39549</v>
      </c>
      <c r="C335">
        <f t="shared" si="5"/>
        <v>102</v>
      </c>
    </row>
    <row r="336" spans="1:3" x14ac:dyDescent="0.3">
      <c r="A336" s="3" t="s">
        <v>903</v>
      </c>
      <c r="B336" s="21">
        <v>39605</v>
      </c>
      <c r="C336">
        <f t="shared" si="5"/>
        <v>158</v>
      </c>
    </row>
    <row r="337" spans="1:3" x14ac:dyDescent="0.3">
      <c r="A337" s="3" t="s">
        <v>903</v>
      </c>
      <c r="B337" s="21">
        <v>39702</v>
      </c>
      <c r="C337">
        <f t="shared" si="5"/>
        <v>255</v>
      </c>
    </row>
    <row r="338" spans="1:3" x14ac:dyDescent="0.3">
      <c r="A338" s="3" t="s">
        <v>903</v>
      </c>
      <c r="B338" s="21">
        <v>39892</v>
      </c>
      <c r="C338">
        <f t="shared" si="5"/>
        <v>79</v>
      </c>
    </row>
    <row r="339" spans="1:3" x14ac:dyDescent="0.3">
      <c r="A339" s="3" t="s">
        <v>903</v>
      </c>
      <c r="B339" s="21">
        <v>39969</v>
      </c>
      <c r="C339">
        <f t="shared" si="5"/>
        <v>156</v>
      </c>
    </row>
    <row r="340" spans="1:3" x14ac:dyDescent="0.3">
      <c r="A340" s="3" t="s">
        <v>903</v>
      </c>
      <c r="B340" s="21">
        <v>40049</v>
      </c>
      <c r="C340">
        <f t="shared" si="5"/>
        <v>236</v>
      </c>
    </row>
    <row r="341" spans="1:3" x14ac:dyDescent="0.3">
      <c r="A341" s="3" t="s">
        <v>903</v>
      </c>
      <c r="B341" s="21">
        <v>40267</v>
      </c>
      <c r="C341">
        <f t="shared" si="5"/>
        <v>89</v>
      </c>
    </row>
    <row r="342" spans="1:3" x14ac:dyDescent="0.3">
      <c r="A342" s="3" t="s">
        <v>903</v>
      </c>
      <c r="B342" s="21">
        <v>40365</v>
      </c>
      <c r="C342">
        <f t="shared" si="5"/>
        <v>187</v>
      </c>
    </row>
    <row r="343" spans="1:3" x14ac:dyDescent="0.3">
      <c r="A343" s="3" t="s">
        <v>903</v>
      </c>
      <c r="B343" s="21">
        <v>40455</v>
      </c>
      <c r="C343">
        <f t="shared" si="5"/>
        <v>277</v>
      </c>
    </row>
    <row r="344" spans="1:3" x14ac:dyDescent="0.3">
      <c r="A344" s="3" t="s">
        <v>903</v>
      </c>
      <c r="B344" s="21">
        <v>40512</v>
      </c>
      <c r="C344">
        <f t="shared" si="5"/>
        <v>334</v>
      </c>
    </row>
    <row r="345" spans="1:3" x14ac:dyDescent="0.3">
      <c r="A345" s="3" t="s">
        <v>904</v>
      </c>
      <c r="B345" s="21">
        <v>36661</v>
      </c>
      <c r="C345">
        <f t="shared" si="5"/>
        <v>136</v>
      </c>
    </row>
    <row r="346" spans="1:3" x14ac:dyDescent="0.3">
      <c r="A346" s="3" t="s">
        <v>904</v>
      </c>
      <c r="B346" s="21">
        <v>36990</v>
      </c>
      <c r="C346">
        <f t="shared" si="5"/>
        <v>99</v>
      </c>
    </row>
    <row r="347" spans="1:3" x14ac:dyDescent="0.3">
      <c r="A347" s="3" t="s">
        <v>904</v>
      </c>
      <c r="B347" s="21">
        <v>37057</v>
      </c>
      <c r="C347">
        <f t="shared" si="5"/>
        <v>166</v>
      </c>
    </row>
    <row r="348" spans="1:3" x14ac:dyDescent="0.3">
      <c r="A348" s="3" t="s">
        <v>904</v>
      </c>
      <c r="B348" s="21">
        <v>37322</v>
      </c>
      <c r="C348">
        <f t="shared" si="5"/>
        <v>66</v>
      </c>
    </row>
    <row r="349" spans="1:3" x14ac:dyDescent="0.3">
      <c r="A349" s="3" t="s">
        <v>904</v>
      </c>
      <c r="B349" s="21">
        <v>37391</v>
      </c>
      <c r="C349">
        <f t="shared" si="5"/>
        <v>135</v>
      </c>
    </row>
    <row r="350" spans="1:3" x14ac:dyDescent="0.3">
      <c r="A350" s="3" t="s">
        <v>904</v>
      </c>
      <c r="B350" s="21">
        <v>37694</v>
      </c>
      <c r="C350">
        <f t="shared" si="5"/>
        <v>73</v>
      </c>
    </row>
    <row r="351" spans="1:3" x14ac:dyDescent="0.3">
      <c r="A351" s="3" t="s">
        <v>904</v>
      </c>
      <c r="B351" s="21">
        <v>37762</v>
      </c>
      <c r="C351">
        <f t="shared" si="5"/>
        <v>141</v>
      </c>
    </row>
    <row r="352" spans="1:3" x14ac:dyDescent="0.3">
      <c r="A352" s="3" t="s">
        <v>904</v>
      </c>
      <c r="B352" s="21">
        <v>38069</v>
      </c>
      <c r="C352">
        <f t="shared" si="5"/>
        <v>83</v>
      </c>
    </row>
    <row r="353" spans="1:3" x14ac:dyDescent="0.3">
      <c r="A353" s="3" t="s">
        <v>904</v>
      </c>
      <c r="B353" s="21">
        <v>38135</v>
      </c>
      <c r="C353">
        <f t="shared" si="5"/>
        <v>149</v>
      </c>
    </row>
    <row r="354" spans="1:3" x14ac:dyDescent="0.3">
      <c r="A354" s="3" t="s">
        <v>905</v>
      </c>
      <c r="B354" s="21">
        <v>37762</v>
      </c>
      <c r="C354">
        <f t="shared" si="5"/>
        <v>141</v>
      </c>
    </row>
    <row r="355" spans="1:3" x14ac:dyDescent="0.3">
      <c r="A355" s="3" t="s">
        <v>905</v>
      </c>
      <c r="B355" s="21">
        <v>38069</v>
      </c>
      <c r="C355">
        <f t="shared" si="5"/>
        <v>83</v>
      </c>
    </row>
    <row r="356" spans="1:3" x14ac:dyDescent="0.3">
      <c r="A356" s="3" t="s">
        <v>905</v>
      </c>
      <c r="B356" s="21">
        <v>38135</v>
      </c>
      <c r="C356">
        <f t="shared" si="5"/>
        <v>149</v>
      </c>
    </row>
    <row r="357" spans="1:3" x14ac:dyDescent="0.3">
      <c r="A357" s="3" t="s">
        <v>905</v>
      </c>
      <c r="B357" s="21">
        <v>38446</v>
      </c>
      <c r="C357">
        <f t="shared" si="5"/>
        <v>94</v>
      </c>
    </row>
    <row r="358" spans="1:3" x14ac:dyDescent="0.3">
      <c r="A358" s="3" t="s">
        <v>905</v>
      </c>
      <c r="B358" s="21">
        <v>38499</v>
      </c>
      <c r="C358">
        <f t="shared" si="5"/>
        <v>147</v>
      </c>
    </row>
    <row r="359" spans="1:3" x14ac:dyDescent="0.3">
      <c r="A359" s="3" t="s">
        <v>905</v>
      </c>
      <c r="B359" s="21">
        <v>38789</v>
      </c>
      <c r="C359">
        <f t="shared" si="5"/>
        <v>72</v>
      </c>
    </row>
    <row r="360" spans="1:3" x14ac:dyDescent="0.3">
      <c r="A360" s="3" t="s">
        <v>905</v>
      </c>
      <c r="B360" s="21">
        <v>38847</v>
      </c>
      <c r="C360">
        <f t="shared" si="5"/>
        <v>130</v>
      </c>
    </row>
    <row r="361" spans="1:3" x14ac:dyDescent="0.3">
      <c r="A361" s="3" t="s">
        <v>906</v>
      </c>
      <c r="B361" s="21">
        <v>39892</v>
      </c>
      <c r="C361">
        <f t="shared" si="5"/>
        <v>79</v>
      </c>
    </row>
    <row r="362" spans="1:3" x14ac:dyDescent="0.3">
      <c r="A362" s="3" t="s">
        <v>906</v>
      </c>
      <c r="B362" s="21">
        <v>39969</v>
      </c>
      <c r="C362">
        <f t="shared" si="5"/>
        <v>156</v>
      </c>
    </row>
    <row r="363" spans="1:3" x14ac:dyDescent="0.3">
      <c r="A363" s="3" t="s">
        <v>906</v>
      </c>
      <c r="B363" s="21">
        <v>40049</v>
      </c>
      <c r="C363">
        <f t="shared" si="5"/>
        <v>236</v>
      </c>
    </row>
    <row r="364" spans="1:3" x14ac:dyDescent="0.3">
      <c r="A364" s="3" t="s">
        <v>906</v>
      </c>
      <c r="B364" s="21">
        <v>40267</v>
      </c>
      <c r="C364">
        <f t="shared" si="5"/>
        <v>89</v>
      </c>
    </row>
    <row r="365" spans="1:3" x14ac:dyDescent="0.3">
      <c r="A365" s="3" t="s">
        <v>906</v>
      </c>
      <c r="B365" s="21">
        <v>40365</v>
      </c>
      <c r="C365">
        <f t="shared" si="5"/>
        <v>187</v>
      </c>
    </row>
    <row r="366" spans="1:3" x14ac:dyDescent="0.3">
      <c r="A366" s="3" t="s">
        <v>906</v>
      </c>
      <c r="B366" s="21">
        <v>40455</v>
      </c>
      <c r="C366">
        <f t="shared" si="5"/>
        <v>277</v>
      </c>
    </row>
    <row r="367" spans="1:3" x14ac:dyDescent="0.3">
      <c r="A367" s="3" t="s">
        <v>906</v>
      </c>
      <c r="B367" s="21">
        <v>40512</v>
      </c>
      <c r="C367">
        <f t="shared" si="5"/>
        <v>334</v>
      </c>
    </row>
    <row r="368" spans="1:3" x14ac:dyDescent="0.3">
      <c r="A368" s="3" t="s">
        <v>906</v>
      </c>
      <c r="B368" s="21">
        <v>40632</v>
      </c>
      <c r="C368">
        <f t="shared" si="5"/>
        <v>89</v>
      </c>
    </row>
    <row r="369" spans="1:3" x14ac:dyDescent="0.3">
      <c r="A369" s="3" t="s">
        <v>906</v>
      </c>
      <c r="B369" s="21">
        <v>40674</v>
      </c>
      <c r="C369">
        <f t="shared" si="5"/>
        <v>131</v>
      </c>
    </row>
    <row r="370" spans="1:3" x14ac:dyDescent="0.3">
      <c r="A370" s="3" t="s">
        <v>906</v>
      </c>
      <c r="B370" s="21">
        <v>40795</v>
      </c>
      <c r="C370">
        <f t="shared" si="5"/>
        <v>252</v>
      </c>
    </row>
    <row r="371" spans="1:3" x14ac:dyDescent="0.3">
      <c r="A371" s="3" t="s">
        <v>906</v>
      </c>
      <c r="B371" s="21">
        <v>41004</v>
      </c>
      <c r="C371">
        <f t="shared" si="5"/>
        <v>96</v>
      </c>
    </row>
    <row r="372" spans="1:3" x14ac:dyDescent="0.3">
      <c r="A372" s="3" t="s">
        <v>906</v>
      </c>
      <c r="B372" s="21">
        <v>41088</v>
      </c>
      <c r="C372">
        <f t="shared" si="5"/>
        <v>180</v>
      </c>
    </row>
    <row r="373" spans="1:3" x14ac:dyDescent="0.3">
      <c r="A373" s="3" t="s">
        <v>906</v>
      </c>
      <c r="B373" s="21">
        <v>41177</v>
      </c>
      <c r="C373">
        <f t="shared" si="5"/>
        <v>269</v>
      </c>
    </row>
    <row r="374" spans="1:3" x14ac:dyDescent="0.3">
      <c r="A374" s="3" t="s">
        <v>907</v>
      </c>
      <c r="B374" s="21">
        <v>36661</v>
      </c>
      <c r="C374">
        <f t="shared" si="5"/>
        <v>136</v>
      </c>
    </row>
    <row r="375" spans="1:3" x14ac:dyDescent="0.3">
      <c r="A375" s="3" t="s">
        <v>907</v>
      </c>
      <c r="B375" s="21">
        <v>36990</v>
      </c>
      <c r="C375">
        <f t="shared" si="5"/>
        <v>99</v>
      </c>
    </row>
    <row r="376" spans="1:3" x14ac:dyDescent="0.3">
      <c r="A376" s="3" t="s">
        <v>907</v>
      </c>
      <c r="B376" s="21">
        <v>37057</v>
      </c>
      <c r="C376">
        <f t="shared" si="5"/>
        <v>166</v>
      </c>
    </row>
    <row r="377" spans="1:3" x14ac:dyDescent="0.3">
      <c r="A377" s="3" t="s">
        <v>907</v>
      </c>
      <c r="B377" s="21">
        <v>37322</v>
      </c>
      <c r="C377">
        <f t="shared" si="5"/>
        <v>66</v>
      </c>
    </row>
    <row r="378" spans="1:3" x14ac:dyDescent="0.3">
      <c r="A378" s="3" t="s">
        <v>907</v>
      </c>
      <c r="B378" s="21">
        <v>37391</v>
      </c>
      <c r="C378">
        <f t="shared" si="5"/>
        <v>135</v>
      </c>
    </row>
    <row r="379" spans="1:3" x14ac:dyDescent="0.3">
      <c r="A379" s="3" t="s">
        <v>907</v>
      </c>
      <c r="B379" s="21">
        <v>37694</v>
      </c>
      <c r="C379">
        <f t="shared" si="5"/>
        <v>73</v>
      </c>
    </row>
    <row r="380" spans="1:3" x14ac:dyDescent="0.3">
      <c r="A380" s="3" t="s">
        <v>907</v>
      </c>
      <c r="B380" s="21">
        <v>37762</v>
      </c>
      <c r="C380">
        <f t="shared" si="5"/>
        <v>141</v>
      </c>
    </row>
    <row r="381" spans="1:3" x14ac:dyDescent="0.3">
      <c r="A381" s="3" t="s">
        <v>907</v>
      </c>
      <c r="B381" s="21">
        <v>38069</v>
      </c>
      <c r="C381">
        <f t="shared" si="5"/>
        <v>83</v>
      </c>
    </row>
    <row r="382" spans="1:3" x14ac:dyDescent="0.3">
      <c r="A382" s="3" t="s">
        <v>907</v>
      </c>
      <c r="B382" s="21">
        <v>38135</v>
      </c>
      <c r="C382">
        <f t="shared" si="5"/>
        <v>149</v>
      </c>
    </row>
    <row r="383" spans="1:3" x14ac:dyDescent="0.3">
      <c r="A383" s="3" t="s">
        <v>908</v>
      </c>
      <c r="B383" s="21">
        <v>37391</v>
      </c>
      <c r="C383">
        <f t="shared" si="5"/>
        <v>135</v>
      </c>
    </row>
    <row r="384" spans="1:3" x14ac:dyDescent="0.3">
      <c r="A384" s="3" t="s">
        <v>908</v>
      </c>
      <c r="B384" s="21">
        <v>37508</v>
      </c>
      <c r="C384">
        <f t="shared" si="5"/>
        <v>252</v>
      </c>
    </row>
    <row r="385" spans="1:3" x14ac:dyDescent="0.3">
      <c r="A385" s="3" t="s">
        <v>908</v>
      </c>
      <c r="B385" s="21">
        <v>37762</v>
      </c>
      <c r="C385">
        <f t="shared" ref="C385:C430" si="6">B385-DATE(YEAR(B385),1,1)+1</f>
        <v>141</v>
      </c>
    </row>
    <row r="386" spans="1:3" x14ac:dyDescent="0.3">
      <c r="A386" s="3" t="s">
        <v>908</v>
      </c>
      <c r="B386" s="21">
        <v>37866</v>
      </c>
      <c r="C386">
        <f t="shared" si="6"/>
        <v>245</v>
      </c>
    </row>
    <row r="387" spans="1:3" x14ac:dyDescent="0.3">
      <c r="A387" s="3" t="s">
        <v>908</v>
      </c>
      <c r="B387" s="21">
        <v>38135</v>
      </c>
      <c r="C387">
        <f t="shared" si="6"/>
        <v>149</v>
      </c>
    </row>
    <row r="388" spans="1:3" x14ac:dyDescent="0.3">
      <c r="A388" s="3" t="s">
        <v>908</v>
      </c>
      <c r="B388" s="21">
        <v>38236</v>
      </c>
      <c r="C388">
        <f t="shared" si="6"/>
        <v>250</v>
      </c>
    </row>
    <row r="389" spans="1:3" x14ac:dyDescent="0.3">
      <c r="A389" s="3" t="s">
        <v>908</v>
      </c>
      <c r="B389" s="21">
        <v>39892</v>
      </c>
      <c r="C389">
        <f t="shared" si="6"/>
        <v>79</v>
      </c>
    </row>
    <row r="390" spans="1:3" x14ac:dyDescent="0.3">
      <c r="A390" s="3" t="s">
        <v>908</v>
      </c>
      <c r="B390" s="21">
        <v>39969</v>
      </c>
      <c r="C390">
        <f t="shared" si="6"/>
        <v>156</v>
      </c>
    </row>
    <row r="391" spans="1:3" x14ac:dyDescent="0.3">
      <c r="A391" s="3" t="s">
        <v>908</v>
      </c>
      <c r="B391" s="21">
        <v>40049</v>
      </c>
      <c r="C391">
        <f t="shared" si="6"/>
        <v>236</v>
      </c>
    </row>
    <row r="392" spans="1:3" x14ac:dyDescent="0.3">
      <c r="A392" s="3" t="s">
        <v>908</v>
      </c>
      <c r="B392" s="21">
        <v>40267</v>
      </c>
      <c r="C392">
        <f t="shared" si="6"/>
        <v>89</v>
      </c>
    </row>
    <row r="393" spans="1:3" x14ac:dyDescent="0.3">
      <c r="A393" s="3" t="s">
        <v>908</v>
      </c>
      <c r="B393" s="21">
        <v>40365</v>
      </c>
      <c r="C393">
        <f t="shared" si="6"/>
        <v>187</v>
      </c>
    </row>
    <row r="394" spans="1:3" x14ac:dyDescent="0.3">
      <c r="A394" s="3" t="s">
        <v>908</v>
      </c>
      <c r="B394" s="21">
        <v>40455</v>
      </c>
      <c r="C394">
        <f t="shared" si="6"/>
        <v>277</v>
      </c>
    </row>
    <row r="395" spans="1:3" x14ac:dyDescent="0.3">
      <c r="A395" s="3" t="s">
        <v>908</v>
      </c>
      <c r="B395" s="21">
        <v>40512</v>
      </c>
      <c r="C395">
        <f t="shared" si="6"/>
        <v>334</v>
      </c>
    </row>
    <row r="396" spans="1:3" x14ac:dyDescent="0.3">
      <c r="A396" s="3" t="s">
        <v>908</v>
      </c>
      <c r="B396" s="21">
        <v>40632</v>
      </c>
      <c r="C396">
        <f t="shared" si="6"/>
        <v>89</v>
      </c>
    </row>
    <row r="397" spans="1:3" x14ac:dyDescent="0.3">
      <c r="A397" s="3" t="s">
        <v>908</v>
      </c>
      <c r="B397" s="21">
        <v>40674</v>
      </c>
      <c r="C397">
        <f t="shared" si="6"/>
        <v>131</v>
      </c>
    </row>
    <row r="398" spans="1:3" x14ac:dyDescent="0.3">
      <c r="A398" s="3" t="s">
        <v>908</v>
      </c>
      <c r="B398" s="21">
        <v>40795</v>
      </c>
      <c r="C398">
        <f t="shared" si="6"/>
        <v>252</v>
      </c>
    </row>
    <row r="399" spans="1:3" x14ac:dyDescent="0.3">
      <c r="A399" s="3" t="s">
        <v>908</v>
      </c>
      <c r="B399" s="21">
        <v>41004</v>
      </c>
      <c r="C399">
        <f t="shared" si="6"/>
        <v>96</v>
      </c>
    </row>
    <row r="400" spans="1:3" x14ac:dyDescent="0.3">
      <c r="A400" s="3" t="s">
        <v>908</v>
      </c>
      <c r="B400" s="21">
        <v>41088</v>
      </c>
      <c r="C400">
        <f t="shared" si="6"/>
        <v>180</v>
      </c>
    </row>
    <row r="401" spans="1:3" x14ac:dyDescent="0.3">
      <c r="A401" s="3" t="s">
        <v>908</v>
      </c>
      <c r="B401" s="21">
        <v>41177</v>
      </c>
      <c r="C401">
        <f t="shared" si="6"/>
        <v>269</v>
      </c>
    </row>
    <row r="402" spans="1:3" x14ac:dyDescent="0.3">
      <c r="A402" s="3" t="s">
        <v>909</v>
      </c>
      <c r="B402" s="21">
        <v>38446</v>
      </c>
      <c r="C402">
        <f t="shared" si="6"/>
        <v>94</v>
      </c>
    </row>
    <row r="403" spans="1:3" x14ac:dyDescent="0.3">
      <c r="A403" s="3" t="s">
        <v>909</v>
      </c>
      <c r="B403" s="21">
        <v>38499</v>
      </c>
      <c r="C403">
        <f t="shared" si="6"/>
        <v>147</v>
      </c>
    </row>
    <row r="404" spans="1:3" x14ac:dyDescent="0.3">
      <c r="A404" s="3" t="s">
        <v>909</v>
      </c>
      <c r="B404" s="21">
        <v>38789</v>
      </c>
      <c r="C404">
        <f t="shared" si="6"/>
        <v>72</v>
      </c>
    </row>
    <row r="405" spans="1:3" x14ac:dyDescent="0.3">
      <c r="A405" s="3" t="s">
        <v>909</v>
      </c>
      <c r="B405" s="21">
        <v>38847</v>
      </c>
      <c r="C405">
        <f t="shared" si="6"/>
        <v>130</v>
      </c>
    </row>
    <row r="406" spans="1:3" x14ac:dyDescent="0.3">
      <c r="A406" s="3" t="s">
        <v>909</v>
      </c>
      <c r="B406" s="21">
        <v>39549</v>
      </c>
      <c r="C406">
        <f t="shared" si="6"/>
        <v>102</v>
      </c>
    </row>
    <row r="407" spans="1:3" x14ac:dyDescent="0.3">
      <c r="A407" s="3" t="s">
        <v>909</v>
      </c>
      <c r="B407" s="21">
        <v>39605</v>
      </c>
      <c r="C407">
        <f t="shared" si="6"/>
        <v>158</v>
      </c>
    </row>
    <row r="408" spans="1:3" x14ac:dyDescent="0.3">
      <c r="A408" s="3" t="s">
        <v>909</v>
      </c>
      <c r="B408" s="21">
        <v>36588</v>
      </c>
      <c r="C408">
        <f t="shared" si="6"/>
        <v>63</v>
      </c>
    </row>
    <row r="409" spans="1:3" x14ac:dyDescent="0.3">
      <c r="A409" s="3" t="s">
        <v>909</v>
      </c>
      <c r="B409" s="21">
        <v>36661</v>
      </c>
      <c r="C409">
        <f t="shared" si="6"/>
        <v>136</v>
      </c>
    </row>
    <row r="410" spans="1:3" x14ac:dyDescent="0.3">
      <c r="A410" s="3" t="s">
        <v>909</v>
      </c>
      <c r="B410" s="21">
        <v>36990</v>
      </c>
      <c r="C410">
        <f t="shared" si="6"/>
        <v>99</v>
      </c>
    </row>
    <row r="411" spans="1:3" x14ac:dyDescent="0.3">
      <c r="A411" s="3" t="s">
        <v>909</v>
      </c>
      <c r="B411" s="21">
        <v>37057</v>
      </c>
      <c r="C411">
        <f t="shared" si="6"/>
        <v>166</v>
      </c>
    </row>
    <row r="412" spans="1:3" x14ac:dyDescent="0.3">
      <c r="A412" s="3" t="s">
        <v>909</v>
      </c>
      <c r="B412" s="21">
        <v>37322</v>
      </c>
      <c r="C412">
        <f t="shared" si="6"/>
        <v>66</v>
      </c>
    </row>
    <row r="413" spans="1:3" x14ac:dyDescent="0.3">
      <c r="A413" s="3" t="s">
        <v>909</v>
      </c>
      <c r="B413" s="21">
        <v>37391</v>
      </c>
      <c r="C413">
        <f t="shared" si="6"/>
        <v>135</v>
      </c>
    </row>
    <row r="414" spans="1:3" x14ac:dyDescent="0.3">
      <c r="A414" s="3" t="s">
        <v>909</v>
      </c>
      <c r="B414" s="21">
        <v>37694</v>
      </c>
      <c r="C414">
        <f t="shared" si="6"/>
        <v>73</v>
      </c>
    </row>
    <row r="415" spans="1:3" x14ac:dyDescent="0.3">
      <c r="A415" s="3" t="s">
        <v>909</v>
      </c>
      <c r="B415" s="21">
        <v>37762</v>
      </c>
      <c r="C415">
        <f t="shared" si="6"/>
        <v>141</v>
      </c>
    </row>
    <row r="416" spans="1:3" x14ac:dyDescent="0.3">
      <c r="A416" s="3" t="s">
        <v>909</v>
      </c>
      <c r="B416" s="21">
        <v>38069</v>
      </c>
      <c r="C416">
        <f t="shared" si="6"/>
        <v>83</v>
      </c>
    </row>
    <row r="417" spans="1:3" x14ac:dyDescent="0.3">
      <c r="A417" s="3" t="s">
        <v>909</v>
      </c>
      <c r="B417" s="21">
        <v>38135</v>
      </c>
      <c r="C417">
        <f t="shared" si="6"/>
        <v>149</v>
      </c>
    </row>
    <row r="418" spans="1:3" x14ac:dyDescent="0.3">
      <c r="A418" s="3" t="s">
        <v>910</v>
      </c>
      <c r="B418" s="21">
        <v>39892</v>
      </c>
      <c r="C418">
        <f t="shared" si="6"/>
        <v>79</v>
      </c>
    </row>
    <row r="419" spans="1:3" x14ac:dyDescent="0.3">
      <c r="A419" s="3" t="s">
        <v>910</v>
      </c>
      <c r="B419" s="21">
        <v>39969</v>
      </c>
      <c r="C419">
        <f t="shared" si="6"/>
        <v>156</v>
      </c>
    </row>
    <row r="420" spans="1:3" x14ac:dyDescent="0.3">
      <c r="A420" s="3" t="s">
        <v>910</v>
      </c>
      <c r="B420" s="21">
        <v>40049</v>
      </c>
      <c r="C420">
        <f t="shared" si="6"/>
        <v>236</v>
      </c>
    </row>
    <row r="421" spans="1:3" x14ac:dyDescent="0.3">
      <c r="A421" s="3" t="s">
        <v>910</v>
      </c>
      <c r="B421" s="21">
        <v>40267</v>
      </c>
      <c r="C421">
        <f t="shared" si="6"/>
        <v>89</v>
      </c>
    </row>
    <row r="422" spans="1:3" x14ac:dyDescent="0.3">
      <c r="A422" s="3" t="s">
        <v>910</v>
      </c>
      <c r="B422" s="21">
        <v>40365</v>
      </c>
      <c r="C422">
        <f t="shared" si="6"/>
        <v>187</v>
      </c>
    </row>
    <row r="423" spans="1:3" x14ac:dyDescent="0.3">
      <c r="A423" s="3" t="s">
        <v>910</v>
      </c>
      <c r="B423" s="21">
        <v>40455</v>
      </c>
      <c r="C423">
        <f t="shared" si="6"/>
        <v>277</v>
      </c>
    </row>
    <row r="424" spans="1:3" x14ac:dyDescent="0.3">
      <c r="A424" s="3" t="s">
        <v>910</v>
      </c>
      <c r="B424" s="21">
        <v>40512</v>
      </c>
      <c r="C424">
        <f t="shared" si="6"/>
        <v>334</v>
      </c>
    </row>
    <row r="425" spans="1:3" x14ac:dyDescent="0.3">
      <c r="A425" s="3" t="s">
        <v>910</v>
      </c>
      <c r="B425" s="21">
        <v>40632</v>
      </c>
      <c r="C425">
        <f t="shared" si="6"/>
        <v>89</v>
      </c>
    </row>
    <row r="426" spans="1:3" x14ac:dyDescent="0.3">
      <c r="A426" s="3" t="s">
        <v>910</v>
      </c>
      <c r="B426" s="21">
        <v>40674</v>
      </c>
      <c r="C426">
        <f t="shared" si="6"/>
        <v>131</v>
      </c>
    </row>
    <row r="427" spans="1:3" x14ac:dyDescent="0.3">
      <c r="A427" s="3" t="s">
        <v>910</v>
      </c>
      <c r="B427" s="21">
        <v>40795</v>
      </c>
      <c r="C427">
        <f t="shared" si="6"/>
        <v>252</v>
      </c>
    </row>
    <row r="428" spans="1:3" x14ac:dyDescent="0.3">
      <c r="A428" s="3" t="s">
        <v>910</v>
      </c>
      <c r="B428" s="21">
        <v>41004</v>
      </c>
      <c r="C428">
        <f t="shared" si="6"/>
        <v>96</v>
      </c>
    </row>
    <row r="429" spans="1:3" x14ac:dyDescent="0.3">
      <c r="A429" s="3" t="s">
        <v>910</v>
      </c>
      <c r="B429" s="21">
        <v>41088</v>
      </c>
      <c r="C429">
        <f t="shared" si="6"/>
        <v>180</v>
      </c>
    </row>
    <row r="430" spans="1:3" x14ac:dyDescent="0.3">
      <c r="A430" s="3" t="s">
        <v>910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21">
        <f t="shared" si="0"/>
        <v>30434.597038429634</v>
      </c>
      <c r="G2" t="s">
        <v>911</v>
      </c>
      <c r="H2" t="s">
        <v>912</v>
      </c>
      <c r="I2" t="s">
        <v>913</v>
      </c>
      <c r="J2" t="s">
        <v>914</v>
      </c>
      <c r="K2" t="s">
        <v>915</v>
      </c>
      <c r="L2" t="s">
        <v>798</v>
      </c>
      <c r="M2" t="s">
        <v>800</v>
      </c>
      <c r="N2" t="s">
        <v>801</v>
      </c>
    </row>
    <row r="3" spans="1:22" x14ac:dyDescent="0.3">
      <c r="A3">
        <v>125.69514232053299</v>
      </c>
      <c r="B3">
        <v>2.86417615875934</v>
      </c>
      <c r="C3" s="21">
        <f t="shared" si="0"/>
        <v>30441.695142320532</v>
      </c>
      <c r="G3" t="s">
        <v>763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21">
        <f t="shared" si="0"/>
        <v>30448.805759295636</v>
      </c>
      <c r="G4" t="s">
        <v>765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21">
        <f t="shared" si="0"/>
        <v>30455.367393140226</v>
      </c>
      <c r="G5" t="s">
        <v>763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21">
        <f t="shared" si="0"/>
        <v>30462.87547117169</v>
      </c>
      <c r="G6" t="s">
        <v>765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21">
        <f t="shared" si="0"/>
        <v>30468.947274647453</v>
      </c>
      <c r="G7" t="s">
        <v>763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21">
        <f t="shared" si="0"/>
        <v>30476.47355352866</v>
      </c>
      <c r="G8" t="s">
        <v>765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21">
        <f t="shared" si="0"/>
        <v>30490.265247424824</v>
      </c>
      <c r="G9" t="s">
        <v>763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21">
        <f t="shared" si="0"/>
        <v>30504.260790838154</v>
      </c>
      <c r="G10" t="s">
        <v>765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21">
        <f t="shared" si="0"/>
        <v>30457.923929997884</v>
      </c>
      <c r="G11" t="s">
        <v>763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21">
        <f t="shared" si="0"/>
        <v>30469.41731159218</v>
      </c>
      <c r="G12" t="s">
        <v>765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21">
        <f t="shared" si="0"/>
        <v>30476.755666699748</v>
      </c>
      <c r="G13" t="s">
        <v>916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917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916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21">
        <f t="shared" si="0"/>
        <v>30518.584177057564</v>
      </c>
      <c r="G16" t="s">
        <v>917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21">
        <f t="shared" si="0"/>
        <v>30531.988647875351</v>
      </c>
      <c r="G17" t="s">
        <v>916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21">
        <f t="shared" si="0"/>
        <v>30545.763278474871</v>
      </c>
      <c r="G18" t="s">
        <v>917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21">
        <f t="shared" si="0"/>
        <v>30557.176803840903</v>
      </c>
      <c r="G19" t="s">
        <v>916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21">
        <f t="shared" si="0"/>
        <v>30499.067633383955</v>
      </c>
      <c r="G20" t="s">
        <v>917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21">
        <f t="shared" si="0"/>
        <v>30518.861740016215</v>
      </c>
      <c r="G21" t="s">
        <v>916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3">
      <c r="A22">
        <v>215.679688450886</v>
      </c>
      <c r="B22">
        <v>3.7821112985707099</v>
      </c>
      <c r="C22" s="21">
        <f t="shared" si="0"/>
        <v>30531.679688450888</v>
      </c>
      <c r="G22" t="s">
        <v>917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784</v>
      </c>
      <c r="N38" s="21">
        <v>30820</v>
      </c>
      <c r="O38" s="21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785</v>
      </c>
      <c r="N39" s="21">
        <v>30866</v>
      </c>
      <c r="O39" s="21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786</v>
      </c>
      <c r="N40" s="21">
        <v>30820</v>
      </c>
    </row>
    <row r="41" spans="1:16" x14ac:dyDescent="0.3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787</v>
      </c>
      <c r="N41" s="21">
        <v>30866</v>
      </c>
    </row>
    <row r="42" spans="1:16" x14ac:dyDescent="0.3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788</v>
      </c>
      <c r="N42" s="21">
        <v>30820</v>
      </c>
    </row>
    <row r="43" spans="1:16" x14ac:dyDescent="0.3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789</v>
      </c>
      <c r="N43" s="21">
        <v>30866</v>
      </c>
    </row>
    <row r="44" spans="1:16" x14ac:dyDescent="0.3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918</v>
      </c>
      <c r="E3" t="s">
        <v>919</v>
      </c>
      <c r="F3" t="s">
        <v>920</v>
      </c>
      <c r="G3" t="s">
        <v>921</v>
      </c>
      <c r="H3" t="s">
        <v>922</v>
      </c>
    </row>
    <row r="4" spans="1:8" x14ac:dyDescent="0.3">
      <c r="A4" s="3" t="s">
        <v>412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3" t="s">
        <v>412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3" t="s">
        <v>412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3" t="s">
        <v>412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3" t="s">
        <v>412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3" t="s">
        <v>412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3" t="s">
        <v>412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3" t="s">
        <v>412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3" t="s">
        <v>412</v>
      </c>
      <c r="B12" s="4">
        <v>37699</v>
      </c>
    </row>
    <row r="13" spans="1:8" x14ac:dyDescent="0.3">
      <c r="A13" s="3" t="s">
        <v>412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3" t="s">
        <v>412</v>
      </c>
      <c r="B14" s="4">
        <v>37705</v>
      </c>
    </row>
    <row r="15" spans="1:8" x14ac:dyDescent="0.3">
      <c r="A15" s="3" t="s">
        <v>412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3" t="s">
        <v>412</v>
      </c>
      <c r="B16" s="4">
        <v>37707</v>
      </c>
    </row>
    <row r="17" spans="1:8" x14ac:dyDescent="0.3">
      <c r="A17" s="3" t="s">
        <v>412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3" t="s">
        <v>412</v>
      </c>
      <c r="B18" s="4">
        <v>37715</v>
      </c>
    </row>
    <row r="19" spans="1:8" x14ac:dyDescent="0.3">
      <c r="A19" s="3" t="s">
        <v>412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3" t="s">
        <v>412</v>
      </c>
      <c r="B20" s="4">
        <v>37721</v>
      </c>
    </row>
    <row r="21" spans="1:8" x14ac:dyDescent="0.3">
      <c r="A21" s="3" t="s">
        <v>412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3" t="s">
        <v>412</v>
      </c>
      <c r="B22" s="4">
        <v>37726</v>
      </c>
    </row>
    <row r="23" spans="1:8" x14ac:dyDescent="0.3">
      <c r="A23" s="3" t="s">
        <v>412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3" t="s">
        <v>412</v>
      </c>
      <c r="B24" s="4">
        <v>37731</v>
      </c>
    </row>
    <row r="25" spans="1:8" x14ac:dyDescent="0.3">
      <c r="A25" s="3" t="s">
        <v>412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3" t="s">
        <v>412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3" t="s">
        <v>412</v>
      </c>
      <c r="B27" s="4">
        <v>37736</v>
      </c>
    </row>
    <row r="28" spans="1:8" x14ac:dyDescent="0.3">
      <c r="A28" s="3" t="s">
        <v>412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3" t="s">
        <v>412</v>
      </c>
      <c r="B29" s="4">
        <v>37739</v>
      </c>
    </row>
    <row r="30" spans="1:8" x14ac:dyDescent="0.3">
      <c r="A30" s="3" t="s">
        <v>412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3" t="s">
        <v>412</v>
      </c>
      <c r="B31" s="4">
        <v>37741</v>
      </c>
    </row>
    <row r="32" spans="1:8" x14ac:dyDescent="0.3">
      <c r="A32" s="3" t="s">
        <v>412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3" t="s">
        <v>412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3" t="s">
        <v>412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3" t="s">
        <v>412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3" t="s">
        <v>412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3" t="s">
        <v>412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3" t="s">
        <v>412</v>
      </c>
      <c r="B38" s="4">
        <v>37776</v>
      </c>
    </row>
    <row r="39" spans="1:8" x14ac:dyDescent="0.3">
      <c r="A39" s="3" t="s">
        <v>412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3" t="s">
        <v>412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3" t="s">
        <v>413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3" t="s">
        <v>413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3" t="s">
        <v>413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3" t="s">
        <v>413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3" t="s">
        <v>413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3" t="s">
        <v>413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3" t="s">
        <v>413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3" t="s">
        <v>413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3" t="s">
        <v>413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3" t="s">
        <v>413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3" t="s">
        <v>413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3" t="s">
        <v>413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3" t="s">
        <v>413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3" t="s">
        <v>413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3" t="s">
        <v>413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3" t="s">
        <v>413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3" t="s">
        <v>413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3" t="s">
        <v>413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3" t="s">
        <v>413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3" t="s">
        <v>413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3" t="s">
        <v>413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3" t="s">
        <v>413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3" t="s">
        <v>413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3" t="s">
        <v>413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3" t="s">
        <v>413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3" t="s">
        <v>413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3" t="s">
        <v>413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3" t="s">
        <v>413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3" t="s">
        <v>413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3" t="s">
        <v>413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3" t="s">
        <v>413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3" t="s">
        <v>413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3" t="s">
        <v>413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3" t="s">
        <v>413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3" t="s">
        <v>413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3" t="s">
        <v>413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3" t="s">
        <v>413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3" t="s">
        <v>413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3" t="s">
        <v>413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3" t="s">
        <v>413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3" t="s">
        <v>413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3" t="s">
        <v>413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3" t="s">
        <v>413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3" t="s">
        <v>413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3" t="s">
        <v>413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3" t="s">
        <v>413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3" t="s">
        <v>413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3" t="s">
        <v>413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3" t="s">
        <v>413</v>
      </c>
      <c r="B89" s="4">
        <v>38057</v>
      </c>
    </row>
    <row r="90" spans="1:8" x14ac:dyDescent="0.3">
      <c r="A90" s="3" t="s">
        <v>413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3" t="s">
        <v>413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3" t="s">
        <v>413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3" t="s">
        <v>413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3" t="s">
        <v>413</v>
      </c>
      <c r="B94" s="4">
        <v>38077</v>
      </c>
    </row>
    <row r="95" spans="1:8" x14ac:dyDescent="0.3">
      <c r="A95" s="3" t="s">
        <v>413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3" t="s">
        <v>413</v>
      </c>
      <c r="B96" s="4">
        <v>38085</v>
      </c>
    </row>
    <row r="97" spans="1:8" x14ac:dyDescent="0.3">
      <c r="A97" s="3" t="s">
        <v>413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3" t="s">
        <v>413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3" t="s">
        <v>413</v>
      </c>
      <c r="B99" s="4">
        <v>38093</v>
      </c>
    </row>
    <row r="100" spans="1:8" x14ac:dyDescent="0.3">
      <c r="A100" s="3" t="s">
        <v>413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3" t="s">
        <v>413</v>
      </c>
      <c r="B101" s="4">
        <v>38100</v>
      </c>
    </row>
    <row r="102" spans="1:8" x14ac:dyDescent="0.3">
      <c r="A102" s="3" t="s">
        <v>413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3" t="s">
        <v>413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3" t="s">
        <v>413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3" t="s">
        <v>413</v>
      </c>
      <c r="B105" s="4">
        <v>38114</v>
      </c>
    </row>
    <row r="106" spans="1:8" x14ac:dyDescent="0.3">
      <c r="A106" s="3" t="s">
        <v>413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3" t="s">
        <v>413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3" t="s">
        <v>413</v>
      </c>
      <c r="B108" s="4">
        <v>38120</v>
      </c>
    </row>
    <row r="109" spans="1:8" x14ac:dyDescent="0.3">
      <c r="A109" s="3" t="s">
        <v>413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3" t="s">
        <v>413</v>
      </c>
      <c r="B110" s="4">
        <v>38127</v>
      </c>
    </row>
    <row r="111" spans="1:8" x14ac:dyDescent="0.3">
      <c r="A111" s="3" t="s">
        <v>413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3" t="s">
        <v>413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3" t="s">
        <v>413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3" t="s">
        <v>413</v>
      </c>
      <c r="B114" s="4">
        <v>38142</v>
      </c>
    </row>
    <row r="115" spans="1:8" x14ac:dyDescent="0.3">
      <c r="A115" s="3" t="s">
        <v>413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3" t="s">
        <v>414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3" t="s">
        <v>414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3" t="s">
        <v>414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3" t="s">
        <v>414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3" t="s">
        <v>414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3" t="s">
        <v>414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3" t="s">
        <v>414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3" t="s">
        <v>414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3" t="s">
        <v>414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3" t="s">
        <v>414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3" t="s">
        <v>414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3" t="s">
        <v>414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3" t="s">
        <v>414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3" t="s">
        <v>414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3" t="s">
        <v>414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3" t="s">
        <v>414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3" t="s">
        <v>414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3" t="s">
        <v>414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3" t="s">
        <v>414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3" t="s">
        <v>414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3" t="s">
        <v>414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3" t="s">
        <v>414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3" t="s">
        <v>414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3" t="s">
        <v>414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3" t="s">
        <v>414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3" t="s">
        <v>414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3" t="s">
        <v>414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3" t="s">
        <v>414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3" t="s">
        <v>414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3" t="s">
        <v>414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3" t="s">
        <v>414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3" t="s">
        <v>414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3" t="s">
        <v>414</v>
      </c>
      <c r="B148" s="4">
        <v>38377</v>
      </c>
    </row>
    <row r="149" spans="1:8" x14ac:dyDescent="0.3">
      <c r="A149" s="3" t="s">
        <v>414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3" t="s">
        <v>414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3" t="s">
        <v>414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3" t="s">
        <v>414</v>
      </c>
      <c r="B152" s="4">
        <v>38411</v>
      </c>
    </row>
    <row r="153" spans="1:8" x14ac:dyDescent="0.3">
      <c r="A153" s="3" t="s">
        <v>414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3" t="s">
        <v>414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3" t="s">
        <v>414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3" t="s">
        <v>414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3" t="s">
        <v>414</v>
      </c>
      <c r="B157" s="4">
        <v>38431</v>
      </c>
    </row>
    <row r="158" spans="1:8" x14ac:dyDescent="0.3">
      <c r="A158" s="3" t="s">
        <v>414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3" t="s">
        <v>414</v>
      </c>
      <c r="B159" s="4">
        <v>38436</v>
      </c>
    </row>
    <row r="160" spans="1:8" x14ac:dyDescent="0.3">
      <c r="A160" s="3" t="s">
        <v>414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3" t="s">
        <v>414</v>
      </c>
      <c r="B161" s="4">
        <v>38438</v>
      </c>
    </row>
    <row r="162" spans="1:8" x14ac:dyDescent="0.3">
      <c r="A162" s="3" t="s">
        <v>414</v>
      </c>
      <c r="B162" s="4">
        <v>38441</v>
      </c>
    </row>
    <row r="163" spans="1:8" x14ac:dyDescent="0.3">
      <c r="A163" s="3" t="s">
        <v>414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3" t="s">
        <v>414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3" t="s">
        <v>414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3" t="s">
        <v>414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3" t="s">
        <v>414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3" t="s">
        <v>414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3" t="s">
        <v>414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3" t="s">
        <v>414</v>
      </c>
      <c r="B170" s="4">
        <v>38482</v>
      </c>
    </row>
    <row r="171" spans="1:8" x14ac:dyDescent="0.3">
      <c r="A171" s="3" t="s">
        <v>414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3" t="s">
        <v>414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3" t="s">
        <v>414</v>
      </c>
      <c r="B173" s="4">
        <v>38492</v>
      </c>
    </row>
    <row r="174" spans="1:8" x14ac:dyDescent="0.3">
      <c r="A174" s="3" t="s">
        <v>414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3" t="s">
        <v>414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3" t="s">
        <v>414</v>
      </c>
      <c r="B176" s="4">
        <v>38502</v>
      </c>
    </row>
    <row r="177" spans="1:8" x14ac:dyDescent="0.3">
      <c r="A177" s="3" t="s">
        <v>414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3" t="s">
        <v>414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3" t="s">
        <v>414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3" t="s">
        <v>414</v>
      </c>
      <c r="B180" s="4">
        <v>38511</v>
      </c>
    </row>
    <row r="181" spans="1:8" x14ac:dyDescent="0.3">
      <c r="A181" s="3" t="s">
        <v>414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3" t="s">
        <v>414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3" t="s">
        <v>414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Id="1" sqref="I1706:O1706 A1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923</v>
      </c>
      <c r="C1" t="s">
        <v>924</v>
      </c>
    </row>
    <row r="2" spans="1:3" x14ac:dyDescent="0.3">
      <c r="A2" t="s">
        <v>925</v>
      </c>
      <c r="B2">
        <v>1</v>
      </c>
      <c r="C2">
        <v>192.15</v>
      </c>
    </row>
    <row r="3" spans="1:3" x14ac:dyDescent="0.3">
      <c r="A3" t="s">
        <v>926</v>
      </c>
      <c r="B3">
        <v>1</v>
      </c>
      <c r="C3">
        <v>245.76900000000001</v>
      </c>
    </row>
    <row r="4" spans="1:3" x14ac:dyDescent="0.3">
      <c r="A4" t="s">
        <v>927</v>
      </c>
      <c r="B4">
        <v>1</v>
      </c>
      <c r="C4">
        <v>238.571</v>
      </c>
    </row>
    <row r="5" spans="1:3" x14ac:dyDescent="0.3">
      <c r="A5" t="s">
        <v>928</v>
      </c>
      <c r="B5">
        <v>1</v>
      </c>
      <c r="C5">
        <v>133.534545454545</v>
      </c>
    </row>
    <row r="6" spans="1:3" x14ac:dyDescent="0.3">
      <c r="A6" t="s">
        <v>318</v>
      </c>
      <c r="B6">
        <v>1</v>
      </c>
      <c r="C6">
        <v>281.10833333333301</v>
      </c>
    </row>
    <row r="7" spans="1:3" x14ac:dyDescent="0.3">
      <c r="A7" t="s">
        <v>319</v>
      </c>
      <c r="B7">
        <v>1</v>
      </c>
      <c r="C7">
        <v>237.96100000000001</v>
      </c>
    </row>
    <row r="8" spans="1:3" x14ac:dyDescent="0.3">
      <c r="A8" t="s">
        <v>320</v>
      </c>
      <c r="B8">
        <v>1</v>
      </c>
      <c r="C8">
        <v>233.142</v>
      </c>
    </row>
    <row r="9" spans="1:3" x14ac:dyDescent="0.3">
      <c r="A9" t="s">
        <v>321</v>
      </c>
      <c r="B9">
        <v>1</v>
      </c>
      <c r="C9">
        <v>239.24199999999999</v>
      </c>
    </row>
    <row r="10" spans="1:3" x14ac:dyDescent="0.3">
      <c r="A10" t="s">
        <v>322</v>
      </c>
      <c r="B10">
        <v>1</v>
      </c>
      <c r="C10">
        <v>224.51050000000001</v>
      </c>
    </row>
    <row r="11" spans="1:3" x14ac:dyDescent="0.3">
      <c r="A11" t="s">
        <v>323</v>
      </c>
      <c r="B11">
        <v>1</v>
      </c>
      <c r="C11">
        <v>226.61500000000001</v>
      </c>
    </row>
    <row r="12" spans="1:3" x14ac:dyDescent="0.3">
      <c r="A12" t="s">
        <v>925</v>
      </c>
      <c r="B12">
        <v>2</v>
      </c>
      <c r="C12">
        <v>356.911</v>
      </c>
    </row>
    <row r="13" spans="1:3" x14ac:dyDescent="0.3">
      <c r="A13" t="s">
        <v>926</v>
      </c>
      <c r="B13">
        <v>2</v>
      </c>
      <c r="C13">
        <v>458.20150000000001</v>
      </c>
    </row>
    <row r="14" spans="1:3" x14ac:dyDescent="0.3">
      <c r="A14" t="s">
        <v>927</v>
      </c>
      <c r="B14">
        <v>2</v>
      </c>
      <c r="C14">
        <v>471.947368421053</v>
      </c>
    </row>
    <row r="15" spans="1:3" x14ac:dyDescent="0.3">
      <c r="A15" t="s">
        <v>928</v>
      </c>
      <c r="B15">
        <v>2</v>
      </c>
      <c r="C15">
        <v>231.02947368420999</v>
      </c>
    </row>
    <row r="16" spans="1:3" x14ac:dyDescent="0.3">
      <c r="A16" t="s">
        <v>318</v>
      </c>
      <c r="B16">
        <v>2</v>
      </c>
      <c r="C16">
        <v>489.15222222222201</v>
      </c>
    </row>
    <row r="17" spans="1:3" x14ac:dyDescent="0.3">
      <c r="A17" t="s">
        <v>319</v>
      </c>
      <c r="B17">
        <v>2</v>
      </c>
      <c r="C17">
        <v>401.83749999999998</v>
      </c>
    </row>
    <row r="18" spans="1:3" x14ac:dyDescent="0.3">
      <c r="A18" t="s">
        <v>320</v>
      </c>
      <c r="B18">
        <v>2</v>
      </c>
      <c r="C18">
        <v>411.94263157894699</v>
      </c>
    </row>
    <row r="19" spans="1:3" x14ac:dyDescent="0.3">
      <c r="A19" t="s">
        <v>321</v>
      </c>
      <c r="B19">
        <v>2</v>
      </c>
      <c r="C19">
        <v>426.63400000000001</v>
      </c>
    </row>
    <row r="20" spans="1:3" x14ac:dyDescent="0.3">
      <c r="A20" t="s">
        <v>322</v>
      </c>
      <c r="B20">
        <v>2</v>
      </c>
      <c r="C20">
        <v>435.66199999999998</v>
      </c>
    </row>
    <row r="21" spans="1:3" x14ac:dyDescent="0.3">
      <c r="A21" t="s">
        <v>323</v>
      </c>
      <c r="B21">
        <v>2</v>
      </c>
      <c r="C21">
        <v>413.06150000000002</v>
      </c>
    </row>
    <row r="22" spans="1:3" x14ac:dyDescent="0.3">
      <c r="A22" t="s">
        <v>925</v>
      </c>
      <c r="B22">
        <v>3</v>
      </c>
      <c r="C22">
        <v>486.90199999999999</v>
      </c>
    </row>
    <row r="23" spans="1:3" x14ac:dyDescent="0.3">
      <c r="A23" t="s">
        <v>926</v>
      </c>
      <c r="B23">
        <v>3</v>
      </c>
      <c r="C23">
        <v>687.43949999999995</v>
      </c>
    </row>
    <row r="24" spans="1:3" x14ac:dyDescent="0.3">
      <c r="A24" t="s">
        <v>927</v>
      </c>
      <c r="B24">
        <v>3</v>
      </c>
      <c r="C24">
        <v>624.15842105263198</v>
      </c>
    </row>
    <row r="25" spans="1:3" x14ac:dyDescent="0.3">
      <c r="A25" t="s">
        <v>928</v>
      </c>
      <c r="B25">
        <v>3</v>
      </c>
      <c r="C25">
        <v>312.68599999999998</v>
      </c>
    </row>
    <row r="26" spans="1:3" x14ac:dyDescent="0.3">
      <c r="A26" t="s">
        <v>318</v>
      </c>
      <c r="B26">
        <v>3</v>
      </c>
      <c r="C26">
        <v>596.73249999999996</v>
      </c>
    </row>
    <row r="27" spans="1:3" x14ac:dyDescent="0.3">
      <c r="A27" t="s">
        <v>319</v>
      </c>
      <c r="B27">
        <v>3</v>
      </c>
      <c r="C27">
        <v>479.9785</v>
      </c>
    </row>
    <row r="28" spans="1:3" x14ac:dyDescent="0.3">
      <c r="A28" t="s">
        <v>320</v>
      </c>
      <c r="B28">
        <v>3</v>
      </c>
      <c r="C28">
        <v>522.46500000000003</v>
      </c>
    </row>
    <row r="29" spans="1:3" x14ac:dyDescent="0.3">
      <c r="A29" t="s">
        <v>321</v>
      </c>
      <c r="B29">
        <v>3</v>
      </c>
      <c r="C29">
        <v>515.05349999999999</v>
      </c>
    </row>
    <row r="30" spans="1:3" x14ac:dyDescent="0.3">
      <c r="A30" t="s">
        <v>322</v>
      </c>
      <c r="B30">
        <v>3</v>
      </c>
      <c r="C30">
        <v>535.73249999999996</v>
      </c>
    </row>
    <row r="31" spans="1:3" x14ac:dyDescent="0.3">
      <c r="A31" t="s">
        <v>323</v>
      </c>
      <c r="B31">
        <v>3</v>
      </c>
      <c r="C31">
        <v>490.745</v>
      </c>
    </row>
    <row r="32" spans="1:3" x14ac:dyDescent="0.3">
      <c r="A32" t="s">
        <v>925</v>
      </c>
      <c r="B32">
        <v>4</v>
      </c>
      <c r="C32">
        <v>696.82333333333304</v>
      </c>
    </row>
    <row r="33" spans="1:3" x14ac:dyDescent="0.3">
      <c r="A33" t="s">
        <v>926</v>
      </c>
      <c r="B33">
        <v>4</v>
      </c>
      <c r="C33">
        <v>872.94050000000004</v>
      </c>
    </row>
    <row r="34" spans="1:3" x14ac:dyDescent="0.3">
      <c r="A34" t="s">
        <v>927</v>
      </c>
      <c r="B34">
        <v>4</v>
      </c>
      <c r="C34">
        <v>675.88</v>
      </c>
    </row>
    <row r="35" spans="1:3" x14ac:dyDescent="0.3">
      <c r="A35" t="s">
        <v>928</v>
      </c>
      <c r="B35">
        <v>4</v>
      </c>
      <c r="C35">
        <v>351.36</v>
      </c>
    </row>
    <row r="36" spans="1:3" x14ac:dyDescent="0.3">
      <c r="A36" t="s">
        <v>318</v>
      </c>
      <c r="B36">
        <v>4</v>
      </c>
      <c r="C36">
        <v>658.678</v>
      </c>
    </row>
    <row r="37" spans="1:3" x14ac:dyDescent="0.3">
      <c r="A37" t="s">
        <v>319</v>
      </c>
      <c r="B37">
        <v>4</v>
      </c>
      <c r="C37">
        <v>594.25437499999998</v>
      </c>
    </row>
    <row r="38" spans="1:3" x14ac:dyDescent="0.3">
      <c r="A38" t="s">
        <v>320</v>
      </c>
      <c r="B38">
        <v>4</v>
      </c>
      <c r="C38">
        <v>631.77700000000004</v>
      </c>
    </row>
    <row r="39" spans="1:3" x14ac:dyDescent="0.3">
      <c r="A39" t="s">
        <v>321</v>
      </c>
      <c r="B39">
        <v>4</v>
      </c>
      <c r="C39">
        <v>632.05150000000003</v>
      </c>
    </row>
    <row r="40" spans="1:3" x14ac:dyDescent="0.3">
      <c r="A40" t="s">
        <v>322</v>
      </c>
      <c r="B40">
        <v>4</v>
      </c>
      <c r="C40">
        <v>622.322</v>
      </c>
    </row>
    <row r="41" spans="1:3" x14ac:dyDescent="0.3">
      <c r="A41" t="s">
        <v>323</v>
      </c>
      <c r="B41">
        <v>4</v>
      </c>
      <c r="C41">
        <v>621.46799999999996</v>
      </c>
    </row>
    <row r="42" spans="1:3" x14ac:dyDescent="0.3">
      <c r="A42" t="s">
        <v>925</v>
      </c>
      <c r="B42">
        <v>5</v>
      </c>
      <c r="C42">
        <v>909.51</v>
      </c>
    </row>
    <row r="43" spans="1:3" x14ac:dyDescent="0.3">
      <c r="A43" t="s">
        <v>926</v>
      </c>
      <c r="B43">
        <v>5</v>
      </c>
      <c r="C43">
        <v>1152.595</v>
      </c>
    </row>
    <row r="44" spans="1:3" x14ac:dyDescent="0.3">
      <c r="A44" t="s">
        <v>927</v>
      </c>
      <c r="B44">
        <v>5</v>
      </c>
      <c r="C44">
        <v>774.54750000000001</v>
      </c>
    </row>
    <row r="45" spans="1:3" x14ac:dyDescent="0.3">
      <c r="A45" t="s">
        <v>928</v>
      </c>
      <c r="B45">
        <v>5</v>
      </c>
      <c r="C45">
        <v>425.17</v>
      </c>
    </row>
    <row r="46" spans="1:3" x14ac:dyDescent="0.3">
      <c r="A46" t="s">
        <v>318</v>
      </c>
      <c r="B46">
        <v>5</v>
      </c>
      <c r="C46">
        <v>816.33249999999998</v>
      </c>
    </row>
    <row r="47" spans="1:3" x14ac:dyDescent="0.3">
      <c r="A47" t="s">
        <v>319</v>
      </c>
      <c r="B47">
        <v>5</v>
      </c>
      <c r="C47">
        <v>755.02750000000003</v>
      </c>
    </row>
    <row r="48" spans="1:3" x14ac:dyDescent="0.3">
      <c r="A48" t="s">
        <v>320</v>
      </c>
      <c r="B48">
        <v>5</v>
      </c>
      <c r="C48">
        <v>763.84199999999998</v>
      </c>
    </row>
    <row r="49" spans="1:3" x14ac:dyDescent="0.3">
      <c r="A49" t="s">
        <v>321</v>
      </c>
      <c r="B49">
        <v>5</v>
      </c>
      <c r="C49">
        <v>821.09050000000002</v>
      </c>
    </row>
    <row r="50" spans="1:3" x14ac:dyDescent="0.3">
      <c r="A50" t="s">
        <v>322</v>
      </c>
      <c r="B50">
        <v>5</v>
      </c>
      <c r="C50">
        <v>785.4665</v>
      </c>
    </row>
    <row r="51" spans="1:3" x14ac:dyDescent="0.3">
      <c r="A51" t="s">
        <v>323</v>
      </c>
      <c r="B51">
        <v>5</v>
      </c>
      <c r="C51">
        <v>762.01199999999994</v>
      </c>
    </row>
    <row r="52" spans="1:3" x14ac:dyDescent="0.3">
      <c r="A52" t="s">
        <v>925</v>
      </c>
      <c r="B52">
        <v>6</v>
      </c>
      <c r="C52">
        <v>1225.124</v>
      </c>
    </row>
    <row r="53" spans="1:3" x14ac:dyDescent="0.3">
      <c r="A53" t="s">
        <v>926</v>
      </c>
      <c r="B53">
        <v>6</v>
      </c>
      <c r="C53">
        <v>1489.45055555556</v>
      </c>
    </row>
    <row r="54" spans="1:3" x14ac:dyDescent="0.3">
      <c r="A54" t="s">
        <v>927</v>
      </c>
      <c r="B54">
        <v>6</v>
      </c>
      <c r="C54">
        <v>850.757368421053</v>
      </c>
    </row>
    <row r="55" spans="1:3" x14ac:dyDescent="0.3">
      <c r="A55" t="s">
        <v>928</v>
      </c>
      <c r="B55">
        <v>6</v>
      </c>
      <c r="C55">
        <v>586.2405</v>
      </c>
    </row>
    <row r="56" spans="1:3" x14ac:dyDescent="0.3">
      <c r="A56" t="s">
        <v>318</v>
      </c>
      <c r="B56">
        <v>6</v>
      </c>
      <c r="C56">
        <v>906.82600000000002</v>
      </c>
    </row>
    <row r="57" spans="1:3" x14ac:dyDescent="0.3">
      <c r="A57" t="s">
        <v>319</v>
      </c>
      <c r="B57">
        <v>6</v>
      </c>
      <c r="C57">
        <v>821.76149999999996</v>
      </c>
    </row>
    <row r="58" spans="1:3" x14ac:dyDescent="0.3">
      <c r="A58" t="s">
        <v>320</v>
      </c>
      <c r="B58">
        <v>6</v>
      </c>
      <c r="C58">
        <v>829.81349999999998</v>
      </c>
    </row>
    <row r="59" spans="1:3" x14ac:dyDescent="0.3">
      <c r="A59" t="s">
        <v>321</v>
      </c>
      <c r="B59">
        <v>6</v>
      </c>
      <c r="C59">
        <v>863.88199999999995</v>
      </c>
    </row>
    <row r="60" spans="1:3" x14ac:dyDescent="0.3">
      <c r="A60" t="s">
        <v>322</v>
      </c>
      <c r="B60">
        <v>6</v>
      </c>
      <c r="C60">
        <v>906.33799999999997</v>
      </c>
    </row>
    <row r="61" spans="1:3" x14ac:dyDescent="0.3">
      <c r="A61" t="s">
        <v>323</v>
      </c>
      <c r="B61">
        <v>6</v>
      </c>
      <c r="C61">
        <v>807.51800000000003</v>
      </c>
    </row>
    <row r="62" spans="1:3" x14ac:dyDescent="0.3">
      <c r="A62" t="s">
        <v>925</v>
      </c>
      <c r="B62">
        <v>7</v>
      </c>
      <c r="C62">
        <v>1486.9231578947399</v>
      </c>
    </row>
    <row r="63" spans="1:3" x14ac:dyDescent="0.3">
      <c r="A63" t="s">
        <v>926</v>
      </c>
      <c r="B63">
        <v>7</v>
      </c>
      <c r="C63">
        <v>1495.7538888888901</v>
      </c>
    </row>
    <row r="64" spans="1:3" x14ac:dyDescent="0.3">
      <c r="A64" t="s">
        <v>927</v>
      </c>
      <c r="B64">
        <v>7</v>
      </c>
      <c r="C64">
        <v>947.36388888888905</v>
      </c>
    </row>
    <row r="65" spans="1:3" x14ac:dyDescent="0.3">
      <c r="A65" t="s">
        <v>928</v>
      </c>
      <c r="B65">
        <v>7</v>
      </c>
      <c r="C65">
        <v>902.76187500000003</v>
      </c>
    </row>
    <row r="66" spans="1:3" x14ac:dyDescent="0.3">
      <c r="A66" t="s">
        <v>318</v>
      </c>
      <c r="B66">
        <v>7</v>
      </c>
      <c r="C66">
        <v>1050.9690000000001</v>
      </c>
    </row>
    <row r="67" spans="1:3" x14ac:dyDescent="0.3">
      <c r="A67" t="s">
        <v>319</v>
      </c>
      <c r="B67">
        <v>7</v>
      </c>
      <c r="C67">
        <v>958.18799999999999</v>
      </c>
    </row>
    <row r="68" spans="1:3" x14ac:dyDescent="0.3">
      <c r="A68" t="s">
        <v>320</v>
      </c>
      <c r="B68">
        <v>7</v>
      </c>
      <c r="C68">
        <v>1002.718</v>
      </c>
    </row>
    <row r="69" spans="1:3" x14ac:dyDescent="0.3">
      <c r="A69" t="s">
        <v>321</v>
      </c>
      <c r="B69">
        <v>7</v>
      </c>
      <c r="C69">
        <v>1037.3965000000001</v>
      </c>
    </row>
    <row r="70" spans="1:3" x14ac:dyDescent="0.3">
      <c r="A70" t="s">
        <v>322</v>
      </c>
      <c r="B70">
        <v>7</v>
      </c>
      <c r="C70">
        <v>1017.785</v>
      </c>
    </row>
    <row r="71" spans="1:3" x14ac:dyDescent="0.3">
      <c r="A71" t="s">
        <v>323</v>
      </c>
      <c r="B71">
        <v>7</v>
      </c>
      <c r="C71">
        <v>906.12450000000001</v>
      </c>
    </row>
    <row r="72" spans="1:3" x14ac:dyDescent="0.3">
      <c r="A72" t="s">
        <v>925</v>
      </c>
      <c r="B72">
        <v>8</v>
      </c>
      <c r="C72">
        <v>1915.30368421053</v>
      </c>
    </row>
    <row r="73" spans="1:3" x14ac:dyDescent="0.3">
      <c r="A73" t="s">
        <v>926</v>
      </c>
      <c r="B73">
        <v>8</v>
      </c>
      <c r="C73">
        <v>1520.7977777777801</v>
      </c>
    </row>
    <row r="74" spans="1:3" x14ac:dyDescent="0.3">
      <c r="A74" t="s">
        <v>927</v>
      </c>
      <c r="B74">
        <v>8</v>
      </c>
      <c r="C74">
        <v>1032.22166666667</v>
      </c>
    </row>
    <row r="75" spans="1:3" x14ac:dyDescent="0.3">
      <c r="A75" t="s">
        <v>928</v>
      </c>
      <c r="B75">
        <v>8</v>
      </c>
      <c r="C75">
        <v>1327.0011764705901</v>
      </c>
    </row>
    <row r="76" spans="1:3" x14ac:dyDescent="0.3">
      <c r="A76" t="s">
        <v>318</v>
      </c>
      <c r="B76">
        <v>8</v>
      </c>
      <c r="C76">
        <v>1139.663</v>
      </c>
    </row>
    <row r="77" spans="1:3" x14ac:dyDescent="0.3">
      <c r="A77" t="s">
        <v>319</v>
      </c>
      <c r="B77">
        <v>8</v>
      </c>
      <c r="C77">
        <v>1133.8375000000001</v>
      </c>
    </row>
    <row r="78" spans="1:3" x14ac:dyDescent="0.3">
      <c r="A78" t="s">
        <v>320</v>
      </c>
      <c r="B78">
        <v>8</v>
      </c>
      <c r="C78">
        <v>1141.5540000000001</v>
      </c>
    </row>
    <row r="79" spans="1:3" x14ac:dyDescent="0.3">
      <c r="A79" t="s">
        <v>321</v>
      </c>
      <c r="B79">
        <v>8</v>
      </c>
      <c r="C79">
        <v>1154.3945000000001</v>
      </c>
    </row>
    <row r="80" spans="1:3" x14ac:dyDescent="0.3">
      <c r="A80" t="s">
        <v>322</v>
      </c>
      <c r="B80">
        <v>8</v>
      </c>
      <c r="C80">
        <v>1152.1679999999999</v>
      </c>
    </row>
    <row r="81" spans="1:3" x14ac:dyDescent="0.3">
      <c r="A81" t="s">
        <v>323</v>
      </c>
      <c r="B81">
        <v>8</v>
      </c>
      <c r="C81">
        <v>1029.1310000000001</v>
      </c>
    </row>
    <row r="82" spans="1:3" x14ac:dyDescent="0.3">
      <c r="A82" t="s">
        <v>925</v>
      </c>
      <c r="B82">
        <v>9</v>
      </c>
      <c r="C82">
        <v>2068.60631578947</v>
      </c>
    </row>
    <row r="83" spans="1:3" x14ac:dyDescent="0.3">
      <c r="A83" t="s">
        <v>926</v>
      </c>
      <c r="B83">
        <v>9</v>
      </c>
      <c r="C83">
        <v>1603.11388888889</v>
      </c>
    </row>
    <row r="84" spans="1:3" x14ac:dyDescent="0.3">
      <c r="A84" t="s">
        <v>927</v>
      </c>
      <c r="B84">
        <v>9</v>
      </c>
      <c r="C84">
        <v>1253.7194444444399</v>
      </c>
    </row>
    <row r="85" spans="1:3" x14ac:dyDescent="0.3">
      <c r="A85" t="s">
        <v>928</v>
      </c>
      <c r="B85">
        <v>9</v>
      </c>
      <c r="C85">
        <v>1922.0761111111101</v>
      </c>
    </row>
    <row r="86" spans="1:3" x14ac:dyDescent="0.3">
      <c r="A86" t="s">
        <v>318</v>
      </c>
      <c r="B86">
        <v>9</v>
      </c>
      <c r="C86">
        <v>1435.0554999999999</v>
      </c>
    </row>
    <row r="87" spans="1:3" x14ac:dyDescent="0.3">
      <c r="A87" t="s">
        <v>319</v>
      </c>
      <c r="B87">
        <v>9</v>
      </c>
      <c r="C87">
        <v>1420.3544999999999</v>
      </c>
    </row>
    <row r="88" spans="1:3" x14ac:dyDescent="0.3">
      <c r="A88" t="s">
        <v>320</v>
      </c>
      <c r="B88">
        <v>9</v>
      </c>
      <c r="C88">
        <v>1439.0509999999999</v>
      </c>
    </row>
    <row r="89" spans="1:3" x14ac:dyDescent="0.3">
      <c r="A89" t="s">
        <v>321</v>
      </c>
      <c r="B89">
        <v>9</v>
      </c>
      <c r="C89">
        <v>1483.0930000000001</v>
      </c>
    </row>
    <row r="90" spans="1:3" x14ac:dyDescent="0.3">
      <c r="A90" t="s">
        <v>322</v>
      </c>
      <c r="B90">
        <v>9</v>
      </c>
      <c r="C90">
        <v>1334.009</v>
      </c>
    </row>
    <row r="91" spans="1:3" x14ac:dyDescent="0.3">
      <c r="A91" t="s">
        <v>323</v>
      </c>
      <c r="B91">
        <v>9</v>
      </c>
      <c r="C91">
        <v>1306.5895</v>
      </c>
    </row>
    <row r="92" spans="1:3" x14ac:dyDescent="0.3">
      <c r="A92" t="s">
        <v>925</v>
      </c>
      <c r="B92">
        <v>10</v>
      </c>
      <c r="C92">
        <v>2224.6378947368398</v>
      </c>
    </row>
    <row r="93" spans="1:3" x14ac:dyDescent="0.3">
      <c r="A93" t="s">
        <v>926</v>
      </c>
      <c r="B93">
        <v>10</v>
      </c>
      <c r="C93">
        <v>1600.4366666666699</v>
      </c>
    </row>
    <row r="94" spans="1:3" x14ac:dyDescent="0.3">
      <c r="A94" t="s">
        <v>927</v>
      </c>
      <c r="B94">
        <v>10</v>
      </c>
      <c r="C94">
        <v>1760.5955555555599</v>
      </c>
    </row>
    <row r="95" spans="1:3" x14ac:dyDescent="0.3">
      <c r="A95" t="s">
        <v>928</v>
      </c>
      <c r="B95">
        <v>10</v>
      </c>
      <c r="C95">
        <v>2315.9259999999999</v>
      </c>
    </row>
    <row r="96" spans="1:3" x14ac:dyDescent="0.3">
      <c r="A96" t="s">
        <v>318</v>
      </c>
      <c r="B96">
        <v>10</v>
      </c>
      <c r="C96">
        <v>2067.6255000000001</v>
      </c>
    </row>
    <row r="97" spans="1:3" x14ac:dyDescent="0.3">
      <c r="A97" t="s">
        <v>319</v>
      </c>
      <c r="B97">
        <v>10</v>
      </c>
      <c r="C97">
        <v>2067.0155</v>
      </c>
    </row>
    <row r="98" spans="1:3" x14ac:dyDescent="0.3">
      <c r="A98" t="s">
        <v>320</v>
      </c>
      <c r="B98">
        <v>10</v>
      </c>
      <c r="C98">
        <v>2059.7869999999998</v>
      </c>
    </row>
    <row r="99" spans="1:3" x14ac:dyDescent="0.3">
      <c r="A99" t="s">
        <v>321</v>
      </c>
      <c r="B99">
        <v>10</v>
      </c>
      <c r="C99">
        <v>2107.5805</v>
      </c>
    </row>
    <row r="100" spans="1:3" x14ac:dyDescent="0.3">
      <c r="A100" t="s">
        <v>322</v>
      </c>
      <c r="B100">
        <v>10</v>
      </c>
      <c r="C100">
        <v>1986.7394999999999</v>
      </c>
    </row>
    <row r="101" spans="1:3" x14ac:dyDescent="0.3">
      <c r="A101" t="s">
        <v>323</v>
      </c>
      <c r="B101">
        <v>10</v>
      </c>
      <c r="C101">
        <v>2021.54</v>
      </c>
    </row>
    <row r="102" spans="1:3" x14ac:dyDescent="0.3">
      <c r="A102" t="s">
        <v>925</v>
      </c>
      <c r="B102">
        <v>11</v>
      </c>
      <c r="C102">
        <v>2283.4868421052602</v>
      </c>
    </row>
    <row r="103" spans="1:3" x14ac:dyDescent="0.3">
      <c r="A103" t="s">
        <v>926</v>
      </c>
      <c r="B103">
        <v>11</v>
      </c>
      <c r="C103">
        <v>1484.0961111111101</v>
      </c>
    </row>
    <row r="104" spans="1:3" x14ac:dyDescent="0.3">
      <c r="A104" t="s">
        <v>927</v>
      </c>
      <c r="B104">
        <v>11</v>
      </c>
      <c r="C104">
        <v>2228.1944444444398</v>
      </c>
    </row>
    <row r="105" spans="1:3" x14ac:dyDescent="0.3">
      <c r="A105" t="s">
        <v>928</v>
      </c>
      <c r="B105">
        <v>11</v>
      </c>
      <c r="C105">
        <v>2395.0735</v>
      </c>
    </row>
    <row r="106" spans="1:3" x14ac:dyDescent="0.3">
      <c r="A106" t="s">
        <v>318</v>
      </c>
      <c r="B106">
        <v>11</v>
      </c>
      <c r="C106">
        <v>2258.3420000000001</v>
      </c>
    </row>
    <row r="107" spans="1:3" x14ac:dyDescent="0.3">
      <c r="A107" t="s">
        <v>319</v>
      </c>
      <c r="B107">
        <v>11</v>
      </c>
      <c r="C107">
        <v>2317.5120000000002</v>
      </c>
    </row>
    <row r="108" spans="1:3" x14ac:dyDescent="0.3">
      <c r="A108" t="s">
        <v>320</v>
      </c>
      <c r="B108">
        <v>11</v>
      </c>
      <c r="C108">
        <v>2336.8490000000002</v>
      </c>
    </row>
    <row r="109" spans="1:3" x14ac:dyDescent="0.3">
      <c r="A109" t="s">
        <v>321</v>
      </c>
      <c r="B109">
        <v>11</v>
      </c>
      <c r="C109">
        <v>2302.75</v>
      </c>
    </row>
    <row r="110" spans="1:3" x14ac:dyDescent="0.3">
      <c r="A110" t="s">
        <v>322</v>
      </c>
      <c r="B110">
        <v>11</v>
      </c>
      <c r="C110">
        <v>2317.4205000000002</v>
      </c>
    </row>
    <row r="111" spans="1:3" x14ac:dyDescent="0.3">
      <c r="A111" t="s">
        <v>323</v>
      </c>
      <c r="B111">
        <v>11</v>
      </c>
      <c r="C111">
        <v>2356.4605000000001</v>
      </c>
    </row>
    <row r="112" spans="1:3" x14ac:dyDescent="0.3">
      <c r="A112" t="s">
        <v>925</v>
      </c>
      <c r="B112">
        <v>12</v>
      </c>
      <c r="C112">
        <v>2214.1715789473701</v>
      </c>
    </row>
    <row r="113" spans="1:3" x14ac:dyDescent="0.3">
      <c r="A113" t="s">
        <v>926</v>
      </c>
      <c r="B113">
        <v>12</v>
      </c>
      <c r="C113">
        <v>1662.3177777777801</v>
      </c>
    </row>
    <row r="114" spans="1:3" x14ac:dyDescent="0.3">
      <c r="A114" t="s">
        <v>927</v>
      </c>
      <c r="B114">
        <v>12</v>
      </c>
      <c r="C114">
        <v>2382.3888888888901</v>
      </c>
    </row>
    <row r="115" spans="1:3" x14ac:dyDescent="0.3">
      <c r="A115" t="s">
        <v>928</v>
      </c>
      <c r="B115">
        <v>12</v>
      </c>
      <c r="C115">
        <v>2426.4580000000001</v>
      </c>
    </row>
    <row r="116" spans="1:3" x14ac:dyDescent="0.3">
      <c r="A116" t="s">
        <v>318</v>
      </c>
      <c r="B116">
        <v>12</v>
      </c>
      <c r="C116">
        <v>2191.7910000000002</v>
      </c>
    </row>
    <row r="117" spans="1:3" x14ac:dyDescent="0.3">
      <c r="A117" t="s">
        <v>319</v>
      </c>
      <c r="B117">
        <v>12</v>
      </c>
      <c r="C117">
        <v>2259.8364999999999</v>
      </c>
    </row>
    <row r="118" spans="1:3" x14ac:dyDescent="0.3">
      <c r="A118" t="s">
        <v>320</v>
      </c>
      <c r="B118">
        <v>12</v>
      </c>
      <c r="C118">
        <v>2197.0065</v>
      </c>
    </row>
    <row r="119" spans="1:3" x14ac:dyDescent="0.3">
      <c r="A119" t="s">
        <v>321</v>
      </c>
      <c r="B119">
        <v>12</v>
      </c>
      <c r="C119">
        <v>2117.7979999999998</v>
      </c>
    </row>
    <row r="120" spans="1:3" x14ac:dyDescent="0.3">
      <c r="A120" t="s">
        <v>322</v>
      </c>
      <c r="B120">
        <v>12</v>
      </c>
      <c r="C120">
        <v>2219.1190000000001</v>
      </c>
    </row>
    <row r="121" spans="1:3" x14ac:dyDescent="0.3">
      <c r="A121" t="s">
        <v>323</v>
      </c>
      <c r="B121">
        <v>12</v>
      </c>
      <c r="C121">
        <v>2301.1945000000001</v>
      </c>
    </row>
    <row r="122" spans="1:3" x14ac:dyDescent="0.3">
      <c r="A122" t="s">
        <v>925</v>
      </c>
      <c r="B122">
        <v>13</v>
      </c>
      <c r="C122">
        <v>1896.7468421052599</v>
      </c>
    </row>
    <row r="123" spans="1:3" x14ac:dyDescent="0.3">
      <c r="A123" t="s">
        <v>926</v>
      </c>
      <c r="B123">
        <v>13</v>
      </c>
      <c r="C123">
        <v>1904.62333333333</v>
      </c>
    </row>
    <row r="124" spans="1:3" x14ac:dyDescent="0.3">
      <c r="A124" t="s">
        <v>927</v>
      </c>
      <c r="B124">
        <v>13</v>
      </c>
      <c r="C124">
        <v>2202.0661111111099</v>
      </c>
    </row>
    <row r="125" spans="1:3" x14ac:dyDescent="0.3">
      <c r="A125" t="s">
        <v>928</v>
      </c>
      <c r="B125">
        <v>13</v>
      </c>
      <c r="C125">
        <v>2130.73</v>
      </c>
    </row>
    <row r="126" spans="1:3" x14ac:dyDescent="0.3">
      <c r="A126" t="s">
        <v>318</v>
      </c>
      <c r="B126">
        <v>13</v>
      </c>
      <c r="C126">
        <v>2572.0039999999999</v>
      </c>
    </row>
    <row r="127" spans="1:3" x14ac:dyDescent="0.3">
      <c r="A127" t="s">
        <v>319</v>
      </c>
      <c r="B127">
        <v>13</v>
      </c>
      <c r="C127">
        <v>2548.0920000000001</v>
      </c>
    </row>
    <row r="128" spans="1:3" x14ac:dyDescent="0.3">
      <c r="A128" t="s">
        <v>320</v>
      </c>
      <c r="B128">
        <v>13</v>
      </c>
      <c r="C128">
        <v>2446.893</v>
      </c>
    </row>
    <row r="129" spans="1:3" x14ac:dyDescent="0.3">
      <c r="A129" t="s">
        <v>321</v>
      </c>
      <c r="B129">
        <v>13</v>
      </c>
      <c r="C129">
        <v>2377.9630000000002</v>
      </c>
    </row>
    <row r="130" spans="1:3" x14ac:dyDescent="0.3">
      <c r="A130" t="s">
        <v>322</v>
      </c>
      <c r="B130">
        <v>13</v>
      </c>
      <c r="C130">
        <v>2375.8584999999998</v>
      </c>
    </row>
    <row r="131" spans="1:3" x14ac:dyDescent="0.3">
      <c r="A131" t="s">
        <v>323</v>
      </c>
      <c r="B131">
        <v>13</v>
      </c>
      <c r="C131">
        <v>2478.491</v>
      </c>
    </row>
    <row r="132" spans="1:3" x14ac:dyDescent="0.3">
      <c r="A132" t="s">
        <v>925</v>
      </c>
      <c r="B132">
        <v>14</v>
      </c>
      <c r="C132">
        <v>1715.76947368421</v>
      </c>
    </row>
    <row r="133" spans="1:3" x14ac:dyDescent="0.3">
      <c r="A133" t="s">
        <v>926</v>
      </c>
      <c r="B133">
        <v>14</v>
      </c>
      <c r="C133">
        <v>1930.51444444444</v>
      </c>
    </row>
    <row r="134" spans="1:3" x14ac:dyDescent="0.3">
      <c r="A134" t="s">
        <v>927</v>
      </c>
      <c r="B134">
        <v>14</v>
      </c>
      <c r="C134">
        <v>1973.7905555555601</v>
      </c>
    </row>
    <row r="135" spans="1:3" x14ac:dyDescent="0.3">
      <c r="A135" t="s">
        <v>928</v>
      </c>
      <c r="B135">
        <v>14</v>
      </c>
      <c r="C135">
        <v>1549.4</v>
      </c>
    </row>
    <row r="136" spans="1:3" x14ac:dyDescent="0.3">
      <c r="A136" t="s">
        <v>318</v>
      </c>
      <c r="B136">
        <v>14</v>
      </c>
      <c r="C136">
        <v>2710.0165000000002</v>
      </c>
    </row>
    <row r="137" spans="1:3" x14ac:dyDescent="0.3">
      <c r="A137" t="s">
        <v>319</v>
      </c>
      <c r="B137">
        <v>14</v>
      </c>
      <c r="C137">
        <v>3005.3784999999998</v>
      </c>
    </row>
    <row r="138" spans="1:3" x14ac:dyDescent="0.3">
      <c r="A138" t="s">
        <v>320</v>
      </c>
      <c r="B138">
        <v>14</v>
      </c>
      <c r="C138">
        <v>2840.2820000000002</v>
      </c>
    </row>
    <row r="139" spans="1:3" x14ac:dyDescent="0.3">
      <c r="A139" t="s">
        <v>321</v>
      </c>
      <c r="B139">
        <v>14</v>
      </c>
      <c r="C139">
        <v>2700.1489473684201</v>
      </c>
    </row>
    <row r="140" spans="1:3" x14ac:dyDescent="0.3">
      <c r="A140" t="s">
        <v>322</v>
      </c>
      <c r="B140">
        <v>14</v>
      </c>
      <c r="C140">
        <v>2432.9544999999998</v>
      </c>
    </row>
    <row r="141" spans="1:3" x14ac:dyDescent="0.3">
      <c r="A141" t="s">
        <v>323</v>
      </c>
      <c r="B141">
        <v>14</v>
      </c>
      <c r="C141">
        <v>2406.0839999999998</v>
      </c>
    </row>
    <row r="142" spans="1:3" x14ac:dyDescent="0.3">
      <c r="A142" t="s">
        <v>925</v>
      </c>
      <c r="B142">
        <v>15</v>
      </c>
      <c r="C142">
        <v>1819.6621052631599</v>
      </c>
    </row>
    <row r="143" spans="1:3" x14ac:dyDescent="0.3">
      <c r="A143" t="s">
        <v>926</v>
      </c>
      <c r="B143">
        <v>15</v>
      </c>
      <c r="C143">
        <v>1774.7950000000001</v>
      </c>
    </row>
    <row r="144" spans="1:3" x14ac:dyDescent="0.3">
      <c r="A144" t="s">
        <v>927</v>
      </c>
      <c r="B144">
        <v>15</v>
      </c>
      <c r="C144">
        <v>1693.1566666666699</v>
      </c>
    </row>
    <row r="145" spans="1:3" x14ac:dyDescent="0.3">
      <c r="A145" t="s">
        <v>928</v>
      </c>
      <c r="B145">
        <v>15</v>
      </c>
    </row>
    <row r="146" spans="1:3" x14ac:dyDescent="0.3">
      <c r="A146" t="s">
        <v>318</v>
      </c>
      <c r="B146">
        <v>15</v>
      </c>
      <c r="C146">
        <v>2198.2366666666699</v>
      </c>
    </row>
    <row r="147" spans="1:3" x14ac:dyDescent="0.3">
      <c r="A147" t="s">
        <v>319</v>
      </c>
      <c r="B147">
        <v>15</v>
      </c>
      <c r="C147">
        <v>2983.4228571428598</v>
      </c>
    </row>
    <row r="148" spans="1:3" x14ac:dyDescent="0.3">
      <c r="A148" t="s">
        <v>320</v>
      </c>
      <c r="B148">
        <v>15</v>
      </c>
      <c r="C148">
        <v>2841.1766666666699</v>
      </c>
    </row>
    <row r="149" spans="1:3" x14ac:dyDescent="0.3">
      <c r="A149" t="s">
        <v>321</v>
      </c>
      <c r="B149">
        <v>15</v>
      </c>
      <c r="C149">
        <v>2503.5162500000001</v>
      </c>
    </row>
    <row r="150" spans="1:3" x14ac:dyDescent="0.3">
      <c r="A150" t="s">
        <v>322</v>
      </c>
      <c r="B150">
        <v>15</v>
      </c>
      <c r="C150">
        <v>2149.25875</v>
      </c>
    </row>
    <row r="151" spans="1:3" x14ac:dyDescent="0.3">
      <c r="A151" t="s">
        <v>323</v>
      </c>
      <c r="B151">
        <v>15</v>
      </c>
      <c r="C151">
        <v>2193.1025</v>
      </c>
    </row>
    <row r="152" spans="1:3" x14ac:dyDescent="0.3">
      <c r="A152" t="s">
        <v>925</v>
      </c>
      <c r="B152">
        <v>16</v>
      </c>
      <c r="C152">
        <v>1890.0368421052599</v>
      </c>
    </row>
    <row r="153" spans="1:3" x14ac:dyDescent="0.3">
      <c r="A153" t="s">
        <v>926</v>
      </c>
      <c r="B153">
        <v>16</v>
      </c>
      <c r="C153">
        <v>1517.14176470588</v>
      </c>
    </row>
    <row r="154" spans="1:3" x14ac:dyDescent="0.3">
      <c r="A154" t="s">
        <v>927</v>
      </c>
      <c r="B154">
        <v>16</v>
      </c>
      <c r="C154">
        <v>1665.3</v>
      </c>
    </row>
    <row r="155" spans="1:3" x14ac:dyDescent="0.3">
      <c r="A155" t="s">
        <v>928</v>
      </c>
      <c r="B155">
        <v>16</v>
      </c>
    </row>
    <row r="156" spans="1:3" x14ac:dyDescent="0.3">
      <c r="A156" t="s">
        <v>318</v>
      </c>
      <c r="B156">
        <v>16</v>
      </c>
    </row>
    <row r="157" spans="1:3" x14ac:dyDescent="0.3">
      <c r="A157" t="s">
        <v>319</v>
      </c>
      <c r="B157">
        <v>16</v>
      </c>
    </row>
    <row r="158" spans="1:3" x14ac:dyDescent="0.3">
      <c r="A158" t="s">
        <v>320</v>
      </c>
      <c r="B158">
        <v>16</v>
      </c>
    </row>
    <row r="159" spans="1:3" x14ac:dyDescent="0.3">
      <c r="A159" t="s">
        <v>321</v>
      </c>
      <c r="B159">
        <v>16</v>
      </c>
    </row>
    <row r="160" spans="1:3" x14ac:dyDescent="0.3">
      <c r="A160" t="s">
        <v>322</v>
      </c>
      <c r="B160">
        <v>16</v>
      </c>
    </row>
    <row r="161" spans="1:3" x14ac:dyDescent="0.3">
      <c r="A161" t="s">
        <v>323</v>
      </c>
      <c r="B161">
        <v>16</v>
      </c>
    </row>
    <row r="162" spans="1:3" x14ac:dyDescent="0.3">
      <c r="A162" t="s">
        <v>925</v>
      </c>
      <c r="B162">
        <v>17</v>
      </c>
      <c r="C162">
        <v>1766.62421052632</v>
      </c>
    </row>
    <row r="163" spans="1:3" x14ac:dyDescent="0.3">
      <c r="A163" t="s">
        <v>926</v>
      </c>
      <c r="B163">
        <v>17</v>
      </c>
      <c r="C163">
        <v>1260.46333333333</v>
      </c>
    </row>
    <row r="164" spans="1:3" x14ac:dyDescent="0.3">
      <c r="A164" t="s">
        <v>927</v>
      </c>
      <c r="B164">
        <v>17</v>
      </c>
    </row>
    <row r="165" spans="1:3" x14ac:dyDescent="0.3">
      <c r="A165" t="s">
        <v>928</v>
      </c>
      <c r="B165">
        <v>17</v>
      </c>
    </row>
    <row r="166" spans="1:3" x14ac:dyDescent="0.3">
      <c r="A166" t="s">
        <v>318</v>
      </c>
      <c r="B166">
        <v>17</v>
      </c>
    </row>
    <row r="167" spans="1:3" x14ac:dyDescent="0.3">
      <c r="A167" t="s">
        <v>319</v>
      </c>
      <c r="B167">
        <v>17</v>
      </c>
    </row>
    <row r="168" spans="1:3" x14ac:dyDescent="0.3">
      <c r="A168" t="s">
        <v>320</v>
      </c>
      <c r="B168">
        <v>17</v>
      </c>
    </row>
    <row r="169" spans="1:3" x14ac:dyDescent="0.3">
      <c r="A169" t="s">
        <v>321</v>
      </c>
      <c r="B169">
        <v>17</v>
      </c>
    </row>
    <row r="170" spans="1:3" x14ac:dyDescent="0.3">
      <c r="A170" t="s">
        <v>322</v>
      </c>
      <c r="B170">
        <v>17</v>
      </c>
    </row>
    <row r="171" spans="1:3" x14ac:dyDescent="0.3">
      <c r="A171" t="s">
        <v>323</v>
      </c>
      <c r="B171">
        <v>17</v>
      </c>
    </row>
    <row r="172" spans="1:3" x14ac:dyDescent="0.3">
      <c r="A172" t="s">
        <v>925</v>
      </c>
      <c r="B172">
        <v>18</v>
      </c>
      <c r="C172">
        <v>1549.2373333333301</v>
      </c>
    </row>
    <row r="173" spans="1:3" x14ac:dyDescent="0.3">
      <c r="A173" t="s">
        <v>926</v>
      </c>
      <c r="B173">
        <v>18</v>
      </c>
    </row>
    <row r="174" spans="1:3" x14ac:dyDescent="0.3">
      <c r="A174" t="s">
        <v>927</v>
      </c>
      <c r="B174">
        <v>18</v>
      </c>
    </row>
    <row r="175" spans="1:3" x14ac:dyDescent="0.3">
      <c r="A175" t="s">
        <v>928</v>
      </c>
      <c r="B175">
        <v>18</v>
      </c>
    </row>
    <row r="176" spans="1:3" x14ac:dyDescent="0.3">
      <c r="A176" t="s">
        <v>318</v>
      </c>
      <c r="B176">
        <v>18</v>
      </c>
    </row>
    <row r="177" spans="1:3" x14ac:dyDescent="0.3">
      <c r="A177" t="s">
        <v>319</v>
      </c>
      <c r="B177">
        <v>18</v>
      </c>
    </row>
    <row r="178" spans="1:3" x14ac:dyDescent="0.3">
      <c r="A178" t="s">
        <v>320</v>
      </c>
      <c r="B178">
        <v>18</v>
      </c>
    </row>
    <row r="179" spans="1:3" x14ac:dyDescent="0.3">
      <c r="A179" t="s">
        <v>321</v>
      </c>
      <c r="B179">
        <v>18</v>
      </c>
    </row>
    <row r="180" spans="1:3" x14ac:dyDescent="0.3">
      <c r="A180" t="s">
        <v>322</v>
      </c>
      <c r="B180">
        <v>18</v>
      </c>
    </row>
    <row r="181" spans="1:3" x14ac:dyDescent="0.3">
      <c r="A181" t="s">
        <v>323</v>
      </c>
      <c r="B181">
        <v>18</v>
      </c>
    </row>
    <row r="182" spans="1:3" x14ac:dyDescent="0.3">
      <c r="A182" t="s">
        <v>89</v>
      </c>
      <c r="B182">
        <v>1</v>
      </c>
      <c r="C182">
        <v>311.25</v>
      </c>
    </row>
    <row r="183" spans="1:3" x14ac:dyDescent="0.3">
      <c r="A183" t="s">
        <v>89</v>
      </c>
      <c r="B183">
        <v>2</v>
      </c>
      <c r="C183">
        <v>525.87857142857104</v>
      </c>
    </row>
    <row r="184" spans="1:3" x14ac:dyDescent="0.3">
      <c r="A184" t="s">
        <v>89</v>
      </c>
      <c r="B184">
        <v>3</v>
      </c>
      <c r="C184">
        <v>773.45714285714303</v>
      </c>
    </row>
    <row r="185" spans="1:3" x14ac:dyDescent="0.3">
      <c r="A185" t="s">
        <v>89</v>
      </c>
      <c r="B185">
        <v>4</v>
      </c>
      <c r="C185">
        <v>975.857142857143</v>
      </c>
    </row>
    <row r="186" spans="1:3" x14ac:dyDescent="0.3">
      <c r="A186" t="s">
        <v>89</v>
      </c>
      <c r="B186">
        <v>5</v>
      </c>
      <c r="C186">
        <v>1189.18559556787</v>
      </c>
    </row>
    <row r="187" spans="1:3" x14ac:dyDescent="0.3">
      <c r="A187" t="s">
        <v>89</v>
      </c>
      <c r="B187">
        <v>6</v>
      </c>
      <c r="C187">
        <v>1615.49868421053</v>
      </c>
    </row>
    <row r="188" spans="1:3" x14ac:dyDescent="0.3">
      <c r="A188" t="s">
        <v>89</v>
      </c>
      <c r="B188">
        <v>7</v>
      </c>
      <c r="C188">
        <v>2332.4698060941801</v>
      </c>
    </row>
    <row r="189" spans="1:3" x14ac:dyDescent="0.3">
      <c r="A189" t="s">
        <v>89</v>
      </c>
      <c r="B189">
        <v>8</v>
      </c>
      <c r="C189">
        <v>2394.08719723183</v>
      </c>
    </row>
    <row r="190" spans="1:3" x14ac:dyDescent="0.3">
      <c r="A190" t="s">
        <v>89</v>
      </c>
      <c r="B190">
        <v>9</v>
      </c>
      <c r="C190">
        <v>2484.0588235294099</v>
      </c>
    </row>
    <row r="191" spans="1:3" x14ac:dyDescent="0.3">
      <c r="A191" t="s">
        <v>89</v>
      </c>
      <c r="B191">
        <v>10</v>
      </c>
      <c r="C191">
        <v>2606.0830449826999</v>
      </c>
    </row>
    <row r="192" spans="1:3" x14ac:dyDescent="0.3">
      <c r="A192" t="s">
        <v>89</v>
      </c>
      <c r="B192">
        <v>11</v>
      </c>
    </row>
    <row r="193" spans="1:3" x14ac:dyDescent="0.3">
      <c r="A193" t="s">
        <v>90</v>
      </c>
      <c r="B193">
        <v>1</v>
      </c>
      <c r="C193">
        <v>403.30714285714299</v>
      </c>
    </row>
    <row r="194" spans="1:3" x14ac:dyDescent="0.3">
      <c r="A194" t="s">
        <v>90</v>
      </c>
      <c r="B194">
        <v>2</v>
      </c>
      <c r="C194">
        <v>600</v>
      </c>
    </row>
    <row r="195" spans="1:3" x14ac:dyDescent="0.3">
      <c r="A195" t="s">
        <v>90</v>
      </c>
      <c r="B195">
        <v>3</v>
      </c>
      <c r="C195">
        <v>836.91428571428605</v>
      </c>
    </row>
    <row r="196" spans="1:3" x14ac:dyDescent="0.3">
      <c r="A196" t="s">
        <v>90</v>
      </c>
      <c r="B196">
        <v>4</v>
      </c>
      <c r="C196">
        <v>1238</v>
      </c>
    </row>
    <row r="197" spans="1:3" x14ac:dyDescent="0.3">
      <c r="A197" t="s">
        <v>90</v>
      </c>
      <c r="B197">
        <v>5</v>
      </c>
    </row>
    <row r="198" spans="1:3" x14ac:dyDescent="0.3">
      <c r="A198" t="s">
        <v>90</v>
      </c>
      <c r="B198">
        <v>6</v>
      </c>
      <c r="C198">
        <v>1796.9280000000001</v>
      </c>
    </row>
    <row r="199" spans="1:3" x14ac:dyDescent="0.3">
      <c r="A199" t="s">
        <v>90</v>
      </c>
      <c r="B199">
        <v>7</v>
      </c>
      <c r="C199">
        <v>2795.7222222222199</v>
      </c>
    </row>
    <row r="200" spans="1:3" x14ac:dyDescent="0.3">
      <c r="A200" t="s">
        <v>90</v>
      </c>
      <c r="B200">
        <v>8</v>
      </c>
      <c r="C200">
        <v>2556.3428571428599</v>
      </c>
    </row>
    <row r="201" spans="1:3" x14ac:dyDescent="0.3">
      <c r="A201" t="s">
        <v>90</v>
      </c>
      <c r="B201">
        <v>9</v>
      </c>
      <c r="C201">
        <v>2696.694</v>
      </c>
    </row>
    <row r="202" spans="1:3" x14ac:dyDescent="0.3">
      <c r="A202" t="s">
        <v>90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3" t="s">
        <v>0</v>
      </c>
      <c r="B1" s="5" t="s">
        <v>1</v>
      </c>
      <c r="C1" s="6" t="s">
        <v>23</v>
      </c>
    </row>
    <row r="3" spans="1:3" x14ac:dyDescent="0.3">
      <c r="A3" s="3" t="s">
        <v>338</v>
      </c>
      <c r="B3" s="55">
        <v>38459</v>
      </c>
      <c r="C3">
        <v>1.4011499999999999</v>
      </c>
    </row>
    <row r="4" spans="1:3" x14ac:dyDescent="0.3">
      <c r="A4" s="3" t="s">
        <v>338</v>
      </c>
      <c r="B4" s="55">
        <v>38465</v>
      </c>
      <c r="C4">
        <v>3.02841</v>
      </c>
    </row>
    <row r="5" spans="1:3" x14ac:dyDescent="0.3">
      <c r="A5" s="3" t="s">
        <v>338</v>
      </c>
      <c r="B5" s="55">
        <v>38472</v>
      </c>
      <c r="C5">
        <v>3.7477399999999998</v>
      </c>
    </row>
    <row r="6" spans="1:3" x14ac:dyDescent="0.3">
      <c r="A6" s="3" t="s">
        <v>338</v>
      </c>
      <c r="B6" s="55">
        <v>38480</v>
      </c>
      <c r="C6">
        <v>3.5118399999999999</v>
      </c>
    </row>
    <row r="7" spans="1:3" x14ac:dyDescent="0.3">
      <c r="A7" s="3" t="s">
        <v>338</v>
      </c>
      <c r="B7" s="55">
        <v>38486</v>
      </c>
      <c r="C7">
        <v>3.28382</v>
      </c>
    </row>
    <row r="8" spans="1:3" x14ac:dyDescent="0.3">
      <c r="A8" s="3" t="s">
        <v>338</v>
      </c>
      <c r="B8" s="55">
        <v>38492</v>
      </c>
      <c r="C8">
        <v>3.0244300000000002</v>
      </c>
    </row>
    <row r="9" spans="1:3" x14ac:dyDescent="0.3">
      <c r="A9" s="3" t="s">
        <v>338</v>
      </c>
      <c r="B9" s="55">
        <v>38500</v>
      </c>
      <c r="C9">
        <v>2.9529399999999999</v>
      </c>
    </row>
    <row r="10" spans="1:3" x14ac:dyDescent="0.3">
      <c r="A10" s="3" t="s">
        <v>338</v>
      </c>
      <c r="B10" s="55">
        <v>38504</v>
      </c>
    </row>
    <row r="11" spans="1:3" x14ac:dyDescent="0.3">
      <c r="A11" s="3" t="s">
        <v>338</v>
      </c>
      <c r="B11" s="55">
        <v>38506</v>
      </c>
      <c r="C11">
        <v>3.0223399999999998</v>
      </c>
    </row>
    <row r="12" spans="1:3" x14ac:dyDescent="0.3">
      <c r="A12" s="3" t="s">
        <v>338</v>
      </c>
      <c r="B12" s="55">
        <v>38513</v>
      </c>
      <c r="C12">
        <v>2.67685</v>
      </c>
    </row>
    <row r="13" spans="1:3" x14ac:dyDescent="0.3">
      <c r="A13" s="3" t="s">
        <v>338</v>
      </c>
      <c r="B13" s="55">
        <v>38517</v>
      </c>
    </row>
    <row r="14" spans="1:3" x14ac:dyDescent="0.3">
      <c r="A14" s="3" t="s">
        <v>338</v>
      </c>
      <c r="B14" s="55">
        <v>38520</v>
      </c>
      <c r="C14">
        <v>2.2374499999999999</v>
      </c>
    </row>
    <row r="15" spans="1:3" x14ac:dyDescent="0.3">
      <c r="A15" s="3" t="s">
        <v>338</v>
      </c>
      <c r="B15" s="55">
        <v>38526</v>
      </c>
      <c r="C15">
        <v>1.6023000000000001</v>
      </c>
    </row>
    <row r="16" spans="1:3" x14ac:dyDescent="0.3">
      <c r="A16" s="3" t="s">
        <v>338</v>
      </c>
      <c r="B16" s="55">
        <v>38533</v>
      </c>
      <c r="C16">
        <v>0.99854399999999999</v>
      </c>
    </row>
    <row r="17" spans="1:3" x14ac:dyDescent="0.3">
      <c r="A17" s="3" t="s">
        <v>338</v>
      </c>
      <c r="B17" s="55">
        <v>38540</v>
      </c>
      <c r="C17">
        <v>0.52780300000000002</v>
      </c>
    </row>
    <row r="18" spans="1:3" x14ac:dyDescent="0.3">
      <c r="A18" s="3" t="s">
        <v>338</v>
      </c>
      <c r="B18" s="55">
        <v>38547</v>
      </c>
      <c r="C18">
        <v>0.36234699999999997</v>
      </c>
    </row>
    <row r="19" spans="1:3" x14ac:dyDescent="0.3">
      <c r="A19" s="3" t="s">
        <v>338</v>
      </c>
      <c r="B19" s="55">
        <v>38548</v>
      </c>
    </row>
    <row r="20" spans="1:3" x14ac:dyDescent="0.3">
      <c r="A20" s="3" t="s">
        <v>338</v>
      </c>
      <c r="B20" s="55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2024-04-12T22:47:36Z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