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sme016_csiro_au/Documents/2a. FWPA EKB/APSIM/EKB Trials/"/>
    </mc:Choice>
  </mc:AlternateContent>
  <xr:revisionPtr revIDLastSave="65" documentId="8_{7FC7A3F4-7866-4919-9C7C-C8D8A9DD147D}" xr6:coauthVersionLast="47" xr6:coauthVersionMax="47" xr10:uidLastSave="{37A0817D-92C1-4256-88D6-4230C6F3F9EF}"/>
  <bookViews>
    <workbookView xWindow="-120" yWindow="-120" windowWidth="29040" windowHeight="17670" activeTab="1" xr2:uid="{7C592B21-0C8E-4A58-A2E7-C585847A2474}"/>
  </bookViews>
  <sheets>
    <sheet name="ObsPFOMAI" sheetId="2" r:id="rId1"/>
    <sheet name="ObsGrowthRate" sheetId="1" r:id="rId2"/>
  </sheets>
  <definedNames>
    <definedName name="_xlnm._FilterDatabase" localSheetId="1" hidden="1">ObsGrowthRate!$A$1:$W$1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186" i="1"/>
  <c r="E278" i="1"/>
  <c r="E370" i="1"/>
  <c r="E462" i="1"/>
  <c r="E554" i="1"/>
  <c r="E3" i="1"/>
  <c r="E95" i="1"/>
  <c r="E187" i="1"/>
  <c r="E279" i="1"/>
  <c r="E371" i="1"/>
  <c r="E463" i="1"/>
  <c r="E555" i="1"/>
  <c r="E4" i="1"/>
  <c r="E96" i="1"/>
  <c r="E188" i="1"/>
  <c r="E280" i="1"/>
  <c r="E372" i="1"/>
  <c r="E464" i="1"/>
  <c r="E556" i="1"/>
  <c r="E5" i="1"/>
  <c r="E97" i="1"/>
  <c r="E189" i="1"/>
  <c r="E281" i="1"/>
  <c r="E373" i="1"/>
  <c r="E465" i="1"/>
  <c r="E557" i="1"/>
  <c r="E6" i="1"/>
  <c r="E98" i="1"/>
  <c r="E190" i="1"/>
  <c r="E282" i="1"/>
  <c r="E374" i="1"/>
  <c r="E466" i="1"/>
  <c r="E558" i="1"/>
  <c r="E7" i="1"/>
  <c r="E99" i="1"/>
  <c r="E191" i="1"/>
  <c r="E283" i="1"/>
  <c r="E375" i="1"/>
  <c r="E467" i="1"/>
  <c r="E559" i="1"/>
  <c r="E8" i="1"/>
  <c r="E100" i="1"/>
  <c r="E192" i="1"/>
  <c r="E284" i="1"/>
  <c r="E376" i="1"/>
  <c r="E468" i="1"/>
  <c r="E560" i="1"/>
  <c r="E9" i="1"/>
  <c r="E101" i="1"/>
  <c r="E193" i="1"/>
  <c r="E285" i="1"/>
  <c r="E377" i="1"/>
  <c r="E469" i="1"/>
  <c r="E561" i="1"/>
  <c r="E10" i="1"/>
  <c r="E102" i="1"/>
  <c r="E194" i="1"/>
  <c r="E286" i="1"/>
  <c r="E378" i="1"/>
  <c r="E470" i="1"/>
  <c r="E562" i="1"/>
  <c r="E11" i="1"/>
  <c r="E103" i="1"/>
  <c r="E195" i="1"/>
  <c r="E287" i="1"/>
  <c r="E379" i="1"/>
  <c r="E471" i="1"/>
  <c r="E563" i="1"/>
  <c r="E12" i="1"/>
  <c r="E104" i="1"/>
  <c r="E196" i="1"/>
  <c r="E288" i="1"/>
  <c r="E380" i="1"/>
  <c r="E472" i="1"/>
  <c r="E564" i="1"/>
  <c r="E13" i="1"/>
  <c r="E105" i="1"/>
  <c r="E197" i="1"/>
  <c r="E289" i="1"/>
  <c r="E381" i="1"/>
  <c r="E473" i="1"/>
  <c r="E565" i="1"/>
  <c r="E14" i="1"/>
  <c r="E106" i="1"/>
  <c r="E198" i="1"/>
  <c r="E290" i="1"/>
  <c r="E382" i="1"/>
  <c r="E474" i="1"/>
  <c r="E566" i="1"/>
  <c r="E15" i="1"/>
  <c r="E107" i="1"/>
  <c r="E199" i="1"/>
  <c r="E291" i="1"/>
  <c r="E383" i="1"/>
  <c r="E475" i="1"/>
  <c r="E567" i="1"/>
  <c r="E16" i="1"/>
  <c r="E108" i="1"/>
  <c r="E200" i="1"/>
  <c r="E292" i="1"/>
  <c r="E384" i="1"/>
  <c r="E476" i="1"/>
  <c r="E568" i="1"/>
  <c r="E17" i="1"/>
  <c r="E109" i="1"/>
  <c r="E201" i="1"/>
  <c r="E293" i="1"/>
  <c r="E385" i="1"/>
  <c r="E477" i="1"/>
  <c r="E569" i="1"/>
  <c r="E18" i="1"/>
  <c r="E110" i="1"/>
  <c r="E202" i="1"/>
  <c r="E294" i="1"/>
  <c r="E386" i="1"/>
  <c r="E478" i="1"/>
  <c r="E19" i="1"/>
  <c r="E111" i="1"/>
  <c r="E203" i="1"/>
  <c r="E295" i="1"/>
  <c r="E387" i="1"/>
  <c r="E479" i="1"/>
  <c r="E570" i="1"/>
  <c r="E20" i="1"/>
  <c r="E112" i="1"/>
  <c r="E204" i="1"/>
  <c r="E296" i="1"/>
  <c r="E388" i="1"/>
  <c r="E480" i="1"/>
  <c r="E571" i="1"/>
  <c r="E21" i="1"/>
  <c r="E113" i="1"/>
  <c r="E205" i="1"/>
  <c r="E297" i="1"/>
  <c r="E389" i="1"/>
  <c r="E481" i="1"/>
  <c r="E572" i="1"/>
  <c r="E573" i="1"/>
  <c r="E22" i="1"/>
  <c r="E114" i="1"/>
  <c r="E206" i="1"/>
  <c r="E298" i="1"/>
  <c r="E390" i="1"/>
  <c r="E482" i="1"/>
  <c r="E574" i="1"/>
  <c r="E23" i="1"/>
  <c r="E115" i="1"/>
  <c r="E207" i="1"/>
  <c r="E299" i="1"/>
  <c r="E391" i="1"/>
  <c r="E483" i="1"/>
  <c r="E575" i="1"/>
  <c r="E24" i="1"/>
  <c r="E116" i="1"/>
  <c r="E208" i="1"/>
  <c r="E300" i="1"/>
  <c r="E392" i="1"/>
  <c r="E484" i="1"/>
  <c r="E576" i="1"/>
  <c r="E25" i="1"/>
  <c r="E117" i="1"/>
  <c r="E209" i="1"/>
  <c r="E301" i="1"/>
  <c r="E393" i="1"/>
  <c r="E485" i="1"/>
  <c r="E577" i="1"/>
  <c r="E26" i="1"/>
  <c r="E118" i="1"/>
  <c r="E210" i="1"/>
  <c r="E302" i="1"/>
  <c r="E394" i="1"/>
  <c r="E486" i="1"/>
  <c r="E578" i="1"/>
  <c r="E27" i="1"/>
  <c r="E119" i="1"/>
  <c r="E211" i="1"/>
  <c r="E303" i="1"/>
  <c r="E395" i="1"/>
  <c r="E487" i="1"/>
  <c r="E579" i="1"/>
  <c r="E28" i="1"/>
  <c r="E120" i="1"/>
  <c r="E212" i="1"/>
  <c r="E304" i="1"/>
  <c r="E396" i="1"/>
  <c r="E488" i="1"/>
  <c r="E580" i="1"/>
  <c r="E29" i="1"/>
  <c r="E121" i="1"/>
  <c r="E213" i="1"/>
  <c r="E305" i="1"/>
  <c r="E397" i="1"/>
  <c r="E489" i="1"/>
  <c r="E581" i="1"/>
  <c r="E30" i="1"/>
  <c r="E122" i="1"/>
  <c r="E214" i="1"/>
  <c r="E306" i="1"/>
  <c r="E398" i="1"/>
  <c r="E490" i="1"/>
  <c r="E582" i="1"/>
  <c r="E31" i="1"/>
  <c r="E123" i="1"/>
  <c r="E215" i="1"/>
  <c r="E307" i="1"/>
  <c r="E399" i="1"/>
  <c r="E491" i="1"/>
  <c r="E583" i="1"/>
  <c r="E32" i="1"/>
  <c r="E124" i="1"/>
  <c r="E216" i="1"/>
  <c r="E308" i="1"/>
  <c r="E400" i="1"/>
  <c r="E492" i="1"/>
  <c r="E584" i="1"/>
  <c r="E33" i="1"/>
  <c r="E125" i="1"/>
  <c r="E217" i="1"/>
  <c r="E309" i="1"/>
  <c r="E401" i="1"/>
  <c r="E493" i="1"/>
  <c r="E585" i="1"/>
  <c r="E34" i="1"/>
  <c r="E126" i="1"/>
  <c r="E218" i="1"/>
  <c r="E310" i="1"/>
  <c r="E402" i="1"/>
  <c r="E494" i="1"/>
  <c r="E586" i="1"/>
  <c r="E35" i="1"/>
  <c r="E127" i="1"/>
  <c r="E219" i="1"/>
  <c r="E311" i="1"/>
  <c r="E403" i="1"/>
  <c r="E495" i="1"/>
  <c r="E587" i="1"/>
  <c r="E36" i="1"/>
  <c r="E128" i="1"/>
  <c r="E220" i="1"/>
  <c r="E312" i="1"/>
  <c r="E404" i="1"/>
  <c r="E496" i="1"/>
  <c r="E588" i="1"/>
  <c r="E37" i="1"/>
  <c r="E129" i="1"/>
  <c r="E221" i="1"/>
  <c r="E313" i="1"/>
  <c r="E405" i="1"/>
  <c r="E497" i="1"/>
  <c r="E589" i="1"/>
  <c r="E38" i="1"/>
  <c r="E130" i="1"/>
  <c r="E222" i="1"/>
  <c r="E314" i="1"/>
  <c r="E406" i="1"/>
  <c r="E498" i="1"/>
  <c r="E590" i="1"/>
  <c r="E39" i="1"/>
  <c r="E131" i="1"/>
  <c r="E223" i="1"/>
  <c r="E315" i="1"/>
  <c r="E407" i="1"/>
  <c r="E499" i="1"/>
  <c r="E591" i="1"/>
  <c r="E40" i="1"/>
  <c r="E132" i="1"/>
  <c r="E224" i="1"/>
  <c r="E316" i="1"/>
  <c r="E408" i="1"/>
  <c r="E500" i="1"/>
  <c r="E592" i="1"/>
  <c r="E41" i="1"/>
  <c r="E133" i="1"/>
  <c r="E225" i="1"/>
  <c r="E317" i="1"/>
  <c r="E409" i="1"/>
  <c r="E501" i="1"/>
  <c r="E593" i="1"/>
  <c r="E42" i="1"/>
  <c r="E134" i="1"/>
  <c r="E226" i="1"/>
  <c r="E318" i="1"/>
  <c r="E410" i="1"/>
  <c r="E502" i="1"/>
  <c r="E594" i="1"/>
  <c r="E43" i="1"/>
  <c r="E135" i="1"/>
  <c r="E227" i="1"/>
  <c r="E319" i="1"/>
  <c r="E411" i="1"/>
  <c r="E503" i="1"/>
  <c r="E595" i="1"/>
  <c r="E44" i="1"/>
  <c r="E136" i="1"/>
  <c r="E228" i="1"/>
  <c r="E320" i="1"/>
  <c r="E412" i="1"/>
  <c r="E504" i="1"/>
  <c r="E596" i="1"/>
  <c r="E45" i="1"/>
  <c r="E137" i="1"/>
  <c r="E229" i="1"/>
  <c r="E321" i="1"/>
  <c r="E413" i="1"/>
  <c r="E505" i="1"/>
  <c r="E597" i="1"/>
  <c r="E46" i="1"/>
  <c r="E138" i="1"/>
  <c r="E230" i="1"/>
  <c r="E322" i="1"/>
  <c r="E414" i="1"/>
  <c r="E506" i="1"/>
  <c r="E598" i="1"/>
  <c r="E47" i="1"/>
  <c r="E139" i="1"/>
  <c r="E231" i="1"/>
  <c r="E323" i="1"/>
  <c r="E415" i="1"/>
  <c r="E507" i="1"/>
  <c r="E599" i="1"/>
  <c r="E48" i="1"/>
  <c r="E140" i="1"/>
  <c r="E232" i="1"/>
  <c r="E324" i="1"/>
  <c r="E416" i="1"/>
  <c r="E508" i="1"/>
  <c r="E600" i="1"/>
  <c r="E49" i="1"/>
  <c r="E141" i="1"/>
  <c r="E233" i="1"/>
  <c r="E325" i="1"/>
  <c r="E417" i="1"/>
  <c r="E509" i="1"/>
  <c r="E601" i="1"/>
  <c r="E50" i="1"/>
  <c r="E142" i="1"/>
  <c r="E234" i="1"/>
  <c r="E326" i="1"/>
  <c r="E418" i="1"/>
  <c r="E510" i="1"/>
  <c r="E602" i="1"/>
  <c r="E51" i="1"/>
  <c r="E143" i="1"/>
  <c r="E235" i="1"/>
  <c r="E327" i="1"/>
  <c r="E419" i="1"/>
  <c r="E511" i="1"/>
  <c r="E603" i="1"/>
  <c r="E52" i="1"/>
  <c r="E144" i="1"/>
  <c r="E236" i="1"/>
  <c r="E328" i="1"/>
  <c r="E420" i="1"/>
  <c r="E512" i="1"/>
  <c r="E604" i="1"/>
  <c r="E53" i="1"/>
  <c r="E145" i="1"/>
  <c r="E237" i="1"/>
  <c r="E329" i="1"/>
  <c r="E421" i="1"/>
  <c r="E513" i="1"/>
  <c r="E605" i="1"/>
  <c r="E54" i="1"/>
  <c r="E146" i="1"/>
  <c r="E238" i="1"/>
  <c r="E330" i="1"/>
  <c r="E422" i="1"/>
  <c r="E514" i="1"/>
  <c r="E55" i="1"/>
  <c r="E147" i="1"/>
  <c r="E239" i="1"/>
  <c r="E331" i="1"/>
  <c r="E423" i="1"/>
  <c r="E515" i="1"/>
  <c r="E606" i="1"/>
  <c r="E56" i="1"/>
  <c r="E148" i="1"/>
  <c r="E240" i="1"/>
  <c r="E332" i="1"/>
  <c r="E424" i="1"/>
  <c r="E516" i="1"/>
  <c r="E607" i="1"/>
  <c r="E57" i="1"/>
  <c r="E149" i="1"/>
  <c r="E241" i="1"/>
  <c r="E333" i="1"/>
  <c r="E425" i="1"/>
  <c r="E517" i="1"/>
  <c r="E608" i="1"/>
  <c r="E609" i="1"/>
  <c r="E58" i="1"/>
  <c r="E150" i="1"/>
  <c r="E242" i="1"/>
  <c r="E334" i="1"/>
  <c r="E426" i="1"/>
  <c r="E518" i="1"/>
  <c r="E610" i="1"/>
  <c r="E59" i="1"/>
  <c r="E151" i="1"/>
  <c r="E243" i="1"/>
  <c r="E335" i="1"/>
  <c r="E427" i="1"/>
  <c r="E519" i="1"/>
  <c r="E611" i="1"/>
  <c r="E60" i="1"/>
  <c r="E152" i="1"/>
  <c r="E244" i="1"/>
  <c r="E336" i="1"/>
  <c r="E428" i="1"/>
  <c r="E520" i="1"/>
  <c r="E612" i="1"/>
  <c r="E61" i="1"/>
  <c r="E153" i="1"/>
  <c r="E245" i="1"/>
  <c r="E337" i="1"/>
  <c r="E429" i="1"/>
  <c r="E521" i="1"/>
  <c r="E613" i="1"/>
  <c r="E62" i="1"/>
  <c r="E154" i="1"/>
  <c r="E246" i="1"/>
  <c r="E338" i="1"/>
  <c r="E430" i="1"/>
  <c r="E522" i="1"/>
  <c r="E614" i="1"/>
  <c r="E63" i="1"/>
  <c r="E155" i="1"/>
  <c r="E247" i="1"/>
  <c r="E339" i="1"/>
  <c r="E431" i="1"/>
  <c r="E523" i="1"/>
  <c r="E615" i="1"/>
  <c r="E64" i="1"/>
  <c r="E156" i="1"/>
  <c r="E248" i="1"/>
  <c r="E340" i="1"/>
  <c r="E432" i="1"/>
  <c r="E524" i="1"/>
  <c r="E616" i="1"/>
  <c r="E65" i="1"/>
  <c r="E157" i="1"/>
  <c r="E249" i="1"/>
  <c r="E341" i="1"/>
  <c r="E433" i="1"/>
  <c r="E525" i="1"/>
  <c r="E617" i="1"/>
  <c r="E66" i="1"/>
  <c r="E158" i="1"/>
  <c r="E250" i="1"/>
  <c r="E342" i="1"/>
  <c r="E434" i="1"/>
  <c r="E526" i="1"/>
  <c r="E618" i="1"/>
  <c r="E67" i="1"/>
  <c r="E159" i="1"/>
  <c r="E251" i="1"/>
  <c r="E343" i="1"/>
  <c r="E435" i="1"/>
  <c r="E527" i="1"/>
  <c r="E619" i="1"/>
  <c r="E68" i="1"/>
  <c r="E160" i="1"/>
  <c r="E252" i="1"/>
  <c r="E344" i="1"/>
  <c r="E436" i="1"/>
  <c r="E528" i="1"/>
  <c r="E620" i="1"/>
  <c r="E69" i="1"/>
  <c r="E161" i="1"/>
  <c r="E253" i="1"/>
  <c r="E345" i="1"/>
  <c r="E437" i="1"/>
  <c r="E529" i="1"/>
  <c r="E621" i="1"/>
  <c r="E70" i="1"/>
  <c r="E162" i="1"/>
  <c r="E254" i="1"/>
  <c r="E346" i="1"/>
  <c r="E438" i="1"/>
  <c r="E530" i="1"/>
  <c r="E622" i="1"/>
  <c r="E71" i="1"/>
  <c r="E163" i="1"/>
  <c r="E255" i="1"/>
  <c r="E347" i="1"/>
  <c r="E439" i="1"/>
  <c r="E531" i="1"/>
  <c r="E623" i="1"/>
  <c r="E72" i="1"/>
  <c r="E164" i="1"/>
  <c r="E256" i="1"/>
  <c r="E348" i="1"/>
  <c r="E440" i="1"/>
  <c r="E532" i="1"/>
  <c r="E624" i="1"/>
  <c r="E73" i="1"/>
  <c r="E165" i="1"/>
  <c r="E257" i="1"/>
  <c r="E349" i="1"/>
  <c r="E441" i="1"/>
  <c r="E533" i="1"/>
  <c r="E625" i="1"/>
  <c r="E74" i="1"/>
  <c r="E166" i="1"/>
  <c r="E258" i="1"/>
  <c r="E350" i="1"/>
  <c r="E442" i="1"/>
  <c r="E534" i="1"/>
  <c r="E626" i="1"/>
  <c r="E75" i="1"/>
  <c r="E167" i="1"/>
  <c r="E259" i="1"/>
  <c r="E351" i="1"/>
  <c r="E443" i="1"/>
  <c r="E535" i="1"/>
  <c r="E627" i="1"/>
  <c r="E76" i="1"/>
  <c r="E168" i="1"/>
  <c r="E260" i="1"/>
  <c r="E352" i="1"/>
  <c r="E444" i="1"/>
  <c r="E536" i="1"/>
  <c r="E628" i="1"/>
  <c r="E77" i="1"/>
  <c r="E169" i="1"/>
  <c r="E261" i="1"/>
  <c r="E353" i="1"/>
  <c r="E445" i="1"/>
  <c r="E537" i="1"/>
  <c r="E629" i="1"/>
  <c r="E78" i="1"/>
  <c r="E170" i="1"/>
  <c r="E262" i="1"/>
  <c r="E354" i="1"/>
  <c r="E446" i="1"/>
  <c r="E538" i="1"/>
  <c r="E630" i="1"/>
  <c r="E79" i="1"/>
  <c r="E171" i="1"/>
  <c r="E263" i="1"/>
  <c r="E355" i="1"/>
  <c r="E447" i="1"/>
  <c r="E539" i="1"/>
  <c r="E631" i="1"/>
  <c r="E80" i="1"/>
  <c r="E172" i="1"/>
  <c r="E264" i="1"/>
  <c r="E356" i="1"/>
  <c r="E448" i="1"/>
  <c r="E540" i="1"/>
  <c r="E632" i="1"/>
  <c r="E81" i="1"/>
  <c r="E173" i="1"/>
  <c r="E265" i="1"/>
  <c r="E357" i="1"/>
  <c r="E449" i="1"/>
  <c r="E541" i="1"/>
  <c r="E633" i="1"/>
  <c r="E82" i="1"/>
  <c r="E174" i="1"/>
  <c r="E266" i="1"/>
  <c r="E358" i="1"/>
  <c r="E450" i="1"/>
  <c r="E542" i="1"/>
  <c r="E634" i="1"/>
  <c r="E83" i="1"/>
  <c r="E175" i="1"/>
  <c r="E267" i="1"/>
  <c r="E359" i="1"/>
  <c r="E451" i="1"/>
  <c r="E543" i="1"/>
  <c r="E635" i="1"/>
  <c r="E84" i="1"/>
  <c r="E176" i="1"/>
  <c r="E268" i="1"/>
  <c r="E360" i="1"/>
  <c r="E452" i="1"/>
  <c r="E544" i="1"/>
  <c r="E636" i="1"/>
  <c r="E85" i="1"/>
  <c r="E177" i="1"/>
  <c r="E269" i="1"/>
  <c r="E361" i="1"/>
  <c r="E453" i="1"/>
  <c r="E545" i="1"/>
  <c r="E637" i="1"/>
  <c r="E86" i="1"/>
  <c r="E178" i="1"/>
  <c r="E270" i="1"/>
  <c r="E362" i="1"/>
  <c r="E454" i="1"/>
  <c r="E546" i="1"/>
  <c r="E638" i="1"/>
  <c r="E87" i="1"/>
  <c r="E179" i="1"/>
  <c r="E271" i="1"/>
  <c r="E363" i="1"/>
  <c r="E455" i="1"/>
  <c r="E547" i="1"/>
  <c r="E639" i="1"/>
  <c r="E88" i="1"/>
  <c r="E180" i="1"/>
  <c r="E272" i="1"/>
  <c r="E364" i="1"/>
  <c r="E456" i="1"/>
  <c r="E548" i="1"/>
  <c r="E640" i="1"/>
  <c r="E89" i="1"/>
  <c r="E181" i="1"/>
  <c r="E273" i="1"/>
  <c r="E365" i="1"/>
  <c r="E457" i="1"/>
  <c r="E549" i="1"/>
  <c r="E641" i="1"/>
  <c r="E90" i="1"/>
  <c r="E182" i="1"/>
  <c r="E274" i="1"/>
  <c r="E366" i="1"/>
  <c r="E458" i="1"/>
  <c r="E550" i="1"/>
  <c r="E642" i="1"/>
  <c r="E91" i="1"/>
  <c r="E183" i="1"/>
  <c r="E275" i="1"/>
  <c r="E367" i="1"/>
  <c r="E459" i="1"/>
  <c r="E551" i="1"/>
  <c r="E643" i="1"/>
  <c r="E92" i="1"/>
  <c r="E184" i="1"/>
  <c r="E276" i="1"/>
  <c r="E368" i="1"/>
  <c r="E460" i="1"/>
  <c r="E552" i="1"/>
  <c r="E644" i="1"/>
  <c r="E93" i="1"/>
  <c r="E185" i="1"/>
  <c r="E277" i="1"/>
  <c r="E369" i="1"/>
  <c r="E461" i="1"/>
  <c r="E553" i="1"/>
  <c r="E645" i="1"/>
  <c r="K110" i="1"/>
  <c r="L110" i="1"/>
  <c r="K202" i="1"/>
  <c r="L202" i="1"/>
  <c r="K294" i="1"/>
  <c r="L294" i="1"/>
  <c r="K386" i="1"/>
  <c r="L386" i="1"/>
  <c r="K478" i="1"/>
  <c r="L478" i="1"/>
  <c r="K573" i="1"/>
  <c r="L573" i="1"/>
  <c r="K22" i="1"/>
  <c r="L22" i="1"/>
  <c r="K114" i="1"/>
  <c r="L114" i="1"/>
  <c r="K206" i="1"/>
  <c r="L206" i="1"/>
  <c r="K298" i="1"/>
  <c r="L298" i="1"/>
  <c r="K390" i="1"/>
  <c r="L390" i="1"/>
  <c r="K482" i="1"/>
  <c r="L482" i="1"/>
  <c r="L574" i="1"/>
  <c r="K26" i="1"/>
  <c r="L26" i="1"/>
  <c r="K118" i="1"/>
  <c r="L118" i="1"/>
  <c r="K210" i="1"/>
  <c r="L210" i="1"/>
  <c r="K302" i="1"/>
  <c r="L302" i="1"/>
  <c r="K394" i="1"/>
  <c r="L394" i="1"/>
  <c r="K486" i="1"/>
  <c r="L486" i="1"/>
  <c r="L578" i="1"/>
  <c r="K30" i="1"/>
  <c r="L30" i="1"/>
  <c r="K122" i="1"/>
  <c r="L122" i="1"/>
  <c r="K214" i="1"/>
  <c r="L214" i="1"/>
  <c r="K306" i="1"/>
  <c r="L306" i="1"/>
  <c r="K398" i="1"/>
  <c r="L398" i="1"/>
  <c r="K490" i="1"/>
  <c r="L490" i="1"/>
  <c r="L582" i="1"/>
  <c r="K58" i="1"/>
  <c r="L58" i="1"/>
  <c r="K150" i="1"/>
  <c r="L150" i="1"/>
  <c r="K242" i="1"/>
  <c r="L242" i="1"/>
  <c r="K334" i="1"/>
  <c r="L334" i="1"/>
  <c r="K426" i="1"/>
  <c r="L426" i="1"/>
  <c r="K518" i="1"/>
  <c r="L518" i="1"/>
  <c r="K610" i="1"/>
  <c r="L610" i="1"/>
  <c r="K62" i="1"/>
  <c r="L62" i="1"/>
  <c r="K154" i="1"/>
  <c r="L154" i="1"/>
  <c r="K246" i="1"/>
  <c r="L246" i="1"/>
  <c r="K338" i="1"/>
  <c r="L338" i="1"/>
  <c r="K430" i="1"/>
  <c r="L430" i="1"/>
  <c r="K522" i="1"/>
  <c r="L522" i="1"/>
  <c r="L614" i="1"/>
  <c r="K2" i="1"/>
  <c r="L2" i="1"/>
  <c r="K94" i="1"/>
  <c r="L94" i="1"/>
  <c r="K186" i="1"/>
  <c r="L186" i="1"/>
  <c r="K278" i="1"/>
  <c r="L278" i="1"/>
  <c r="K370" i="1"/>
  <c r="L370" i="1"/>
  <c r="K462" i="1"/>
  <c r="L462" i="1"/>
  <c r="L554" i="1"/>
  <c r="L66" i="1"/>
  <c r="L158" i="1"/>
  <c r="L250" i="1"/>
  <c r="L342" i="1"/>
  <c r="L434" i="1"/>
  <c r="L526" i="1"/>
  <c r="L618" i="1"/>
  <c r="L70" i="1"/>
  <c r="L162" i="1"/>
  <c r="L254" i="1"/>
  <c r="L346" i="1"/>
  <c r="L438" i="1"/>
  <c r="L530" i="1"/>
  <c r="L622" i="1"/>
  <c r="K34" i="1"/>
  <c r="L34" i="1"/>
  <c r="K126" i="1"/>
  <c r="L126" i="1"/>
  <c r="K218" i="1"/>
  <c r="L218" i="1"/>
  <c r="K310" i="1"/>
  <c r="L310" i="1"/>
  <c r="K402" i="1"/>
  <c r="L402" i="1"/>
  <c r="K494" i="1"/>
  <c r="L494" i="1"/>
  <c r="K586" i="1"/>
  <c r="L586" i="1"/>
  <c r="K74" i="1"/>
  <c r="L74" i="1"/>
  <c r="K166" i="1"/>
  <c r="L166" i="1"/>
  <c r="K258" i="1"/>
  <c r="L258" i="1"/>
  <c r="K350" i="1"/>
  <c r="L350" i="1"/>
  <c r="K442" i="1"/>
  <c r="L442" i="1"/>
  <c r="K534" i="1"/>
  <c r="L534" i="1"/>
  <c r="K626" i="1"/>
  <c r="L626" i="1"/>
  <c r="K78" i="1"/>
  <c r="L78" i="1"/>
  <c r="K170" i="1"/>
  <c r="L170" i="1"/>
  <c r="K262" i="1"/>
  <c r="L262" i="1"/>
  <c r="K354" i="1"/>
  <c r="L354" i="1"/>
  <c r="K446" i="1"/>
  <c r="L446" i="1"/>
  <c r="K538" i="1"/>
  <c r="L538" i="1"/>
  <c r="L630" i="1"/>
  <c r="K38" i="1"/>
  <c r="L38" i="1"/>
  <c r="K130" i="1"/>
  <c r="L130" i="1"/>
  <c r="K222" i="1"/>
  <c r="L222" i="1"/>
  <c r="K314" i="1"/>
  <c r="L314" i="1"/>
  <c r="K406" i="1"/>
  <c r="L406" i="1"/>
  <c r="K498" i="1"/>
  <c r="L498" i="1"/>
  <c r="L590" i="1"/>
  <c r="K42" i="1"/>
  <c r="L42" i="1"/>
  <c r="K134" i="1"/>
  <c r="L134" i="1"/>
  <c r="K226" i="1"/>
  <c r="L226" i="1"/>
  <c r="K318" i="1"/>
  <c r="L318" i="1"/>
  <c r="K410" i="1"/>
  <c r="L410" i="1"/>
  <c r="K502" i="1"/>
  <c r="L502" i="1"/>
  <c r="L594" i="1"/>
  <c r="K82" i="1"/>
  <c r="L82" i="1"/>
  <c r="K174" i="1"/>
  <c r="L174" i="1"/>
  <c r="K266" i="1"/>
  <c r="L266" i="1"/>
  <c r="K358" i="1"/>
  <c r="L358" i="1"/>
  <c r="K450" i="1"/>
  <c r="L450" i="1"/>
  <c r="K542" i="1"/>
  <c r="L542" i="1"/>
  <c r="L634" i="1"/>
  <c r="K46" i="1"/>
  <c r="L46" i="1"/>
  <c r="K138" i="1"/>
  <c r="L138" i="1"/>
  <c r="K230" i="1"/>
  <c r="L230" i="1"/>
  <c r="K322" i="1"/>
  <c r="L322" i="1"/>
  <c r="K414" i="1"/>
  <c r="L414" i="1"/>
  <c r="K506" i="1"/>
  <c r="L506" i="1"/>
  <c r="L598" i="1"/>
  <c r="L6" i="1"/>
  <c r="L98" i="1"/>
  <c r="L190" i="1"/>
  <c r="L282" i="1"/>
  <c r="L374" i="1"/>
  <c r="L466" i="1"/>
  <c r="L558" i="1"/>
  <c r="L10" i="1"/>
  <c r="L102" i="1"/>
  <c r="L194" i="1"/>
  <c r="L286" i="1"/>
  <c r="L378" i="1"/>
  <c r="L470" i="1"/>
  <c r="L562" i="1"/>
  <c r="L14" i="1"/>
  <c r="L106" i="1"/>
  <c r="L198" i="1"/>
  <c r="L290" i="1"/>
  <c r="L382" i="1"/>
  <c r="L474" i="1"/>
  <c r="L566" i="1"/>
  <c r="K50" i="1"/>
  <c r="L50" i="1"/>
  <c r="K142" i="1"/>
  <c r="L142" i="1"/>
  <c r="K234" i="1"/>
  <c r="L234" i="1"/>
  <c r="K326" i="1"/>
  <c r="L326" i="1"/>
  <c r="K418" i="1"/>
  <c r="L418" i="1"/>
  <c r="K510" i="1"/>
  <c r="L510" i="1"/>
  <c r="L602" i="1"/>
  <c r="K54" i="1"/>
  <c r="L54" i="1"/>
  <c r="K146" i="1"/>
  <c r="L146" i="1"/>
  <c r="K238" i="1"/>
  <c r="L238" i="1"/>
  <c r="K330" i="1"/>
  <c r="L330" i="1"/>
  <c r="K422" i="1"/>
  <c r="L422" i="1"/>
  <c r="K514" i="1"/>
  <c r="L514" i="1"/>
  <c r="K609" i="1"/>
  <c r="L609" i="1"/>
  <c r="L86" i="1"/>
  <c r="L178" i="1"/>
  <c r="L270" i="1"/>
  <c r="L362" i="1"/>
  <c r="L454" i="1"/>
  <c r="L546" i="1"/>
  <c r="L638" i="1"/>
  <c r="K90" i="1"/>
  <c r="L90" i="1"/>
  <c r="K182" i="1"/>
  <c r="L182" i="1"/>
  <c r="K274" i="1"/>
  <c r="L274" i="1"/>
  <c r="K366" i="1"/>
  <c r="L366" i="1"/>
  <c r="K458" i="1"/>
  <c r="L458" i="1"/>
  <c r="K550" i="1"/>
  <c r="L550" i="1"/>
  <c r="L642" i="1"/>
  <c r="K19" i="1"/>
  <c r="L19" i="1"/>
  <c r="K111" i="1"/>
  <c r="L111" i="1"/>
  <c r="K203" i="1"/>
  <c r="L203" i="1"/>
  <c r="K295" i="1"/>
  <c r="L295" i="1"/>
  <c r="K387" i="1"/>
  <c r="L387" i="1"/>
  <c r="K479" i="1"/>
  <c r="L479" i="1"/>
  <c r="K570" i="1"/>
  <c r="L570" i="1"/>
  <c r="K23" i="1"/>
  <c r="L23" i="1"/>
  <c r="K115" i="1"/>
  <c r="L115" i="1"/>
  <c r="K207" i="1"/>
  <c r="L207" i="1"/>
  <c r="K299" i="1"/>
  <c r="L299" i="1"/>
  <c r="K391" i="1"/>
  <c r="L391" i="1"/>
  <c r="K483" i="1"/>
  <c r="L483" i="1"/>
  <c r="L575" i="1"/>
  <c r="K27" i="1"/>
  <c r="L27" i="1"/>
  <c r="K119" i="1"/>
  <c r="L119" i="1"/>
  <c r="K211" i="1"/>
  <c r="L211" i="1"/>
  <c r="K303" i="1"/>
  <c r="L303" i="1"/>
  <c r="K395" i="1"/>
  <c r="L395" i="1"/>
  <c r="K487" i="1"/>
  <c r="L487" i="1"/>
  <c r="L579" i="1"/>
  <c r="K31" i="1"/>
  <c r="L31" i="1"/>
  <c r="K123" i="1"/>
  <c r="L123" i="1"/>
  <c r="K215" i="1"/>
  <c r="L215" i="1"/>
  <c r="K307" i="1"/>
  <c r="L307" i="1"/>
  <c r="K399" i="1"/>
  <c r="L399" i="1"/>
  <c r="K491" i="1"/>
  <c r="L491" i="1"/>
  <c r="L583" i="1"/>
  <c r="K59" i="1"/>
  <c r="L59" i="1"/>
  <c r="K151" i="1"/>
  <c r="L151" i="1"/>
  <c r="K243" i="1"/>
  <c r="L243" i="1"/>
  <c r="K335" i="1"/>
  <c r="L335" i="1"/>
  <c r="K427" i="1"/>
  <c r="L427" i="1"/>
  <c r="K519" i="1"/>
  <c r="L519" i="1"/>
  <c r="K611" i="1"/>
  <c r="L611" i="1"/>
  <c r="K63" i="1"/>
  <c r="L63" i="1"/>
  <c r="K155" i="1"/>
  <c r="L155" i="1"/>
  <c r="K247" i="1"/>
  <c r="L247" i="1"/>
  <c r="K339" i="1"/>
  <c r="L339" i="1"/>
  <c r="K431" i="1"/>
  <c r="L431" i="1"/>
  <c r="K523" i="1"/>
  <c r="L523" i="1"/>
  <c r="L615" i="1"/>
  <c r="K3" i="1"/>
  <c r="L3" i="1"/>
  <c r="K95" i="1"/>
  <c r="L95" i="1"/>
  <c r="K187" i="1"/>
  <c r="L187" i="1"/>
  <c r="K279" i="1"/>
  <c r="L279" i="1"/>
  <c r="K371" i="1"/>
  <c r="L371" i="1"/>
  <c r="K463" i="1"/>
  <c r="L463" i="1"/>
  <c r="L555" i="1"/>
  <c r="L67" i="1"/>
  <c r="L159" i="1"/>
  <c r="L251" i="1"/>
  <c r="L343" i="1"/>
  <c r="L435" i="1"/>
  <c r="L527" i="1"/>
  <c r="L619" i="1"/>
  <c r="L71" i="1"/>
  <c r="L163" i="1"/>
  <c r="L255" i="1"/>
  <c r="L347" i="1"/>
  <c r="L439" i="1"/>
  <c r="L531" i="1"/>
  <c r="L623" i="1"/>
  <c r="K35" i="1"/>
  <c r="L35" i="1"/>
  <c r="K127" i="1"/>
  <c r="L127" i="1"/>
  <c r="K219" i="1"/>
  <c r="L219" i="1"/>
  <c r="K311" i="1"/>
  <c r="L311" i="1"/>
  <c r="K403" i="1"/>
  <c r="L403" i="1"/>
  <c r="K495" i="1"/>
  <c r="L495" i="1"/>
  <c r="K587" i="1"/>
  <c r="L587" i="1"/>
  <c r="K75" i="1"/>
  <c r="L75" i="1"/>
  <c r="K167" i="1"/>
  <c r="L167" i="1"/>
  <c r="K259" i="1"/>
  <c r="L259" i="1"/>
  <c r="K351" i="1"/>
  <c r="L351" i="1"/>
  <c r="K443" i="1"/>
  <c r="L443" i="1"/>
  <c r="K535" i="1"/>
  <c r="L535" i="1"/>
  <c r="K627" i="1"/>
  <c r="L627" i="1"/>
  <c r="K79" i="1"/>
  <c r="L79" i="1"/>
  <c r="K171" i="1"/>
  <c r="L171" i="1"/>
  <c r="K263" i="1"/>
  <c r="L263" i="1"/>
  <c r="K355" i="1"/>
  <c r="L355" i="1"/>
  <c r="K447" i="1"/>
  <c r="L447" i="1"/>
  <c r="K539" i="1"/>
  <c r="L539" i="1"/>
  <c r="L631" i="1"/>
  <c r="K39" i="1"/>
  <c r="L39" i="1"/>
  <c r="K131" i="1"/>
  <c r="L131" i="1"/>
  <c r="K223" i="1"/>
  <c r="L223" i="1"/>
  <c r="K315" i="1"/>
  <c r="L315" i="1"/>
  <c r="K407" i="1"/>
  <c r="L407" i="1"/>
  <c r="K499" i="1"/>
  <c r="L499" i="1"/>
  <c r="L591" i="1"/>
  <c r="K43" i="1"/>
  <c r="L43" i="1"/>
  <c r="K135" i="1"/>
  <c r="L135" i="1"/>
  <c r="K227" i="1"/>
  <c r="L227" i="1"/>
  <c r="K319" i="1"/>
  <c r="L319" i="1"/>
  <c r="K411" i="1"/>
  <c r="L411" i="1"/>
  <c r="K503" i="1"/>
  <c r="L503" i="1"/>
  <c r="L595" i="1"/>
  <c r="K83" i="1"/>
  <c r="L83" i="1"/>
  <c r="K175" i="1"/>
  <c r="L175" i="1"/>
  <c r="K267" i="1"/>
  <c r="L267" i="1"/>
  <c r="K359" i="1"/>
  <c r="L359" i="1"/>
  <c r="K451" i="1"/>
  <c r="L451" i="1"/>
  <c r="K543" i="1"/>
  <c r="L543" i="1"/>
  <c r="L635" i="1"/>
  <c r="K47" i="1"/>
  <c r="L47" i="1"/>
  <c r="K139" i="1"/>
  <c r="L139" i="1"/>
  <c r="K231" i="1"/>
  <c r="L231" i="1"/>
  <c r="K323" i="1"/>
  <c r="L323" i="1"/>
  <c r="K415" i="1"/>
  <c r="L415" i="1"/>
  <c r="K507" i="1"/>
  <c r="L507" i="1"/>
  <c r="L599" i="1"/>
  <c r="L7" i="1"/>
  <c r="L99" i="1"/>
  <c r="L191" i="1"/>
  <c r="L283" i="1"/>
  <c r="L375" i="1"/>
  <c r="L467" i="1"/>
  <c r="L559" i="1"/>
  <c r="L11" i="1"/>
  <c r="L103" i="1"/>
  <c r="L195" i="1"/>
  <c r="L287" i="1"/>
  <c r="L379" i="1"/>
  <c r="L471" i="1"/>
  <c r="L563" i="1"/>
  <c r="L15" i="1"/>
  <c r="L107" i="1"/>
  <c r="L199" i="1"/>
  <c r="L291" i="1"/>
  <c r="L383" i="1"/>
  <c r="L475" i="1"/>
  <c r="L567" i="1"/>
  <c r="K51" i="1"/>
  <c r="L51" i="1"/>
  <c r="K143" i="1"/>
  <c r="L143" i="1"/>
  <c r="K235" i="1"/>
  <c r="L235" i="1"/>
  <c r="K327" i="1"/>
  <c r="L327" i="1"/>
  <c r="K419" i="1"/>
  <c r="L419" i="1"/>
  <c r="K511" i="1"/>
  <c r="L511" i="1"/>
  <c r="L603" i="1"/>
  <c r="K55" i="1"/>
  <c r="L55" i="1"/>
  <c r="K147" i="1"/>
  <c r="L147" i="1"/>
  <c r="K239" i="1"/>
  <c r="L239" i="1"/>
  <c r="K331" i="1"/>
  <c r="L331" i="1"/>
  <c r="K423" i="1"/>
  <c r="L423" i="1"/>
  <c r="K515" i="1"/>
  <c r="L515" i="1"/>
  <c r="K606" i="1"/>
  <c r="L606" i="1"/>
  <c r="L87" i="1"/>
  <c r="L179" i="1"/>
  <c r="L271" i="1"/>
  <c r="L363" i="1"/>
  <c r="L455" i="1"/>
  <c r="L547" i="1"/>
  <c r="L639" i="1"/>
  <c r="K91" i="1"/>
  <c r="L91" i="1"/>
  <c r="K183" i="1"/>
  <c r="L183" i="1"/>
  <c r="K275" i="1"/>
  <c r="L275" i="1"/>
  <c r="K367" i="1"/>
  <c r="L367" i="1"/>
  <c r="K459" i="1"/>
  <c r="L459" i="1"/>
  <c r="K551" i="1"/>
  <c r="L551" i="1"/>
  <c r="L643" i="1"/>
  <c r="K20" i="1"/>
  <c r="L20" i="1"/>
  <c r="K112" i="1"/>
  <c r="L112" i="1"/>
  <c r="K204" i="1"/>
  <c r="L204" i="1"/>
  <c r="K296" i="1"/>
  <c r="L296" i="1"/>
  <c r="K388" i="1"/>
  <c r="L388" i="1"/>
  <c r="K480" i="1"/>
  <c r="L480" i="1"/>
  <c r="K571" i="1"/>
  <c r="L571" i="1"/>
  <c r="K24" i="1"/>
  <c r="L24" i="1"/>
  <c r="K116" i="1"/>
  <c r="L116" i="1"/>
  <c r="K208" i="1"/>
  <c r="L208" i="1"/>
  <c r="K300" i="1"/>
  <c r="L300" i="1"/>
  <c r="K392" i="1"/>
  <c r="L392" i="1"/>
  <c r="K484" i="1"/>
  <c r="L484" i="1"/>
  <c r="L576" i="1"/>
  <c r="K28" i="1"/>
  <c r="L28" i="1"/>
  <c r="K120" i="1"/>
  <c r="L120" i="1"/>
  <c r="K212" i="1"/>
  <c r="L212" i="1"/>
  <c r="K304" i="1"/>
  <c r="L304" i="1"/>
  <c r="K396" i="1"/>
  <c r="L396" i="1"/>
  <c r="K488" i="1"/>
  <c r="L488" i="1"/>
  <c r="L580" i="1"/>
  <c r="K32" i="1"/>
  <c r="L32" i="1"/>
  <c r="K124" i="1"/>
  <c r="L124" i="1"/>
  <c r="K216" i="1"/>
  <c r="L216" i="1"/>
  <c r="K308" i="1"/>
  <c r="L308" i="1"/>
  <c r="K400" i="1"/>
  <c r="L400" i="1"/>
  <c r="K492" i="1"/>
  <c r="L492" i="1"/>
  <c r="L584" i="1"/>
  <c r="K60" i="1"/>
  <c r="L60" i="1"/>
  <c r="K152" i="1"/>
  <c r="L152" i="1"/>
  <c r="K244" i="1"/>
  <c r="L244" i="1"/>
  <c r="K336" i="1"/>
  <c r="L336" i="1"/>
  <c r="K428" i="1"/>
  <c r="L428" i="1"/>
  <c r="K520" i="1"/>
  <c r="L520" i="1"/>
  <c r="K612" i="1"/>
  <c r="L612" i="1"/>
  <c r="K64" i="1"/>
  <c r="L64" i="1"/>
  <c r="K156" i="1"/>
  <c r="L156" i="1"/>
  <c r="K248" i="1"/>
  <c r="L248" i="1"/>
  <c r="K340" i="1"/>
  <c r="L340" i="1"/>
  <c r="K432" i="1"/>
  <c r="L432" i="1"/>
  <c r="K524" i="1"/>
  <c r="L524" i="1"/>
  <c r="L616" i="1"/>
  <c r="K4" i="1"/>
  <c r="L4" i="1"/>
  <c r="K96" i="1"/>
  <c r="L96" i="1"/>
  <c r="K188" i="1"/>
  <c r="L188" i="1"/>
  <c r="K280" i="1"/>
  <c r="L280" i="1"/>
  <c r="K372" i="1"/>
  <c r="L372" i="1"/>
  <c r="K464" i="1"/>
  <c r="L464" i="1"/>
  <c r="L556" i="1"/>
  <c r="L68" i="1"/>
  <c r="L160" i="1"/>
  <c r="L252" i="1"/>
  <c r="L344" i="1"/>
  <c r="L436" i="1"/>
  <c r="L528" i="1"/>
  <c r="L620" i="1"/>
  <c r="L72" i="1"/>
  <c r="L164" i="1"/>
  <c r="L256" i="1"/>
  <c r="L348" i="1"/>
  <c r="L440" i="1"/>
  <c r="L532" i="1"/>
  <c r="L624" i="1"/>
  <c r="K36" i="1"/>
  <c r="L36" i="1"/>
  <c r="K128" i="1"/>
  <c r="L128" i="1"/>
  <c r="K220" i="1"/>
  <c r="L220" i="1"/>
  <c r="K312" i="1"/>
  <c r="L312" i="1"/>
  <c r="K404" i="1"/>
  <c r="L404" i="1"/>
  <c r="K496" i="1"/>
  <c r="L496" i="1"/>
  <c r="K588" i="1"/>
  <c r="L588" i="1"/>
  <c r="K76" i="1"/>
  <c r="L76" i="1"/>
  <c r="K168" i="1"/>
  <c r="L168" i="1"/>
  <c r="K260" i="1"/>
  <c r="L260" i="1"/>
  <c r="K352" i="1"/>
  <c r="L352" i="1"/>
  <c r="K444" i="1"/>
  <c r="L444" i="1"/>
  <c r="K536" i="1"/>
  <c r="L536" i="1"/>
  <c r="K628" i="1"/>
  <c r="L628" i="1"/>
  <c r="K80" i="1"/>
  <c r="L80" i="1"/>
  <c r="K172" i="1"/>
  <c r="L172" i="1"/>
  <c r="K264" i="1"/>
  <c r="L264" i="1"/>
  <c r="K356" i="1"/>
  <c r="L356" i="1"/>
  <c r="K448" i="1"/>
  <c r="L448" i="1"/>
  <c r="K540" i="1"/>
  <c r="L540" i="1"/>
  <c r="L632" i="1"/>
  <c r="K40" i="1"/>
  <c r="L40" i="1"/>
  <c r="K132" i="1"/>
  <c r="L132" i="1"/>
  <c r="K224" i="1"/>
  <c r="L224" i="1"/>
  <c r="K316" i="1"/>
  <c r="L316" i="1"/>
  <c r="K408" i="1"/>
  <c r="L408" i="1"/>
  <c r="K500" i="1"/>
  <c r="L500" i="1"/>
  <c r="L592" i="1"/>
  <c r="K44" i="1"/>
  <c r="L44" i="1"/>
  <c r="K136" i="1"/>
  <c r="L136" i="1"/>
  <c r="K228" i="1"/>
  <c r="L228" i="1"/>
  <c r="K320" i="1"/>
  <c r="L320" i="1"/>
  <c r="K412" i="1"/>
  <c r="L412" i="1"/>
  <c r="K504" i="1"/>
  <c r="L504" i="1"/>
  <c r="L596" i="1"/>
  <c r="K84" i="1"/>
  <c r="L84" i="1"/>
  <c r="K176" i="1"/>
  <c r="L176" i="1"/>
  <c r="K268" i="1"/>
  <c r="L268" i="1"/>
  <c r="K360" i="1"/>
  <c r="L360" i="1"/>
  <c r="K452" i="1"/>
  <c r="L452" i="1"/>
  <c r="K544" i="1"/>
  <c r="L544" i="1"/>
  <c r="L636" i="1"/>
  <c r="K48" i="1"/>
  <c r="L48" i="1"/>
  <c r="K140" i="1"/>
  <c r="L140" i="1"/>
  <c r="K232" i="1"/>
  <c r="L232" i="1"/>
  <c r="K324" i="1"/>
  <c r="L324" i="1"/>
  <c r="K416" i="1"/>
  <c r="L416" i="1"/>
  <c r="K508" i="1"/>
  <c r="L508" i="1"/>
  <c r="L600" i="1"/>
  <c r="L8" i="1"/>
  <c r="L100" i="1"/>
  <c r="L192" i="1"/>
  <c r="L284" i="1"/>
  <c r="L376" i="1"/>
  <c r="L468" i="1"/>
  <c r="L560" i="1"/>
  <c r="L12" i="1"/>
  <c r="L104" i="1"/>
  <c r="L196" i="1"/>
  <c r="L288" i="1"/>
  <c r="L380" i="1"/>
  <c r="L472" i="1"/>
  <c r="L564" i="1"/>
  <c r="L16" i="1"/>
  <c r="L108" i="1"/>
  <c r="L200" i="1"/>
  <c r="L292" i="1"/>
  <c r="L384" i="1"/>
  <c r="L476" i="1"/>
  <c r="L568" i="1"/>
  <c r="K52" i="1"/>
  <c r="L52" i="1"/>
  <c r="K144" i="1"/>
  <c r="L144" i="1"/>
  <c r="K236" i="1"/>
  <c r="L236" i="1"/>
  <c r="K328" i="1"/>
  <c r="L328" i="1"/>
  <c r="K420" i="1"/>
  <c r="L420" i="1"/>
  <c r="K512" i="1"/>
  <c r="L512" i="1"/>
  <c r="L604" i="1"/>
  <c r="K56" i="1"/>
  <c r="L56" i="1"/>
  <c r="K148" i="1"/>
  <c r="L148" i="1"/>
  <c r="K240" i="1"/>
  <c r="L240" i="1"/>
  <c r="K332" i="1"/>
  <c r="L332" i="1"/>
  <c r="K424" i="1"/>
  <c r="L424" i="1"/>
  <c r="K516" i="1"/>
  <c r="L516" i="1"/>
  <c r="K607" i="1"/>
  <c r="L607" i="1"/>
  <c r="L88" i="1"/>
  <c r="L180" i="1"/>
  <c r="L272" i="1"/>
  <c r="L364" i="1"/>
  <c r="L456" i="1"/>
  <c r="L548" i="1"/>
  <c r="L640" i="1"/>
  <c r="K92" i="1"/>
  <c r="L92" i="1"/>
  <c r="K184" i="1"/>
  <c r="L184" i="1"/>
  <c r="K276" i="1"/>
  <c r="L276" i="1"/>
  <c r="K368" i="1"/>
  <c r="L368" i="1"/>
  <c r="K460" i="1"/>
  <c r="L460" i="1"/>
  <c r="K552" i="1"/>
  <c r="L552" i="1"/>
  <c r="L644" i="1"/>
  <c r="K21" i="1"/>
  <c r="L21" i="1"/>
  <c r="K113" i="1"/>
  <c r="L113" i="1"/>
  <c r="K205" i="1"/>
  <c r="L205" i="1"/>
  <c r="K297" i="1"/>
  <c r="L297" i="1"/>
  <c r="K389" i="1"/>
  <c r="L389" i="1"/>
  <c r="K481" i="1"/>
  <c r="L481" i="1"/>
  <c r="K572" i="1"/>
  <c r="L572" i="1"/>
  <c r="K25" i="1"/>
  <c r="L25" i="1"/>
  <c r="K117" i="1"/>
  <c r="L117" i="1"/>
  <c r="K209" i="1"/>
  <c r="L209" i="1"/>
  <c r="K301" i="1"/>
  <c r="L301" i="1"/>
  <c r="K393" i="1"/>
  <c r="L393" i="1"/>
  <c r="K485" i="1"/>
  <c r="L485" i="1"/>
  <c r="L577" i="1"/>
  <c r="K29" i="1"/>
  <c r="L29" i="1"/>
  <c r="K121" i="1"/>
  <c r="L121" i="1"/>
  <c r="K213" i="1"/>
  <c r="L213" i="1"/>
  <c r="K305" i="1"/>
  <c r="L305" i="1"/>
  <c r="K397" i="1"/>
  <c r="L397" i="1"/>
  <c r="K489" i="1"/>
  <c r="L489" i="1"/>
  <c r="L581" i="1"/>
  <c r="K33" i="1"/>
  <c r="L33" i="1"/>
  <c r="K125" i="1"/>
  <c r="L125" i="1"/>
  <c r="K217" i="1"/>
  <c r="L217" i="1"/>
  <c r="K309" i="1"/>
  <c r="L309" i="1"/>
  <c r="K401" i="1"/>
  <c r="L401" i="1"/>
  <c r="K493" i="1"/>
  <c r="L493" i="1"/>
  <c r="L585" i="1"/>
  <c r="K61" i="1"/>
  <c r="L61" i="1"/>
  <c r="K153" i="1"/>
  <c r="L153" i="1"/>
  <c r="K245" i="1"/>
  <c r="L245" i="1"/>
  <c r="K337" i="1"/>
  <c r="L337" i="1"/>
  <c r="K429" i="1"/>
  <c r="L429" i="1"/>
  <c r="K521" i="1"/>
  <c r="L521" i="1"/>
  <c r="K613" i="1"/>
  <c r="L613" i="1"/>
  <c r="K65" i="1"/>
  <c r="L65" i="1"/>
  <c r="K157" i="1"/>
  <c r="L157" i="1"/>
  <c r="K249" i="1"/>
  <c r="L249" i="1"/>
  <c r="K341" i="1"/>
  <c r="L341" i="1"/>
  <c r="K433" i="1"/>
  <c r="L433" i="1"/>
  <c r="K525" i="1"/>
  <c r="L525" i="1"/>
  <c r="L617" i="1"/>
  <c r="K5" i="1"/>
  <c r="L5" i="1"/>
  <c r="K97" i="1"/>
  <c r="L97" i="1"/>
  <c r="K189" i="1"/>
  <c r="L189" i="1"/>
  <c r="K281" i="1"/>
  <c r="L281" i="1"/>
  <c r="K373" i="1"/>
  <c r="L373" i="1"/>
  <c r="K465" i="1"/>
  <c r="L465" i="1"/>
  <c r="L557" i="1"/>
  <c r="L69" i="1"/>
  <c r="L161" i="1"/>
  <c r="L253" i="1"/>
  <c r="L345" i="1"/>
  <c r="L437" i="1"/>
  <c r="L529" i="1"/>
  <c r="L621" i="1"/>
  <c r="L73" i="1"/>
  <c r="L165" i="1"/>
  <c r="L257" i="1"/>
  <c r="L349" i="1"/>
  <c r="L441" i="1"/>
  <c r="L533" i="1"/>
  <c r="L625" i="1"/>
  <c r="K37" i="1"/>
  <c r="L37" i="1"/>
  <c r="K129" i="1"/>
  <c r="L129" i="1"/>
  <c r="K221" i="1"/>
  <c r="L221" i="1"/>
  <c r="K313" i="1"/>
  <c r="L313" i="1"/>
  <c r="K405" i="1"/>
  <c r="L405" i="1"/>
  <c r="K497" i="1"/>
  <c r="L497" i="1"/>
  <c r="K589" i="1"/>
  <c r="L589" i="1"/>
  <c r="K77" i="1"/>
  <c r="L77" i="1"/>
  <c r="K169" i="1"/>
  <c r="L169" i="1"/>
  <c r="K261" i="1"/>
  <c r="L261" i="1"/>
  <c r="K353" i="1"/>
  <c r="L353" i="1"/>
  <c r="K445" i="1"/>
  <c r="L445" i="1"/>
  <c r="K537" i="1"/>
  <c r="L537" i="1"/>
  <c r="K629" i="1"/>
  <c r="L629" i="1"/>
  <c r="K81" i="1"/>
  <c r="L81" i="1"/>
  <c r="K173" i="1"/>
  <c r="L173" i="1"/>
  <c r="K265" i="1"/>
  <c r="L265" i="1"/>
  <c r="K357" i="1"/>
  <c r="L357" i="1"/>
  <c r="K449" i="1"/>
  <c r="L449" i="1"/>
  <c r="K541" i="1"/>
  <c r="L541" i="1"/>
  <c r="L633" i="1"/>
  <c r="K41" i="1"/>
  <c r="L41" i="1"/>
  <c r="K133" i="1"/>
  <c r="L133" i="1"/>
  <c r="K225" i="1"/>
  <c r="L225" i="1"/>
  <c r="K317" i="1"/>
  <c r="L317" i="1"/>
  <c r="K409" i="1"/>
  <c r="L409" i="1"/>
  <c r="K501" i="1"/>
  <c r="L501" i="1"/>
  <c r="L593" i="1"/>
  <c r="K45" i="1"/>
  <c r="L45" i="1"/>
  <c r="K137" i="1"/>
  <c r="L137" i="1"/>
  <c r="K229" i="1"/>
  <c r="L229" i="1"/>
  <c r="K321" i="1"/>
  <c r="L321" i="1"/>
  <c r="K413" i="1"/>
  <c r="L413" i="1"/>
  <c r="K505" i="1"/>
  <c r="L505" i="1"/>
  <c r="L597" i="1"/>
  <c r="K85" i="1"/>
  <c r="L85" i="1"/>
  <c r="K177" i="1"/>
  <c r="L177" i="1"/>
  <c r="K269" i="1"/>
  <c r="L269" i="1"/>
  <c r="K361" i="1"/>
  <c r="L361" i="1"/>
  <c r="K453" i="1"/>
  <c r="L453" i="1"/>
  <c r="K545" i="1"/>
  <c r="L545" i="1"/>
  <c r="L637" i="1"/>
  <c r="K49" i="1"/>
  <c r="L49" i="1"/>
  <c r="K141" i="1"/>
  <c r="L141" i="1"/>
  <c r="K233" i="1"/>
  <c r="L233" i="1"/>
  <c r="K325" i="1"/>
  <c r="L325" i="1"/>
  <c r="K417" i="1"/>
  <c r="L417" i="1"/>
  <c r="K509" i="1"/>
  <c r="L509" i="1"/>
  <c r="L601" i="1"/>
  <c r="L9" i="1"/>
  <c r="L101" i="1"/>
  <c r="L193" i="1"/>
  <c r="L285" i="1"/>
  <c r="L377" i="1"/>
  <c r="L469" i="1"/>
  <c r="L561" i="1"/>
  <c r="L13" i="1"/>
  <c r="L105" i="1"/>
  <c r="L197" i="1"/>
  <c r="L289" i="1"/>
  <c r="L381" i="1"/>
  <c r="L473" i="1"/>
  <c r="L565" i="1"/>
  <c r="L17" i="1"/>
  <c r="L109" i="1"/>
  <c r="L201" i="1"/>
  <c r="L293" i="1"/>
  <c r="L385" i="1"/>
  <c r="L477" i="1"/>
  <c r="L569" i="1"/>
  <c r="K53" i="1"/>
  <c r="L53" i="1"/>
  <c r="K145" i="1"/>
  <c r="L145" i="1"/>
  <c r="K237" i="1"/>
  <c r="L237" i="1"/>
  <c r="K329" i="1"/>
  <c r="L329" i="1"/>
  <c r="K421" i="1"/>
  <c r="L421" i="1"/>
  <c r="K513" i="1"/>
  <c r="L513" i="1"/>
  <c r="L605" i="1"/>
  <c r="K57" i="1"/>
  <c r="L57" i="1"/>
  <c r="K149" i="1"/>
  <c r="L149" i="1"/>
  <c r="K241" i="1"/>
  <c r="L241" i="1"/>
  <c r="K333" i="1"/>
  <c r="L333" i="1"/>
  <c r="K425" i="1"/>
  <c r="L425" i="1"/>
  <c r="K517" i="1"/>
  <c r="L517" i="1"/>
  <c r="K608" i="1"/>
  <c r="L608" i="1"/>
  <c r="L89" i="1"/>
  <c r="L181" i="1"/>
  <c r="L273" i="1"/>
  <c r="L365" i="1"/>
  <c r="L457" i="1"/>
  <c r="L549" i="1"/>
  <c r="L641" i="1"/>
  <c r="K93" i="1"/>
  <c r="L93" i="1"/>
  <c r="K185" i="1"/>
  <c r="L185" i="1"/>
  <c r="K277" i="1"/>
  <c r="L277" i="1"/>
  <c r="K369" i="1"/>
  <c r="L369" i="1"/>
  <c r="K461" i="1"/>
  <c r="L461" i="1"/>
  <c r="K553" i="1"/>
  <c r="L553" i="1"/>
  <c r="L645" i="1"/>
  <c r="K666" i="1"/>
  <c r="L666" i="1"/>
  <c r="K806" i="1"/>
  <c r="L806" i="1"/>
  <c r="K946" i="1"/>
  <c r="L946" i="1"/>
  <c r="K1086" i="1"/>
  <c r="L1086" i="1"/>
  <c r="K1226" i="1"/>
  <c r="L1226" i="1"/>
  <c r="K1366" i="1"/>
  <c r="L1366" i="1"/>
  <c r="L1506" i="1"/>
  <c r="K726" i="1"/>
  <c r="L726" i="1"/>
  <c r="K866" i="1"/>
  <c r="L866" i="1"/>
  <c r="K1006" i="1"/>
  <c r="L1006" i="1"/>
  <c r="K1146" i="1"/>
  <c r="L1146" i="1"/>
  <c r="K1286" i="1"/>
  <c r="L1286" i="1"/>
  <c r="K1426" i="1"/>
  <c r="L1426" i="1"/>
  <c r="L1566" i="1"/>
  <c r="K676" i="1"/>
  <c r="L676" i="1"/>
  <c r="K816" i="1"/>
  <c r="L816" i="1"/>
  <c r="K956" i="1"/>
  <c r="L956" i="1"/>
  <c r="K1096" i="1"/>
  <c r="L1096" i="1"/>
  <c r="K1236" i="1"/>
  <c r="L1236" i="1"/>
  <c r="K1376" i="1"/>
  <c r="L1376" i="1"/>
  <c r="L1516" i="1"/>
  <c r="K736" i="1"/>
  <c r="L736" i="1"/>
  <c r="K876" i="1"/>
  <c r="L876" i="1"/>
  <c r="K1016" i="1"/>
  <c r="L1016" i="1"/>
  <c r="K1156" i="1"/>
  <c r="L1156" i="1"/>
  <c r="K1296" i="1"/>
  <c r="L1296" i="1"/>
  <c r="K1436" i="1"/>
  <c r="L1436" i="1"/>
  <c r="L1576" i="1"/>
  <c r="K646" i="1"/>
  <c r="L646" i="1"/>
  <c r="K786" i="1"/>
  <c r="L786" i="1"/>
  <c r="K926" i="1"/>
  <c r="L926" i="1"/>
  <c r="K1066" i="1"/>
  <c r="L1066" i="1"/>
  <c r="K1206" i="1"/>
  <c r="L1206" i="1"/>
  <c r="K1346" i="1"/>
  <c r="L1346" i="1"/>
  <c r="L1486" i="1"/>
  <c r="K686" i="1"/>
  <c r="L686" i="1"/>
  <c r="K826" i="1"/>
  <c r="L826" i="1"/>
  <c r="K966" i="1"/>
  <c r="L966" i="1"/>
  <c r="K1106" i="1"/>
  <c r="L1106" i="1"/>
  <c r="K1246" i="1"/>
  <c r="L1246" i="1"/>
  <c r="K1386" i="1"/>
  <c r="L1386" i="1"/>
  <c r="K1526" i="1"/>
  <c r="L1526" i="1"/>
  <c r="K746" i="1"/>
  <c r="L746" i="1"/>
  <c r="K886" i="1"/>
  <c r="L886" i="1"/>
  <c r="K1026" i="1"/>
  <c r="L1026" i="1"/>
  <c r="K1166" i="1"/>
  <c r="L1166" i="1"/>
  <c r="K1306" i="1"/>
  <c r="L1306" i="1"/>
  <c r="K1446" i="1"/>
  <c r="L1446" i="1"/>
  <c r="L1586" i="1"/>
  <c r="K696" i="1"/>
  <c r="L696" i="1"/>
  <c r="K836" i="1"/>
  <c r="L836" i="1"/>
  <c r="K976" i="1"/>
  <c r="L976" i="1"/>
  <c r="K1116" i="1"/>
  <c r="L1116" i="1"/>
  <c r="K1256" i="1"/>
  <c r="L1256" i="1"/>
  <c r="K1396" i="1"/>
  <c r="L1396" i="1"/>
  <c r="L1536" i="1"/>
  <c r="K756" i="1"/>
  <c r="L756" i="1"/>
  <c r="K896" i="1"/>
  <c r="L896" i="1"/>
  <c r="K1036" i="1"/>
  <c r="L1036" i="1"/>
  <c r="K1176" i="1"/>
  <c r="L1176" i="1"/>
  <c r="K1316" i="1"/>
  <c r="L1316" i="1"/>
  <c r="K1456" i="1"/>
  <c r="L1456" i="1"/>
  <c r="K1596" i="1"/>
  <c r="L1596" i="1"/>
  <c r="K766" i="1"/>
  <c r="L766" i="1"/>
  <c r="K906" i="1"/>
  <c r="L906" i="1"/>
  <c r="K1046" i="1"/>
  <c r="L1046" i="1"/>
  <c r="K1186" i="1"/>
  <c r="L1186" i="1"/>
  <c r="K1326" i="1"/>
  <c r="L1326" i="1"/>
  <c r="K1466" i="1"/>
  <c r="L1466" i="1"/>
  <c r="L1606" i="1"/>
  <c r="K706" i="1"/>
  <c r="L706" i="1"/>
  <c r="K846" i="1"/>
  <c r="L846" i="1"/>
  <c r="K986" i="1"/>
  <c r="L986" i="1"/>
  <c r="K1126" i="1"/>
  <c r="L1126" i="1"/>
  <c r="K1266" i="1"/>
  <c r="L1266" i="1"/>
  <c r="K1406" i="1"/>
  <c r="L1406" i="1"/>
  <c r="L1546" i="1"/>
  <c r="K656" i="1"/>
  <c r="L656" i="1"/>
  <c r="K796" i="1"/>
  <c r="L796" i="1"/>
  <c r="K936" i="1"/>
  <c r="L936" i="1"/>
  <c r="K1076" i="1"/>
  <c r="L1076" i="1"/>
  <c r="K1216" i="1"/>
  <c r="L1216" i="1"/>
  <c r="K1356" i="1"/>
  <c r="L1356" i="1"/>
  <c r="L1496" i="1"/>
  <c r="K776" i="1"/>
  <c r="L776" i="1"/>
  <c r="K916" i="1"/>
  <c r="L916" i="1"/>
  <c r="K1056" i="1"/>
  <c r="L1056" i="1"/>
  <c r="K1196" i="1"/>
  <c r="L1196" i="1"/>
  <c r="K1336" i="1"/>
  <c r="L1336" i="1"/>
  <c r="K1476" i="1"/>
  <c r="L1476" i="1"/>
  <c r="L1616" i="1"/>
  <c r="K716" i="1"/>
  <c r="L716" i="1"/>
  <c r="K856" i="1"/>
  <c r="L856" i="1"/>
  <c r="K996" i="1"/>
  <c r="L996" i="1"/>
  <c r="K1136" i="1"/>
  <c r="L1136" i="1"/>
  <c r="K1276" i="1"/>
  <c r="L1276" i="1"/>
  <c r="K1416" i="1"/>
  <c r="L1416" i="1"/>
  <c r="K1556" i="1"/>
  <c r="L1556" i="1"/>
  <c r="K667" i="1"/>
  <c r="L667" i="1"/>
  <c r="K807" i="1"/>
  <c r="L807" i="1"/>
  <c r="K947" i="1"/>
  <c r="L947" i="1"/>
  <c r="K1087" i="1"/>
  <c r="L1087" i="1"/>
  <c r="K1227" i="1"/>
  <c r="L1227" i="1"/>
  <c r="K1367" i="1"/>
  <c r="L1367" i="1"/>
  <c r="L1507" i="1"/>
  <c r="K727" i="1"/>
  <c r="L727" i="1"/>
  <c r="K867" i="1"/>
  <c r="L867" i="1"/>
  <c r="K1007" i="1"/>
  <c r="L1007" i="1"/>
  <c r="K1147" i="1"/>
  <c r="L1147" i="1"/>
  <c r="K1287" i="1"/>
  <c r="L1287" i="1"/>
  <c r="K1427" i="1"/>
  <c r="L1427" i="1"/>
  <c r="L1567" i="1"/>
  <c r="K677" i="1"/>
  <c r="L677" i="1"/>
  <c r="K817" i="1"/>
  <c r="L817" i="1"/>
  <c r="K957" i="1"/>
  <c r="L957" i="1"/>
  <c r="K1097" i="1"/>
  <c r="L1097" i="1"/>
  <c r="K1237" i="1"/>
  <c r="L1237" i="1"/>
  <c r="K1377" i="1"/>
  <c r="L1377" i="1"/>
  <c r="L1517" i="1"/>
  <c r="K737" i="1"/>
  <c r="L737" i="1"/>
  <c r="K877" i="1"/>
  <c r="L877" i="1"/>
  <c r="K1017" i="1"/>
  <c r="L1017" i="1"/>
  <c r="K1157" i="1"/>
  <c r="L1157" i="1"/>
  <c r="K1297" i="1"/>
  <c r="L1297" i="1"/>
  <c r="K1437" i="1"/>
  <c r="L1437" i="1"/>
  <c r="L1577" i="1"/>
  <c r="K647" i="1"/>
  <c r="L647" i="1"/>
  <c r="K787" i="1"/>
  <c r="L787" i="1"/>
  <c r="K927" i="1"/>
  <c r="L927" i="1"/>
  <c r="K1067" i="1"/>
  <c r="L1067" i="1"/>
  <c r="K1207" i="1"/>
  <c r="L1207" i="1"/>
  <c r="K1347" i="1"/>
  <c r="L1347" i="1"/>
  <c r="L1487" i="1"/>
  <c r="K687" i="1"/>
  <c r="L687" i="1"/>
  <c r="K827" i="1"/>
  <c r="L827" i="1"/>
  <c r="K967" i="1"/>
  <c r="L967" i="1"/>
  <c r="K1107" i="1"/>
  <c r="L1107" i="1"/>
  <c r="K1247" i="1"/>
  <c r="L1247" i="1"/>
  <c r="K1387" i="1"/>
  <c r="L1387" i="1"/>
  <c r="K1527" i="1"/>
  <c r="L1527" i="1"/>
  <c r="K747" i="1"/>
  <c r="L747" i="1"/>
  <c r="K887" i="1"/>
  <c r="L887" i="1"/>
  <c r="K1027" i="1"/>
  <c r="L1027" i="1"/>
  <c r="K1167" i="1"/>
  <c r="L1167" i="1"/>
  <c r="K1307" i="1"/>
  <c r="L1307" i="1"/>
  <c r="K1447" i="1"/>
  <c r="L1447" i="1"/>
  <c r="L1587" i="1"/>
  <c r="K697" i="1"/>
  <c r="L697" i="1"/>
  <c r="K837" i="1"/>
  <c r="L837" i="1"/>
  <c r="K977" i="1"/>
  <c r="L977" i="1"/>
  <c r="K1117" i="1"/>
  <c r="L1117" i="1"/>
  <c r="K1257" i="1"/>
  <c r="L1257" i="1"/>
  <c r="K1397" i="1"/>
  <c r="L1397" i="1"/>
  <c r="L1537" i="1"/>
  <c r="K757" i="1"/>
  <c r="L757" i="1"/>
  <c r="K897" i="1"/>
  <c r="L897" i="1"/>
  <c r="K1037" i="1"/>
  <c r="L1037" i="1"/>
  <c r="K1177" i="1"/>
  <c r="L1177" i="1"/>
  <c r="K1317" i="1"/>
  <c r="L1317" i="1"/>
  <c r="K1457" i="1"/>
  <c r="L1457" i="1"/>
  <c r="K1597" i="1"/>
  <c r="L1597" i="1"/>
  <c r="K767" i="1"/>
  <c r="L767" i="1"/>
  <c r="K907" i="1"/>
  <c r="L907" i="1"/>
  <c r="K1047" i="1"/>
  <c r="L1047" i="1"/>
  <c r="K1187" i="1"/>
  <c r="L1187" i="1"/>
  <c r="K1327" i="1"/>
  <c r="L1327" i="1"/>
  <c r="K1467" i="1"/>
  <c r="L1467" i="1"/>
  <c r="L1607" i="1"/>
  <c r="K707" i="1"/>
  <c r="L707" i="1"/>
  <c r="K847" i="1"/>
  <c r="L847" i="1"/>
  <c r="K987" i="1"/>
  <c r="L987" i="1"/>
  <c r="K1127" i="1"/>
  <c r="L1127" i="1"/>
  <c r="K1267" i="1"/>
  <c r="L1267" i="1"/>
  <c r="K1407" i="1"/>
  <c r="L1407" i="1"/>
  <c r="L1547" i="1"/>
  <c r="K657" i="1"/>
  <c r="L657" i="1"/>
  <c r="K797" i="1"/>
  <c r="L797" i="1"/>
  <c r="K937" i="1"/>
  <c r="L937" i="1"/>
  <c r="K1077" i="1"/>
  <c r="L1077" i="1"/>
  <c r="K1217" i="1"/>
  <c r="L1217" i="1"/>
  <c r="K1357" i="1"/>
  <c r="L1357" i="1"/>
  <c r="L1497" i="1"/>
  <c r="K777" i="1"/>
  <c r="L777" i="1"/>
  <c r="K917" i="1"/>
  <c r="L917" i="1"/>
  <c r="K1057" i="1"/>
  <c r="L1057" i="1"/>
  <c r="K1197" i="1"/>
  <c r="L1197" i="1"/>
  <c r="K1337" i="1"/>
  <c r="L1337" i="1"/>
  <c r="K1477" i="1"/>
  <c r="L1477" i="1"/>
  <c r="L1617" i="1"/>
  <c r="K717" i="1"/>
  <c r="L717" i="1"/>
  <c r="K857" i="1"/>
  <c r="L857" i="1"/>
  <c r="K997" i="1"/>
  <c r="L997" i="1"/>
  <c r="K1137" i="1"/>
  <c r="L1137" i="1"/>
  <c r="K1277" i="1"/>
  <c r="L1277" i="1"/>
  <c r="K1417" i="1"/>
  <c r="L1417" i="1"/>
  <c r="K1557" i="1"/>
  <c r="L1557" i="1"/>
  <c r="K668" i="1"/>
  <c r="L668" i="1"/>
  <c r="K808" i="1"/>
  <c r="L808" i="1"/>
  <c r="K948" i="1"/>
  <c r="L948" i="1"/>
  <c r="K1088" i="1"/>
  <c r="L1088" i="1"/>
  <c r="K1228" i="1"/>
  <c r="L1228" i="1"/>
  <c r="K1368" i="1"/>
  <c r="L1368" i="1"/>
  <c r="L1508" i="1"/>
  <c r="K728" i="1"/>
  <c r="L728" i="1"/>
  <c r="K868" i="1"/>
  <c r="L868" i="1"/>
  <c r="K1008" i="1"/>
  <c r="L1008" i="1"/>
  <c r="K1148" i="1"/>
  <c r="L1148" i="1"/>
  <c r="K1288" i="1"/>
  <c r="L1288" i="1"/>
  <c r="K1428" i="1"/>
  <c r="L1428" i="1"/>
  <c r="L1568" i="1"/>
  <c r="K678" i="1"/>
  <c r="L678" i="1"/>
  <c r="K818" i="1"/>
  <c r="L818" i="1"/>
  <c r="K958" i="1"/>
  <c r="L958" i="1"/>
  <c r="K1098" i="1"/>
  <c r="L1098" i="1"/>
  <c r="K1238" i="1"/>
  <c r="L1238" i="1"/>
  <c r="K1378" i="1"/>
  <c r="L1378" i="1"/>
  <c r="L1518" i="1"/>
  <c r="K738" i="1"/>
  <c r="L738" i="1"/>
  <c r="K878" i="1"/>
  <c r="L878" i="1"/>
  <c r="K1018" i="1"/>
  <c r="L1018" i="1"/>
  <c r="K1158" i="1"/>
  <c r="L1158" i="1"/>
  <c r="K1298" i="1"/>
  <c r="L1298" i="1"/>
  <c r="K1438" i="1"/>
  <c r="L1438" i="1"/>
  <c r="L1578" i="1"/>
  <c r="K648" i="1"/>
  <c r="L648" i="1"/>
  <c r="K788" i="1"/>
  <c r="L788" i="1"/>
  <c r="K928" i="1"/>
  <c r="L928" i="1"/>
  <c r="K1068" i="1"/>
  <c r="L1068" i="1"/>
  <c r="K1208" i="1"/>
  <c r="L1208" i="1"/>
  <c r="K1348" i="1"/>
  <c r="L1348" i="1"/>
  <c r="L1488" i="1"/>
  <c r="K688" i="1"/>
  <c r="L688" i="1"/>
  <c r="K828" i="1"/>
  <c r="L828" i="1"/>
  <c r="K968" i="1"/>
  <c r="L968" i="1"/>
  <c r="K1108" i="1"/>
  <c r="L1108" i="1"/>
  <c r="K1248" i="1"/>
  <c r="L1248" i="1"/>
  <c r="K1388" i="1"/>
  <c r="L1388" i="1"/>
  <c r="K1528" i="1"/>
  <c r="L1528" i="1"/>
  <c r="K748" i="1"/>
  <c r="L748" i="1"/>
  <c r="K888" i="1"/>
  <c r="L888" i="1"/>
  <c r="K1028" i="1"/>
  <c r="L1028" i="1"/>
  <c r="K1168" i="1"/>
  <c r="L1168" i="1"/>
  <c r="K1308" i="1"/>
  <c r="L1308" i="1"/>
  <c r="K1448" i="1"/>
  <c r="L1448" i="1"/>
  <c r="L1588" i="1"/>
  <c r="K698" i="1"/>
  <c r="L698" i="1"/>
  <c r="K838" i="1"/>
  <c r="L838" i="1"/>
  <c r="K978" i="1"/>
  <c r="L978" i="1"/>
  <c r="K1118" i="1"/>
  <c r="L1118" i="1"/>
  <c r="K1258" i="1"/>
  <c r="L1258" i="1"/>
  <c r="K1398" i="1"/>
  <c r="L1398" i="1"/>
  <c r="L1538" i="1"/>
  <c r="K758" i="1"/>
  <c r="L758" i="1"/>
  <c r="K898" i="1"/>
  <c r="L898" i="1"/>
  <c r="K1038" i="1"/>
  <c r="L1038" i="1"/>
  <c r="K1178" i="1"/>
  <c r="L1178" i="1"/>
  <c r="K1318" i="1"/>
  <c r="L1318" i="1"/>
  <c r="K1458" i="1"/>
  <c r="L1458" i="1"/>
  <c r="K1598" i="1"/>
  <c r="L1598" i="1"/>
  <c r="K768" i="1"/>
  <c r="L768" i="1"/>
  <c r="K908" i="1"/>
  <c r="L908" i="1"/>
  <c r="K1048" i="1"/>
  <c r="L1048" i="1"/>
  <c r="K1188" i="1"/>
  <c r="L1188" i="1"/>
  <c r="K1328" i="1"/>
  <c r="L1328" i="1"/>
  <c r="K1468" i="1"/>
  <c r="L1468" i="1"/>
  <c r="L1608" i="1"/>
  <c r="K708" i="1"/>
  <c r="L708" i="1"/>
  <c r="K848" i="1"/>
  <c r="L848" i="1"/>
  <c r="K988" i="1"/>
  <c r="L988" i="1"/>
  <c r="K1128" i="1"/>
  <c r="L1128" i="1"/>
  <c r="K1268" i="1"/>
  <c r="L1268" i="1"/>
  <c r="K1408" i="1"/>
  <c r="L1408" i="1"/>
  <c r="L1548" i="1"/>
  <c r="K658" i="1"/>
  <c r="L658" i="1"/>
  <c r="K798" i="1"/>
  <c r="L798" i="1"/>
  <c r="K938" i="1"/>
  <c r="L938" i="1"/>
  <c r="K1078" i="1"/>
  <c r="L1078" i="1"/>
  <c r="K1218" i="1"/>
  <c r="L1218" i="1"/>
  <c r="K1358" i="1"/>
  <c r="L1358" i="1"/>
  <c r="L1498" i="1"/>
  <c r="K778" i="1"/>
  <c r="L778" i="1"/>
  <c r="K918" i="1"/>
  <c r="L918" i="1"/>
  <c r="K1058" i="1"/>
  <c r="L1058" i="1"/>
  <c r="K1198" i="1"/>
  <c r="L1198" i="1"/>
  <c r="K1338" i="1"/>
  <c r="L1338" i="1"/>
  <c r="K1478" i="1"/>
  <c r="L1478" i="1"/>
  <c r="L1618" i="1"/>
  <c r="K718" i="1"/>
  <c r="L718" i="1"/>
  <c r="K858" i="1"/>
  <c r="L858" i="1"/>
  <c r="K998" i="1"/>
  <c r="L998" i="1"/>
  <c r="K1138" i="1"/>
  <c r="L1138" i="1"/>
  <c r="K1278" i="1"/>
  <c r="L1278" i="1"/>
  <c r="K1418" i="1"/>
  <c r="L1418" i="1"/>
  <c r="K1558" i="1"/>
  <c r="L1558" i="1"/>
  <c r="K669" i="1"/>
  <c r="L669" i="1"/>
  <c r="K809" i="1"/>
  <c r="L809" i="1"/>
  <c r="K949" i="1"/>
  <c r="L949" i="1"/>
  <c r="K1089" i="1"/>
  <c r="L1089" i="1"/>
  <c r="K1229" i="1"/>
  <c r="L1229" i="1"/>
  <c r="K1369" i="1"/>
  <c r="L1369" i="1"/>
  <c r="L1509" i="1"/>
  <c r="K729" i="1"/>
  <c r="L729" i="1"/>
  <c r="K869" i="1"/>
  <c r="L869" i="1"/>
  <c r="K1009" i="1"/>
  <c r="L1009" i="1"/>
  <c r="K1149" i="1"/>
  <c r="L1149" i="1"/>
  <c r="K1289" i="1"/>
  <c r="L1289" i="1"/>
  <c r="K1429" i="1"/>
  <c r="L1429" i="1"/>
  <c r="L1569" i="1"/>
  <c r="K679" i="1"/>
  <c r="L679" i="1"/>
  <c r="K819" i="1"/>
  <c r="L819" i="1"/>
  <c r="K959" i="1"/>
  <c r="L959" i="1"/>
  <c r="K1099" i="1"/>
  <c r="L1099" i="1"/>
  <c r="K1239" i="1"/>
  <c r="L1239" i="1"/>
  <c r="K1379" i="1"/>
  <c r="L1379" i="1"/>
  <c r="L1519" i="1"/>
  <c r="K739" i="1"/>
  <c r="L739" i="1"/>
  <c r="K879" i="1"/>
  <c r="L879" i="1"/>
  <c r="K1019" i="1"/>
  <c r="L1019" i="1"/>
  <c r="K1159" i="1"/>
  <c r="L1159" i="1"/>
  <c r="K1299" i="1"/>
  <c r="L1299" i="1"/>
  <c r="K1439" i="1"/>
  <c r="L1439" i="1"/>
  <c r="L1579" i="1"/>
  <c r="K649" i="1"/>
  <c r="L649" i="1"/>
  <c r="K789" i="1"/>
  <c r="L789" i="1"/>
  <c r="K929" i="1"/>
  <c r="L929" i="1"/>
  <c r="K1069" i="1"/>
  <c r="L1069" i="1"/>
  <c r="K1209" i="1"/>
  <c r="L1209" i="1"/>
  <c r="K1349" i="1"/>
  <c r="L1349" i="1"/>
  <c r="L1489" i="1"/>
  <c r="K689" i="1"/>
  <c r="L689" i="1"/>
  <c r="K829" i="1"/>
  <c r="L829" i="1"/>
  <c r="K969" i="1"/>
  <c r="L969" i="1"/>
  <c r="K1109" i="1"/>
  <c r="L1109" i="1"/>
  <c r="K1249" i="1"/>
  <c r="L1249" i="1"/>
  <c r="K1389" i="1"/>
  <c r="L1389" i="1"/>
  <c r="K1529" i="1"/>
  <c r="L1529" i="1"/>
  <c r="K749" i="1"/>
  <c r="L749" i="1"/>
  <c r="K889" i="1"/>
  <c r="L889" i="1"/>
  <c r="K1029" i="1"/>
  <c r="L1029" i="1"/>
  <c r="K1169" i="1"/>
  <c r="L1169" i="1"/>
  <c r="K1309" i="1"/>
  <c r="L1309" i="1"/>
  <c r="K1449" i="1"/>
  <c r="L1449" i="1"/>
  <c r="L1589" i="1"/>
  <c r="K699" i="1"/>
  <c r="L699" i="1"/>
  <c r="K839" i="1"/>
  <c r="L839" i="1"/>
  <c r="K979" i="1"/>
  <c r="L979" i="1"/>
  <c r="K1119" i="1"/>
  <c r="L1119" i="1"/>
  <c r="K1259" i="1"/>
  <c r="L1259" i="1"/>
  <c r="K1399" i="1"/>
  <c r="L1399" i="1"/>
  <c r="L1539" i="1"/>
  <c r="K759" i="1"/>
  <c r="L759" i="1"/>
  <c r="K899" i="1"/>
  <c r="L899" i="1"/>
  <c r="K1039" i="1"/>
  <c r="L1039" i="1"/>
  <c r="K1179" i="1"/>
  <c r="L1179" i="1"/>
  <c r="K1319" i="1"/>
  <c r="L1319" i="1"/>
  <c r="K1459" i="1"/>
  <c r="L1459" i="1"/>
  <c r="K1599" i="1"/>
  <c r="L1599" i="1"/>
  <c r="K769" i="1"/>
  <c r="L769" i="1"/>
  <c r="K909" i="1"/>
  <c r="L909" i="1"/>
  <c r="K1049" i="1"/>
  <c r="L1049" i="1"/>
  <c r="K1189" i="1"/>
  <c r="L1189" i="1"/>
  <c r="K1329" i="1"/>
  <c r="L1329" i="1"/>
  <c r="K1469" i="1"/>
  <c r="L1469" i="1"/>
  <c r="L1609" i="1"/>
  <c r="K709" i="1"/>
  <c r="L709" i="1"/>
  <c r="K849" i="1"/>
  <c r="L849" i="1"/>
  <c r="K989" i="1"/>
  <c r="L989" i="1"/>
  <c r="K1129" i="1"/>
  <c r="L1129" i="1"/>
  <c r="K1269" i="1"/>
  <c r="L1269" i="1"/>
  <c r="K1409" i="1"/>
  <c r="L1409" i="1"/>
  <c r="L1549" i="1"/>
  <c r="K659" i="1"/>
  <c r="L659" i="1"/>
  <c r="K799" i="1"/>
  <c r="L799" i="1"/>
  <c r="K939" i="1"/>
  <c r="L939" i="1"/>
  <c r="K1079" i="1"/>
  <c r="L1079" i="1"/>
  <c r="K1219" i="1"/>
  <c r="L1219" i="1"/>
  <c r="K1359" i="1"/>
  <c r="L1359" i="1"/>
  <c r="L1499" i="1"/>
  <c r="K779" i="1"/>
  <c r="L779" i="1"/>
  <c r="K919" i="1"/>
  <c r="L919" i="1"/>
  <c r="K1059" i="1"/>
  <c r="L1059" i="1"/>
  <c r="K1199" i="1"/>
  <c r="L1199" i="1"/>
  <c r="K1339" i="1"/>
  <c r="L1339" i="1"/>
  <c r="K1479" i="1"/>
  <c r="L1479" i="1"/>
  <c r="L1619" i="1"/>
  <c r="K719" i="1"/>
  <c r="L719" i="1"/>
  <c r="K859" i="1"/>
  <c r="L859" i="1"/>
  <c r="K999" i="1"/>
  <c r="L999" i="1"/>
  <c r="K1139" i="1"/>
  <c r="L1139" i="1"/>
  <c r="K1279" i="1"/>
  <c r="L1279" i="1"/>
  <c r="K1419" i="1"/>
  <c r="L1419" i="1"/>
  <c r="K1559" i="1"/>
  <c r="L1559" i="1"/>
  <c r="K670" i="1"/>
  <c r="L670" i="1"/>
  <c r="K810" i="1"/>
  <c r="L810" i="1"/>
  <c r="K950" i="1"/>
  <c r="L950" i="1"/>
  <c r="K1090" i="1"/>
  <c r="L1090" i="1"/>
  <c r="K1230" i="1"/>
  <c r="L1230" i="1"/>
  <c r="K1370" i="1"/>
  <c r="L1370" i="1"/>
  <c r="L1510" i="1"/>
  <c r="K730" i="1"/>
  <c r="L730" i="1"/>
  <c r="K870" i="1"/>
  <c r="L870" i="1"/>
  <c r="K1010" i="1"/>
  <c r="L1010" i="1"/>
  <c r="K1150" i="1"/>
  <c r="L1150" i="1"/>
  <c r="K1290" i="1"/>
  <c r="L1290" i="1"/>
  <c r="K1430" i="1"/>
  <c r="L1430" i="1"/>
  <c r="L1570" i="1"/>
  <c r="K680" i="1"/>
  <c r="L680" i="1"/>
  <c r="K820" i="1"/>
  <c r="L820" i="1"/>
  <c r="K960" i="1"/>
  <c r="L960" i="1"/>
  <c r="K1100" i="1"/>
  <c r="L1100" i="1"/>
  <c r="K1240" i="1"/>
  <c r="L1240" i="1"/>
  <c r="K1380" i="1"/>
  <c r="L1380" i="1"/>
  <c r="L1520" i="1"/>
  <c r="K740" i="1"/>
  <c r="L740" i="1"/>
  <c r="K880" i="1"/>
  <c r="L880" i="1"/>
  <c r="K1020" i="1"/>
  <c r="L1020" i="1"/>
  <c r="K1160" i="1"/>
  <c r="L1160" i="1"/>
  <c r="K1300" i="1"/>
  <c r="L1300" i="1"/>
  <c r="K1440" i="1"/>
  <c r="L1440" i="1"/>
  <c r="L1580" i="1"/>
  <c r="K650" i="1"/>
  <c r="L650" i="1"/>
  <c r="K790" i="1"/>
  <c r="L790" i="1"/>
  <c r="K930" i="1"/>
  <c r="L930" i="1"/>
  <c r="K1070" i="1"/>
  <c r="L1070" i="1"/>
  <c r="K1210" i="1"/>
  <c r="L1210" i="1"/>
  <c r="K1350" i="1"/>
  <c r="L1350" i="1"/>
  <c r="L1490" i="1"/>
  <c r="K690" i="1"/>
  <c r="L690" i="1"/>
  <c r="K830" i="1"/>
  <c r="L830" i="1"/>
  <c r="K970" i="1"/>
  <c r="L970" i="1"/>
  <c r="K1110" i="1"/>
  <c r="L1110" i="1"/>
  <c r="K1250" i="1"/>
  <c r="L1250" i="1"/>
  <c r="K1390" i="1"/>
  <c r="L1390" i="1"/>
  <c r="K1530" i="1"/>
  <c r="L1530" i="1"/>
  <c r="K750" i="1"/>
  <c r="L750" i="1"/>
  <c r="K890" i="1"/>
  <c r="L890" i="1"/>
  <c r="K1030" i="1"/>
  <c r="L1030" i="1"/>
  <c r="K1170" i="1"/>
  <c r="L1170" i="1"/>
  <c r="K1310" i="1"/>
  <c r="L1310" i="1"/>
  <c r="K1450" i="1"/>
  <c r="L1450" i="1"/>
  <c r="L1590" i="1"/>
  <c r="K700" i="1"/>
  <c r="L700" i="1"/>
  <c r="K840" i="1"/>
  <c r="L840" i="1"/>
  <c r="K980" i="1"/>
  <c r="L980" i="1"/>
  <c r="K1120" i="1"/>
  <c r="L1120" i="1"/>
  <c r="K1260" i="1"/>
  <c r="L1260" i="1"/>
  <c r="K1400" i="1"/>
  <c r="L1400" i="1"/>
  <c r="L1540" i="1"/>
  <c r="K760" i="1"/>
  <c r="L760" i="1"/>
  <c r="K900" i="1"/>
  <c r="L900" i="1"/>
  <c r="K1040" i="1"/>
  <c r="L1040" i="1"/>
  <c r="K1180" i="1"/>
  <c r="L1180" i="1"/>
  <c r="K1320" i="1"/>
  <c r="L1320" i="1"/>
  <c r="K1460" i="1"/>
  <c r="L1460" i="1"/>
  <c r="K1600" i="1"/>
  <c r="L1600" i="1"/>
  <c r="K770" i="1"/>
  <c r="L770" i="1"/>
  <c r="K910" i="1"/>
  <c r="L910" i="1"/>
  <c r="K1050" i="1"/>
  <c r="L1050" i="1"/>
  <c r="K1190" i="1"/>
  <c r="L1190" i="1"/>
  <c r="K1330" i="1"/>
  <c r="L1330" i="1"/>
  <c r="K1470" i="1"/>
  <c r="L1470" i="1"/>
  <c r="L1610" i="1"/>
  <c r="K710" i="1"/>
  <c r="L710" i="1"/>
  <c r="K850" i="1"/>
  <c r="L850" i="1"/>
  <c r="K990" i="1"/>
  <c r="L990" i="1"/>
  <c r="K1130" i="1"/>
  <c r="L1130" i="1"/>
  <c r="K1270" i="1"/>
  <c r="L1270" i="1"/>
  <c r="K1410" i="1"/>
  <c r="L1410" i="1"/>
  <c r="L1550" i="1"/>
  <c r="K660" i="1"/>
  <c r="L660" i="1"/>
  <c r="K800" i="1"/>
  <c r="L800" i="1"/>
  <c r="K940" i="1"/>
  <c r="L940" i="1"/>
  <c r="K1080" i="1"/>
  <c r="L1080" i="1"/>
  <c r="K1220" i="1"/>
  <c r="L1220" i="1"/>
  <c r="K1360" i="1"/>
  <c r="L1360" i="1"/>
  <c r="L1500" i="1"/>
  <c r="K780" i="1"/>
  <c r="L780" i="1"/>
  <c r="K920" i="1"/>
  <c r="L920" i="1"/>
  <c r="K1060" i="1"/>
  <c r="L1060" i="1"/>
  <c r="K1200" i="1"/>
  <c r="L1200" i="1"/>
  <c r="K1340" i="1"/>
  <c r="L1340" i="1"/>
  <c r="K1480" i="1"/>
  <c r="L1480" i="1"/>
  <c r="L1620" i="1"/>
  <c r="K720" i="1"/>
  <c r="L720" i="1"/>
  <c r="K860" i="1"/>
  <c r="L860" i="1"/>
  <c r="K1000" i="1"/>
  <c r="L1000" i="1"/>
  <c r="K1140" i="1"/>
  <c r="L1140" i="1"/>
  <c r="K1280" i="1"/>
  <c r="L1280" i="1"/>
  <c r="K1420" i="1"/>
  <c r="L1420" i="1"/>
  <c r="K1560" i="1"/>
  <c r="L1560" i="1"/>
  <c r="K671" i="1"/>
  <c r="L671" i="1"/>
  <c r="K811" i="1"/>
  <c r="L811" i="1"/>
  <c r="K951" i="1"/>
  <c r="L951" i="1"/>
  <c r="K1091" i="1"/>
  <c r="L1091" i="1"/>
  <c r="K1231" i="1"/>
  <c r="L1231" i="1"/>
  <c r="K1371" i="1"/>
  <c r="L1371" i="1"/>
  <c r="L1511" i="1"/>
  <c r="K731" i="1"/>
  <c r="L731" i="1"/>
  <c r="K871" i="1"/>
  <c r="L871" i="1"/>
  <c r="K1011" i="1"/>
  <c r="L1011" i="1"/>
  <c r="K1151" i="1"/>
  <c r="L1151" i="1"/>
  <c r="K1291" i="1"/>
  <c r="L1291" i="1"/>
  <c r="K1431" i="1"/>
  <c r="L1431" i="1"/>
  <c r="L1571" i="1"/>
  <c r="K681" i="1"/>
  <c r="L681" i="1"/>
  <c r="K821" i="1"/>
  <c r="L821" i="1"/>
  <c r="K961" i="1"/>
  <c r="L961" i="1"/>
  <c r="K1101" i="1"/>
  <c r="L1101" i="1"/>
  <c r="K1241" i="1"/>
  <c r="L1241" i="1"/>
  <c r="K1381" i="1"/>
  <c r="L1381" i="1"/>
  <c r="L1521" i="1"/>
  <c r="K741" i="1"/>
  <c r="L741" i="1"/>
  <c r="K881" i="1"/>
  <c r="L881" i="1"/>
  <c r="K1021" i="1"/>
  <c r="L1021" i="1"/>
  <c r="K1161" i="1"/>
  <c r="L1161" i="1"/>
  <c r="K1301" i="1"/>
  <c r="L1301" i="1"/>
  <c r="K1441" i="1"/>
  <c r="L1441" i="1"/>
  <c r="L1581" i="1"/>
  <c r="K651" i="1"/>
  <c r="L651" i="1"/>
  <c r="K791" i="1"/>
  <c r="L791" i="1"/>
  <c r="K931" i="1"/>
  <c r="L931" i="1"/>
  <c r="K1071" i="1"/>
  <c r="L1071" i="1"/>
  <c r="K1211" i="1"/>
  <c r="L1211" i="1"/>
  <c r="K1351" i="1"/>
  <c r="L1351" i="1"/>
  <c r="L1491" i="1"/>
  <c r="K691" i="1"/>
  <c r="L691" i="1"/>
  <c r="K831" i="1"/>
  <c r="L831" i="1"/>
  <c r="K971" i="1"/>
  <c r="L971" i="1"/>
  <c r="K1111" i="1"/>
  <c r="L1111" i="1"/>
  <c r="K1251" i="1"/>
  <c r="L1251" i="1"/>
  <c r="K1391" i="1"/>
  <c r="L1391" i="1"/>
  <c r="K1531" i="1"/>
  <c r="L1531" i="1"/>
  <c r="K751" i="1"/>
  <c r="L751" i="1"/>
  <c r="K891" i="1"/>
  <c r="L891" i="1"/>
  <c r="K1031" i="1"/>
  <c r="L1031" i="1"/>
  <c r="K1171" i="1"/>
  <c r="L1171" i="1"/>
  <c r="K1311" i="1"/>
  <c r="L1311" i="1"/>
  <c r="K1451" i="1"/>
  <c r="L1451" i="1"/>
  <c r="L1591" i="1"/>
  <c r="K701" i="1"/>
  <c r="L701" i="1"/>
  <c r="K841" i="1"/>
  <c r="L841" i="1"/>
  <c r="K981" i="1"/>
  <c r="L981" i="1"/>
  <c r="K1121" i="1"/>
  <c r="L1121" i="1"/>
  <c r="K1261" i="1"/>
  <c r="L1261" i="1"/>
  <c r="K1401" i="1"/>
  <c r="L1401" i="1"/>
  <c r="L1541" i="1"/>
  <c r="K761" i="1"/>
  <c r="L761" i="1"/>
  <c r="K901" i="1"/>
  <c r="L901" i="1"/>
  <c r="K1041" i="1"/>
  <c r="L1041" i="1"/>
  <c r="K1181" i="1"/>
  <c r="L1181" i="1"/>
  <c r="K1321" i="1"/>
  <c r="L1321" i="1"/>
  <c r="K1461" i="1"/>
  <c r="L1461" i="1"/>
  <c r="K1601" i="1"/>
  <c r="L1601" i="1"/>
  <c r="K771" i="1"/>
  <c r="L771" i="1"/>
  <c r="K911" i="1"/>
  <c r="L911" i="1"/>
  <c r="K1051" i="1"/>
  <c r="L1051" i="1"/>
  <c r="K1191" i="1"/>
  <c r="L1191" i="1"/>
  <c r="K1331" i="1"/>
  <c r="L1331" i="1"/>
  <c r="K1471" i="1"/>
  <c r="L1471" i="1"/>
  <c r="L1611" i="1"/>
  <c r="K711" i="1"/>
  <c r="L711" i="1"/>
  <c r="K851" i="1"/>
  <c r="L851" i="1"/>
  <c r="K991" i="1"/>
  <c r="L991" i="1"/>
  <c r="K1131" i="1"/>
  <c r="L1131" i="1"/>
  <c r="K1271" i="1"/>
  <c r="L1271" i="1"/>
  <c r="K1411" i="1"/>
  <c r="L1411" i="1"/>
  <c r="L1551" i="1"/>
  <c r="K661" i="1"/>
  <c r="L661" i="1"/>
  <c r="K801" i="1"/>
  <c r="L801" i="1"/>
  <c r="K941" i="1"/>
  <c r="L941" i="1"/>
  <c r="K1081" i="1"/>
  <c r="L1081" i="1"/>
  <c r="K1221" i="1"/>
  <c r="L1221" i="1"/>
  <c r="K1361" i="1"/>
  <c r="L1361" i="1"/>
  <c r="L1501" i="1"/>
  <c r="K781" i="1"/>
  <c r="L781" i="1"/>
  <c r="K921" i="1"/>
  <c r="L921" i="1"/>
  <c r="K1061" i="1"/>
  <c r="L1061" i="1"/>
  <c r="K1201" i="1"/>
  <c r="L1201" i="1"/>
  <c r="K1341" i="1"/>
  <c r="L1341" i="1"/>
  <c r="K1481" i="1"/>
  <c r="L1481" i="1"/>
  <c r="L1621" i="1"/>
  <c r="K721" i="1"/>
  <c r="L721" i="1"/>
  <c r="K861" i="1"/>
  <c r="L861" i="1"/>
  <c r="K1001" i="1"/>
  <c r="L1001" i="1"/>
  <c r="K1141" i="1"/>
  <c r="L1141" i="1"/>
  <c r="K1281" i="1"/>
  <c r="L1281" i="1"/>
  <c r="K1421" i="1"/>
  <c r="L1421" i="1"/>
  <c r="K1561" i="1"/>
  <c r="L1561" i="1"/>
  <c r="K672" i="1"/>
  <c r="L672" i="1"/>
  <c r="K812" i="1"/>
  <c r="L812" i="1"/>
  <c r="K952" i="1"/>
  <c r="L952" i="1"/>
  <c r="K1092" i="1"/>
  <c r="L1092" i="1"/>
  <c r="K1232" i="1"/>
  <c r="L1232" i="1"/>
  <c r="K1372" i="1"/>
  <c r="L1372" i="1"/>
  <c r="L1512" i="1"/>
  <c r="K732" i="1"/>
  <c r="L732" i="1"/>
  <c r="K872" i="1"/>
  <c r="L872" i="1"/>
  <c r="K1012" i="1"/>
  <c r="L1012" i="1"/>
  <c r="K1152" i="1"/>
  <c r="L1152" i="1"/>
  <c r="K1292" i="1"/>
  <c r="L1292" i="1"/>
  <c r="K1432" i="1"/>
  <c r="L1432" i="1"/>
  <c r="L1572" i="1"/>
  <c r="K682" i="1"/>
  <c r="L682" i="1"/>
  <c r="K822" i="1"/>
  <c r="L822" i="1"/>
  <c r="K962" i="1"/>
  <c r="L962" i="1"/>
  <c r="K1102" i="1"/>
  <c r="L1102" i="1"/>
  <c r="K1242" i="1"/>
  <c r="L1242" i="1"/>
  <c r="K1382" i="1"/>
  <c r="L1382" i="1"/>
  <c r="L1522" i="1"/>
  <c r="K742" i="1"/>
  <c r="L742" i="1"/>
  <c r="K882" i="1"/>
  <c r="L882" i="1"/>
  <c r="K1022" i="1"/>
  <c r="L1022" i="1"/>
  <c r="K1162" i="1"/>
  <c r="L1162" i="1"/>
  <c r="K1302" i="1"/>
  <c r="L1302" i="1"/>
  <c r="K1442" i="1"/>
  <c r="L1442" i="1"/>
  <c r="L1582" i="1"/>
  <c r="K652" i="1"/>
  <c r="L652" i="1"/>
  <c r="K792" i="1"/>
  <c r="L792" i="1"/>
  <c r="K932" i="1"/>
  <c r="L932" i="1"/>
  <c r="K1072" i="1"/>
  <c r="L1072" i="1"/>
  <c r="K1212" i="1"/>
  <c r="L1212" i="1"/>
  <c r="K1352" i="1"/>
  <c r="L1352" i="1"/>
  <c r="L1492" i="1"/>
  <c r="K692" i="1"/>
  <c r="L692" i="1"/>
  <c r="K832" i="1"/>
  <c r="L832" i="1"/>
  <c r="K972" i="1"/>
  <c r="L972" i="1"/>
  <c r="K1112" i="1"/>
  <c r="L1112" i="1"/>
  <c r="K1252" i="1"/>
  <c r="L1252" i="1"/>
  <c r="K1392" i="1"/>
  <c r="L1392" i="1"/>
  <c r="K1532" i="1"/>
  <c r="L1532" i="1"/>
  <c r="K752" i="1"/>
  <c r="L752" i="1"/>
  <c r="K892" i="1"/>
  <c r="L892" i="1"/>
  <c r="K1032" i="1"/>
  <c r="L1032" i="1"/>
  <c r="K1172" i="1"/>
  <c r="L1172" i="1"/>
  <c r="K1312" i="1"/>
  <c r="L1312" i="1"/>
  <c r="K1452" i="1"/>
  <c r="L1452" i="1"/>
  <c r="L1592" i="1"/>
  <c r="K702" i="1"/>
  <c r="L702" i="1"/>
  <c r="K842" i="1"/>
  <c r="L842" i="1"/>
  <c r="K982" i="1"/>
  <c r="L982" i="1"/>
  <c r="K1122" i="1"/>
  <c r="L1122" i="1"/>
  <c r="K1262" i="1"/>
  <c r="L1262" i="1"/>
  <c r="K1402" i="1"/>
  <c r="L1402" i="1"/>
  <c r="L1542" i="1"/>
  <c r="K762" i="1"/>
  <c r="L762" i="1"/>
  <c r="K902" i="1"/>
  <c r="L902" i="1"/>
  <c r="K1042" i="1"/>
  <c r="L1042" i="1"/>
  <c r="K1182" i="1"/>
  <c r="L1182" i="1"/>
  <c r="K1322" i="1"/>
  <c r="L1322" i="1"/>
  <c r="K1462" i="1"/>
  <c r="L1462" i="1"/>
  <c r="K1602" i="1"/>
  <c r="L1602" i="1"/>
  <c r="K772" i="1"/>
  <c r="L772" i="1"/>
  <c r="K912" i="1"/>
  <c r="L912" i="1"/>
  <c r="K1052" i="1"/>
  <c r="L1052" i="1"/>
  <c r="K1192" i="1"/>
  <c r="L1192" i="1"/>
  <c r="K1332" i="1"/>
  <c r="L1332" i="1"/>
  <c r="K1472" i="1"/>
  <c r="L1472" i="1"/>
  <c r="L1612" i="1"/>
  <c r="K712" i="1"/>
  <c r="L712" i="1"/>
  <c r="K852" i="1"/>
  <c r="L852" i="1"/>
  <c r="K992" i="1"/>
  <c r="L992" i="1"/>
  <c r="K1132" i="1"/>
  <c r="L1132" i="1"/>
  <c r="K1272" i="1"/>
  <c r="L1272" i="1"/>
  <c r="K1412" i="1"/>
  <c r="L1412" i="1"/>
  <c r="L1552" i="1"/>
  <c r="K662" i="1"/>
  <c r="L662" i="1"/>
  <c r="K802" i="1"/>
  <c r="L802" i="1"/>
  <c r="K942" i="1"/>
  <c r="L942" i="1"/>
  <c r="K1082" i="1"/>
  <c r="L1082" i="1"/>
  <c r="K1222" i="1"/>
  <c r="L1222" i="1"/>
  <c r="K1362" i="1"/>
  <c r="L1362" i="1"/>
  <c r="L1502" i="1"/>
  <c r="K782" i="1"/>
  <c r="L782" i="1"/>
  <c r="K922" i="1"/>
  <c r="L922" i="1"/>
  <c r="K1062" i="1"/>
  <c r="L1062" i="1"/>
  <c r="K1202" i="1"/>
  <c r="L1202" i="1"/>
  <c r="K1342" i="1"/>
  <c r="L1342" i="1"/>
  <c r="K1482" i="1"/>
  <c r="L1482" i="1"/>
  <c r="L1622" i="1"/>
  <c r="K722" i="1"/>
  <c r="L722" i="1"/>
  <c r="K862" i="1"/>
  <c r="L862" i="1"/>
  <c r="K1002" i="1"/>
  <c r="L1002" i="1"/>
  <c r="K1142" i="1"/>
  <c r="L1142" i="1"/>
  <c r="K1282" i="1"/>
  <c r="L1282" i="1"/>
  <c r="K1422" i="1"/>
  <c r="L1422" i="1"/>
  <c r="K1562" i="1"/>
  <c r="L1562" i="1"/>
  <c r="K673" i="1"/>
  <c r="L673" i="1"/>
  <c r="K813" i="1"/>
  <c r="L813" i="1"/>
  <c r="K953" i="1"/>
  <c r="L953" i="1"/>
  <c r="K1093" i="1"/>
  <c r="L1093" i="1"/>
  <c r="K1233" i="1"/>
  <c r="L1233" i="1"/>
  <c r="K1373" i="1"/>
  <c r="L1373" i="1"/>
  <c r="L1513" i="1"/>
  <c r="K733" i="1"/>
  <c r="L733" i="1"/>
  <c r="K873" i="1"/>
  <c r="L873" i="1"/>
  <c r="K1013" i="1"/>
  <c r="L1013" i="1"/>
  <c r="K1153" i="1"/>
  <c r="L1153" i="1"/>
  <c r="K1293" i="1"/>
  <c r="L1293" i="1"/>
  <c r="K1433" i="1"/>
  <c r="L1433" i="1"/>
  <c r="L1573" i="1"/>
  <c r="K683" i="1"/>
  <c r="L683" i="1"/>
  <c r="K823" i="1"/>
  <c r="L823" i="1"/>
  <c r="K963" i="1"/>
  <c r="L963" i="1"/>
  <c r="K1103" i="1"/>
  <c r="L1103" i="1"/>
  <c r="K1243" i="1"/>
  <c r="L1243" i="1"/>
  <c r="K1383" i="1"/>
  <c r="L1383" i="1"/>
  <c r="L1523" i="1"/>
  <c r="K743" i="1"/>
  <c r="L743" i="1"/>
  <c r="K883" i="1"/>
  <c r="L883" i="1"/>
  <c r="K1023" i="1"/>
  <c r="L1023" i="1"/>
  <c r="K1163" i="1"/>
  <c r="L1163" i="1"/>
  <c r="K1303" i="1"/>
  <c r="L1303" i="1"/>
  <c r="K1443" i="1"/>
  <c r="L1443" i="1"/>
  <c r="L1583" i="1"/>
  <c r="K653" i="1"/>
  <c r="L653" i="1"/>
  <c r="K793" i="1"/>
  <c r="L793" i="1"/>
  <c r="K933" i="1"/>
  <c r="L933" i="1"/>
  <c r="K1073" i="1"/>
  <c r="L1073" i="1"/>
  <c r="K1213" i="1"/>
  <c r="L1213" i="1"/>
  <c r="K1353" i="1"/>
  <c r="L1353" i="1"/>
  <c r="L1493" i="1"/>
  <c r="K693" i="1"/>
  <c r="L693" i="1"/>
  <c r="K833" i="1"/>
  <c r="L833" i="1"/>
  <c r="K973" i="1"/>
  <c r="L973" i="1"/>
  <c r="K1113" i="1"/>
  <c r="L1113" i="1"/>
  <c r="K1253" i="1"/>
  <c r="L1253" i="1"/>
  <c r="K1393" i="1"/>
  <c r="L1393" i="1"/>
  <c r="K1533" i="1"/>
  <c r="L1533" i="1"/>
  <c r="K753" i="1"/>
  <c r="L753" i="1"/>
  <c r="K893" i="1"/>
  <c r="L893" i="1"/>
  <c r="K1033" i="1"/>
  <c r="L1033" i="1"/>
  <c r="K1173" i="1"/>
  <c r="L1173" i="1"/>
  <c r="K1313" i="1"/>
  <c r="L1313" i="1"/>
  <c r="K1453" i="1"/>
  <c r="L1453" i="1"/>
  <c r="L1593" i="1"/>
  <c r="K703" i="1"/>
  <c r="L703" i="1"/>
  <c r="K843" i="1"/>
  <c r="L843" i="1"/>
  <c r="K983" i="1"/>
  <c r="L983" i="1"/>
  <c r="K1123" i="1"/>
  <c r="L1123" i="1"/>
  <c r="K1263" i="1"/>
  <c r="L1263" i="1"/>
  <c r="K1403" i="1"/>
  <c r="L1403" i="1"/>
  <c r="L1543" i="1"/>
  <c r="K763" i="1"/>
  <c r="L763" i="1"/>
  <c r="K903" i="1"/>
  <c r="L903" i="1"/>
  <c r="K1043" i="1"/>
  <c r="L1043" i="1"/>
  <c r="K1183" i="1"/>
  <c r="L1183" i="1"/>
  <c r="K1323" i="1"/>
  <c r="L1323" i="1"/>
  <c r="K1463" i="1"/>
  <c r="L1463" i="1"/>
  <c r="K1603" i="1"/>
  <c r="L1603" i="1"/>
  <c r="K773" i="1"/>
  <c r="L773" i="1"/>
  <c r="K913" i="1"/>
  <c r="L913" i="1"/>
  <c r="K1053" i="1"/>
  <c r="L1053" i="1"/>
  <c r="K1193" i="1"/>
  <c r="L1193" i="1"/>
  <c r="K1333" i="1"/>
  <c r="L1333" i="1"/>
  <c r="K1473" i="1"/>
  <c r="L1473" i="1"/>
  <c r="L1613" i="1"/>
  <c r="K713" i="1"/>
  <c r="L713" i="1"/>
  <c r="K853" i="1"/>
  <c r="L853" i="1"/>
  <c r="K993" i="1"/>
  <c r="L993" i="1"/>
  <c r="K1133" i="1"/>
  <c r="L1133" i="1"/>
  <c r="K1273" i="1"/>
  <c r="L1273" i="1"/>
  <c r="K1413" i="1"/>
  <c r="L1413" i="1"/>
  <c r="L1553" i="1"/>
  <c r="K663" i="1"/>
  <c r="L663" i="1"/>
  <c r="K803" i="1"/>
  <c r="L803" i="1"/>
  <c r="K943" i="1"/>
  <c r="L943" i="1"/>
  <c r="K1083" i="1"/>
  <c r="L1083" i="1"/>
  <c r="K1223" i="1"/>
  <c r="L1223" i="1"/>
  <c r="K1363" i="1"/>
  <c r="L1363" i="1"/>
  <c r="L1503" i="1"/>
  <c r="K783" i="1"/>
  <c r="L783" i="1"/>
  <c r="K923" i="1"/>
  <c r="L923" i="1"/>
  <c r="K1063" i="1"/>
  <c r="L1063" i="1"/>
  <c r="K1203" i="1"/>
  <c r="L1203" i="1"/>
  <c r="K1343" i="1"/>
  <c r="L1343" i="1"/>
  <c r="K1483" i="1"/>
  <c r="L1483" i="1"/>
  <c r="L1623" i="1"/>
  <c r="K723" i="1"/>
  <c r="L723" i="1"/>
  <c r="K863" i="1"/>
  <c r="L863" i="1"/>
  <c r="K1003" i="1"/>
  <c r="L1003" i="1"/>
  <c r="K1143" i="1"/>
  <c r="L1143" i="1"/>
  <c r="K1283" i="1"/>
  <c r="L1283" i="1"/>
  <c r="K1423" i="1"/>
  <c r="L1423" i="1"/>
  <c r="K1563" i="1"/>
  <c r="L1563" i="1"/>
  <c r="K674" i="1"/>
  <c r="L674" i="1"/>
  <c r="K814" i="1"/>
  <c r="L814" i="1"/>
  <c r="K954" i="1"/>
  <c r="L954" i="1"/>
  <c r="K1094" i="1"/>
  <c r="L1094" i="1"/>
  <c r="K1234" i="1"/>
  <c r="L1234" i="1"/>
  <c r="K1374" i="1"/>
  <c r="L1374" i="1"/>
  <c r="L1514" i="1"/>
  <c r="K734" i="1"/>
  <c r="L734" i="1"/>
  <c r="K874" i="1"/>
  <c r="L874" i="1"/>
  <c r="K1014" i="1"/>
  <c r="L1014" i="1"/>
  <c r="K1154" i="1"/>
  <c r="L1154" i="1"/>
  <c r="K1294" i="1"/>
  <c r="L1294" i="1"/>
  <c r="K1434" i="1"/>
  <c r="L1434" i="1"/>
  <c r="L1574" i="1"/>
  <c r="K684" i="1"/>
  <c r="L684" i="1"/>
  <c r="K824" i="1"/>
  <c r="L824" i="1"/>
  <c r="K964" i="1"/>
  <c r="L964" i="1"/>
  <c r="K1104" i="1"/>
  <c r="L1104" i="1"/>
  <c r="K1244" i="1"/>
  <c r="L1244" i="1"/>
  <c r="K1384" i="1"/>
  <c r="L1384" i="1"/>
  <c r="L1524" i="1"/>
  <c r="K744" i="1"/>
  <c r="L744" i="1"/>
  <c r="K884" i="1"/>
  <c r="L884" i="1"/>
  <c r="K1024" i="1"/>
  <c r="L1024" i="1"/>
  <c r="K1164" i="1"/>
  <c r="L1164" i="1"/>
  <c r="K1304" i="1"/>
  <c r="L1304" i="1"/>
  <c r="K1444" i="1"/>
  <c r="L1444" i="1"/>
  <c r="L1584" i="1"/>
  <c r="K654" i="1"/>
  <c r="L654" i="1"/>
  <c r="K794" i="1"/>
  <c r="L794" i="1"/>
  <c r="K934" i="1"/>
  <c r="L934" i="1"/>
  <c r="K1074" i="1"/>
  <c r="L1074" i="1"/>
  <c r="K1214" i="1"/>
  <c r="L1214" i="1"/>
  <c r="K1354" i="1"/>
  <c r="L1354" i="1"/>
  <c r="L1494" i="1"/>
  <c r="K694" i="1"/>
  <c r="L694" i="1"/>
  <c r="K834" i="1"/>
  <c r="L834" i="1"/>
  <c r="K974" i="1"/>
  <c r="L974" i="1"/>
  <c r="K1114" i="1"/>
  <c r="L1114" i="1"/>
  <c r="K1254" i="1"/>
  <c r="L1254" i="1"/>
  <c r="K1394" i="1"/>
  <c r="L1394" i="1"/>
  <c r="K1534" i="1"/>
  <c r="L1534" i="1"/>
  <c r="K754" i="1"/>
  <c r="L754" i="1"/>
  <c r="K894" i="1"/>
  <c r="L894" i="1"/>
  <c r="K1034" i="1"/>
  <c r="L1034" i="1"/>
  <c r="K1174" i="1"/>
  <c r="L1174" i="1"/>
  <c r="K1314" i="1"/>
  <c r="L1314" i="1"/>
  <c r="K1454" i="1"/>
  <c r="L1454" i="1"/>
  <c r="L1594" i="1"/>
  <c r="K704" i="1"/>
  <c r="L704" i="1"/>
  <c r="K844" i="1"/>
  <c r="L844" i="1"/>
  <c r="K984" i="1"/>
  <c r="L984" i="1"/>
  <c r="K1124" i="1"/>
  <c r="L1124" i="1"/>
  <c r="K1264" i="1"/>
  <c r="L1264" i="1"/>
  <c r="K1404" i="1"/>
  <c r="L1404" i="1"/>
  <c r="L1544" i="1"/>
  <c r="K764" i="1"/>
  <c r="L764" i="1"/>
  <c r="K904" i="1"/>
  <c r="L904" i="1"/>
  <c r="K1044" i="1"/>
  <c r="L1044" i="1"/>
  <c r="K1184" i="1"/>
  <c r="L1184" i="1"/>
  <c r="K1324" i="1"/>
  <c r="L1324" i="1"/>
  <c r="K1464" i="1"/>
  <c r="L1464" i="1"/>
  <c r="K1604" i="1"/>
  <c r="L1604" i="1"/>
  <c r="K774" i="1"/>
  <c r="L774" i="1"/>
  <c r="K914" i="1"/>
  <c r="L914" i="1"/>
  <c r="K1054" i="1"/>
  <c r="L1054" i="1"/>
  <c r="K1194" i="1"/>
  <c r="L1194" i="1"/>
  <c r="K1334" i="1"/>
  <c r="L1334" i="1"/>
  <c r="K1474" i="1"/>
  <c r="L1474" i="1"/>
  <c r="L1614" i="1"/>
  <c r="K714" i="1"/>
  <c r="L714" i="1"/>
  <c r="K854" i="1"/>
  <c r="L854" i="1"/>
  <c r="K994" i="1"/>
  <c r="L994" i="1"/>
  <c r="K1134" i="1"/>
  <c r="L1134" i="1"/>
  <c r="K1274" i="1"/>
  <c r="L1274" i="1"/>
  <c r="K1414" i="1"/>
  <c r="L1414" i="1"/>
  <c r="L1554" i="1"/>
  <c r="K664" i="1"/>
  <c r="L664" i="1"/>
  <c r="K804" i="1"/>
  <c r="L804" i="1"/>
  <c r="K944" i="1"/>
  <c r="L944" i="1"/>
  <c r="K1084" i="1"/>
  <c r="L1084" i="1"/>
  <c r="K1224" i="1"/>
  <c r="L1224" i="1"/>
  <c r="K1364" i="1"/>
  <c r="L1364" i="1"/>
  <c r="L1504" i="1"/>
  <c r="K784" i="1"/>
  <c r="L784" i="1"/>
  <c r="K924" i="1"/>
  <c r="L924" i="1"/>
  <c r="K1064" i="1"/>
  <c r="L1064" i="1"/>
  <c r="K1204" i="1"/>
  <c r="L1204" i="1"/>
  <c r="K1344" i="1"/>
  <c r="L1344" i="1"/>
  <c r="K1484" i="1"/>
  <c r="L1484" i="1"/>
  <c r="L1624" i="1"/>
  <c r="K724" i="1"/>
  <c r="L724" i="1"/>
  <c r="K864" i="1"/>
  <c r="L864" i="1"/>
  <c r="K1004" i="1"/>
  <c r="L1004" i="1"/>
  <c r="K1144" i="1"/>
  <c r="L1144" i="1"/>
  <c r="K1284" i="1"/>
  <c r="L1284" i="1"/>
  <c r="K1424" i="1"/>
  <c r="L1424" i="1"/>
  <c r="K1564" i="1"/>
  <c r="L1564" i="1"/>
  <c r="K675" i="1"/>
  <c r="L675" i="1"/>
  <c r="K815" i="1"/>
  <c r="L815" i="1"/>
  <c r="K955" i="1"/>
  <c r="L955" i="1"/>
  <c r="K1095" i="1"/>
  <c r="L1095" i="1"/>
  <c r="K1235" i="1"/>
  <c r="L1235" i="1"/>
  <c r="K1375" i="1"/>
  <c r="L1375" i="1"/>
  <c r="L1515" i="1"/>
  <c r="K735" i="1"/>
  <c r="L735" i="1"/>
  <c r="K875" i="1"/>
  <c r="L875" i="1"/>
  <c r="K1015" i="1"/>
  <c r="L1015" i="1"/>
  <c r="K1155" i="1"/>
  <c r="L1155" i="1"/>
  <c r="K1295" i="1"/>
  <c r="L1295" i="1"/>
  <c r="K1435" i="1"/>
  <c r="L1435" i="1"/>
  <c r="L1575" i="1"/>
  <c r="K685" i="1"/>
  <c r="L685" i="1"/>
  <c r="K825" i="1"/>
  <c r="L825" i="1"/>
  <c r="K965" i="1"/>
  <c r="L965" i="1"/>
  <c r="K1105" i="1"/>
  <c r="L1105" i="1"/>
  <c r="K1245" i="1"/>
  <c r="L1245" i="1"/>
  <c r="K1385" i="1"/>
  <c r="L1385" i="1"/>
  <c r="L1525" i="1"/>
  <c r="K745" i="1"/>
  <c r="L745" i="1"/>
  <c r="K885" i="1"/>
  <c r="L885" i="1"/>
  <c r="K1025" i="1"/>
  <c r="L1025" i="1"/>
  <c r="K1165" i="1"/>
  <c r="L1165" i="1"/>
  <c r="K1305" i="1"/>
  <c r="L1305" i="1"/>
  <c r="K1445" i="1"/>
  <c r="L1445" i="1"/>
  <c r="L1585" i="1"/>
  <c r="K655" i="1"/>
  <c r="L655" i="1"/>
  <c r="K795" i="1"/>
  <c r="L795" i="1"/>
  <c r="K935" i="1"/>
  <c r="L935" i="1"/>
  <c r="K1075" i="1"/>
  <c r="L1075" i="1"/>
  <c r="K1215" i="1"/>
  <c r="L1215" i="1"/>
  <c r="K1355" i="1"/>
  <c r="L1355" i="1"/>
  <c r="L1495" i="1"/>
  <c r="K695" i="1"/>
  <c r="L695" i="1"/>
  <c r="K835" i="1"/>
  <c r="L835" i="1"/>
  <c r="K975" i="1"/>
  <c r="L975" i="1"/>
  <c r="K1115" i="1"/>
  <c r="L1115" i="1"/>
  <c r="K1255" i="1"/>
  <c r="L1255" i="1"/>
  <c r="K1395" i="1"/>
  <c r="L1395" i="1"/>
  <c r="K1535" i="1"/>
  <c r="L1535" i="1"/>
  <c r="K755" i="1"/>
  <c r="L755" i="1"/>
  <c r="K895" i="1"/>
  <c r="L895" i="1"/>
  <c r="K1035" i="1"/>
  <c r="L1035" i="1"/>
  <c r="K1175" i="1"/>
  <c r="L1175" i="1"/>
  <c r="K1315" i="1"/>
  <c r="L1315" i="1"/>
  <c r="K1455" i="1"/>
  <c r="L1455" i="1"/>
  <c r="L1595" i="1"/>
  <c r="K705" i="1"/>
  <c r="L705" i="1"/>
  <c r="K845" i="1"/>
  <c r="L845" i="1"/>
  <c r="K985" i="1"/>
  <c r="L985" i="1"/>
  <c r="K1125" i="1"/>
  <c r="L1125" i="1"/>
  <c r="K1265" i="1"/>
  <c r="L1265" i="1"/>
  <c r="K1405" i="1"/>
  <c r="L1405" i="1"/>
  <c r="L1545" i="1"/>
  <c r="K765" i="1"/>
  <c r="L765" i="1"/>
  <c r="K905" i="1"/>
  <c r="L905" i="1"/>
  <c r="K1045" i="1"/>
  <c r="L1045" i="1"/>
  <c r="K1185" i="1"/>
  <c r="L1185" i="1"/>
  <c r="K1325" i="1"/>
  <c r="L1325" i="1"/>
  <c r="K1465" i="1"/>
  <c r="L1465" i="1"/>
  <c r="K1605" i="1"/>
  <c r="L1605" i="1"/>
  <c r="K775" i="1"/>
  <c r="L775" i="1"/>
  <c r="K915" i="1"/>
  <c r="L915" i="1"/>
  <c r="K1055" i="1"/>
  <c r="L1055" i="1"/>
  <c r="K1195" i="1"/>
  <c r="L1195" i="1"/>
  <c r="K1335" i="1"/>
  <c r="L1335" i="1"/>
  <c r="K1475" i="1"/>
  <c r="L1475" i="1"/>
  <c r="L1615" i="1"/>
  <c r="K715" i="1"/>
  <c r="L715" i="1"/>
  <c r="K855" i="1"/>
  <c r="L855" i="1"/>
  <c r="K995" i="1"/>
  <c r="L995" i="1"/>
  <c r="K1135" i="1"/>
  <c r="L1135" i="1"/>
  <c r="K1275" i="1"/>
  <c r="L1275" i="1"/>
  <c r="K1415" i="1"/>
  <c r="L1415" i="1"/>
  <c r="L1555" i="1"/>
  <c r="K665" i="1"/>
  <c r="L665" i="1"/>
  <c r="K805" i="1"/>
  <c r="L805" i="1"/>
  <c r="K945" i="1"/>
  <c r="L945" i="1"/>
  <c r="K1085" i="1"/>
  <c r="L1085" i="1"/>
  <c r="K1225" i="1"/>
  <c r="L1225" i="1"/>
  <c r="K1365" i="1"/>
  <c r="L1365" i="1"/>
  <c r="L1505" i="1"/>
  <c r="K785" i="1"/>
  <c r="L785" i="1"/>
  <c r="K925" i="1"/>
  <c r="L925" i="1"/>
  <c r="K1065" i="1"/>
  <c r="L1065" i="1"/>
  <c r="K1205" i="1"/>
  <c r="L1205" i="1"/>
  <c r="K1345" i="1"/>
  <c r="L1345" i="1"/>
  <c r="K1485" i="1"/>
  <c r="L1485" i="1"/>
  <c r="L1625" i="1"/>
  <c r="K725" i="1"/>
  <c r="L725" i="1"/>
  <c r="K865" i="1"/>
  <c r="L865" i="1"/>
  <c r="K1005" i="1"/>
  <c r="L1005" i="1"/>
  <c r="K1145" i="1"/>
  <c r="L1145" i="1"/>
  <c r="K1285" i="1"/>
  <c r="L1285" i="1"/>
  <c r="K1425" i="1"/>
  <c r="L1425" i="1"/>
  <c r="K1565" i="1"/>
  <c r="L1565" i="1"/>
  <c r="L18" i="1"/>
  <c r="K18" i="1"/>
  <c r="E667" i="1"/>
  <c r="E806" i="1"/>
  <c r="E807" i="1"/>
  <c r="E946" i="1"/>
  <c r="E947" i="1"/>
  <c r="E1086" i="1"/>
  <c r="E1087" i="1"/>
  <c r="E1226" i="1"/>
  <c r="E1227" i="1"/>
  <c r="E1366" i="1"/>
  <c r="E1367" i="1"/>
  <c r="E726" i="1"/>
  <c r="E727" i="1"/>
  <c r="E866" i="1"/>
  <c r="E867" i="1"/>
  <c r="E1006" i="1"/>
  <c r="E1007" i="1"/>
  <c r="E1146" i="1"/>
  <c r="E1147" i="1"/>
  <c r="E1286" i="1"/>
  <c r="E1287" i="1"/>
  <c r="E1426" i="1"/>
  <c r="E1427" i="1"/>
  <c r="E676" i="1"/>
  <c r="E677" i="1"/>
  <c r="E816" i="1"/>
  <c r="E817" i="1"/>
  <c r="E956" i="1"/>
  <c r="E957" i="1"/>
  <c r="E1096" i="1"/>
  <c r="E1097" i="1"/>
  <c r="E1236" i="1"/>
  <c r="E1237" i="1"/>
  <c r="E1376" i="1"/>
  <c r="E1377" i="1"/>
  <c r="E736" i="1"/>
  <c r="E737" i="1"/>
  <c r="E876" i="1"/>
  <c r="E877" i="1"/>
  <c r="E1016" i="1"/>
  <c r="E1017" i="1"/>
  <c r="E1156" i="1"/>
  <c r="E1157" i="1"/>
  <c r="E1296" i="1"/>
  <c r="E1297" i="1"/>
  <c r="E1436" i="1"/>
  <c r="E1437" i="1"/>
  <c r="E646" i="1"/>
  <c r="E647" i="1"/>
  <c r="E786" i="1"/>
  <c r="E787" i="1"/>
  <c r="E926" i="1"/>
  <c r="E927" i="1"/>
  <c r="E1066" i="1"/>
  <c r="E1067" i="1"/>
  <c r="E1206" i="1"/>
  <c r="E1207" i="1"/>
  <c r="E1346" i="1"/>
  <c r="E1347" i="1"/>
  <c r="E686" i="1"/>
  <c r="E687" i="1"/>
  <c r="E826" i="1"/>
  <c r="E827" i="1"/>
  <c r="E966" i="1"/>
  <c r="E967" i="1"/>
  <c r="E1106" i="1"/>
  <c r="E1107" i="1"/>
  <c r="E1246" i="1"/>
  <c r="E1247" i="1"/>
  <c r="E1386" i="1"/>
  <c r="E1387" i="1"/>
  <c r="E1526" i="1"/>
  <c r="E1527" i="1"/>
  <c r="E746" i="1"/>
  <c r="E747" i="1"/>
  <c r="E886" i="1"/>
  <c r="E887" i="1"/>
  <c r="E1026" i="1"/>
  <c r="E1027" i="1"/>
  <c r="E1166" i="1"/>
  <c r="E1167" i="1"/>
  <c r="E1306" i="1"/>
  <c r="E1307" i="1"/>
  <c r="E1446" i="1"/>
  <c r="E1447" i="1"/>
  <c r="E696" i="1"/>
  <c r="E697" i="1"/>
  <c r="E836" i="1"/>
  <c r="E837" i="1"/>
  <c r="E976" i="1"/>
  <c r="E977" i="1"/>
  <c r="E1116" i="1"/>
  <c r="E1117" i="1"/>
  <c r="E1256" i="1"/>
  <c r="E1257" i="1"/>
  <c r="E1396" i="1"/>
  <c r="E1397" i="1"/>
  <c r="E756" i="1"/>
  <c r="E757" i="1"/>
  <c r="E896" i="1"/>
  <c r="E897" i="1"/>
  <c r="E1036" i="1"/>
  <c r="E1037" i="1"/>
  <c r="E1176" i="1"/>
  <c r="E1177" i="1"/>
  <c r="E1316" i="1"/>
  <c r="E1317" i="1"/>
  <c r="E1456" i="1"/>
  <c r="E1457" i="1"/>
  <c r="E1596" i="1"/>
  <c r="E1597" i="1"/>
  <c r="E766" i="1"/>
  <c r="E767" i="1"/>
  <c r="E906" i="1"/>
  <c r="E907" i="1"/>
  <c r="E1046" i="1"/>
  <c r="E1047" i="1"/>
  <c r="E1186" i="1"/>
  <c r="E1187" i="1"/>
  <c r="E1326" i="1"/>
  <c r="E1327" i="1"/>
  <c r="E1466" i="1"/>
  <c r="E1467" i="1"/>
  <c r="E706" i="1"/>
  <c r="E707" i="1"/>
  <c r="E846" i="1"/>
  <c r="E847" i="1"/>
  <c r="E986" i="1"/>
  <c r="E987" i="1"/>
  <c r="E1126" i="1"/>
  <c r="E1127" i="1"/>
  <c r="E1266" i="1"/>
  <c r="E1267" i="1"/>
  <c r="E1406" i="1"/>
  <c r="E1407" i="1"/>
  <c r="E656" i="1"/>
  <c r="E657" i="1"/>
  <c r="E796" i="1"/>
  <c r="E797" i="1"/>
  <c r="E936" i="1"/>
  <c r="E937" i="1"/>
  <c r="E1076" i="1"/>
  <c r="E1077" i="1"/>
  <c r="E1216" i="1"/>
  <c r="E1217" i="1"/>
  <c r="E1356" i="1"/>
  <c r="E1357" i="1"/>
  <c r="E776" i="1"/>
  <c r="E777" i="1"/>
  <c r="E916" i="1"/>
  <c r="E917" i="1"/>
  <c r="E1056" i="1"/>
  <c r="E1057" i="1"/>
  <c r="E1196" i="1"/>
  <c r="E1197" i="1"/>
  <c r="E1336" i="1"/>
  <c r="E1337" i="1"/>
  <c r="E1476" i="1"/>
  <c r="E1477" i="1"/>
  <c r="E716" i="1"/>
  <c r="E717" i="1"/>
  <c r="E856" i="1"/>
  <c r="E857" i="1"/>
  <c r="E996" i="1"/>
  <c r="E997" i="1"/>
  <c r="E1136" i="1"/>
  <c r="E1137" i="1"/>
  <c r="E1276" i="1"/>
  <c r="E1277" i="1"/>
  <c r="E1416" i="1"/>
  <c r="E1417" i="1"/>
  <c r="E1556" i="1"/>
  <c r="E1557" i="1"/>
  <c r="E668" i="1"/>
  <c r="E808" i="1"/>
  <c r="E948" i="1"/>
  <c r="E1088" i="1"/>
  <c r="E1228" i="1"/>
  <c r="E1368" i="1"/>
  <c r="E728" i="1"/>
  <c r="E868" i="1"/>
  <c r="E1008" i="1"/>
  <c r="E1148" i="1"/>
  <c r="E1288" i="1"/>
  <c r="E1428" i="1"/>
  <c r="E678" i="1"/>
  <c r="E818" i="1"/>
  <c r="E958" i="1"/>
  <c r="E1098" i="1"/>
  <c r="E1238" i="1"/>
  <c r="E1378" i="1"/>
  <c r="E738" i="1"/>
  <c r="E878" i="1"/>
  <c r="E1018" i="1"/>
  <c r="E1158" i="1"/>
  <c r="E1298" i="1"/>
  <c r="E1438" i="1"/>
  <c r="E648" i="1"/>
  <c r="E788" i="1"/>
  <c r="E928" i="1"/>
  <c r="E1068" i="1"/>
  <c r="E1208" i="1"/>
  <c r="E1348" i="1"/>
  <c r="E688" i="1"/>
  <c r="E828" i="1"/>
  <c r="E968" i="1"/>
  <c r="E1108" i="1"/>
  <c r="E1248" i="1"/>
  <c r="E1388" i="1"/>
  <c r="E1528" i="1"/>
  <c r="E748" i="1"/>
  <c r="E888" i="1"/>
  <c r="E1028" i="1"/>
  <c r="E1168" i="1"/>
  <c r="E1308" i="1"/>
  <c r="E1448" i="1"/>
  <c r="E698" i="1"/>
  <c r="E838" i="1"/>
  <c r="E978" i="1"/>
  <c r="E1118" i="1"/>
  <c r="E1258" i="1"/>
  <c r="E1398" i="1"/>
  <c r="E758" i="1"/>
  <c r="E898" i="1"/>
  <c r="E1038" i="1"/>
  <c r="E1178" i="1"/>
  <c r="E1318" i="1"/>
  <c r="E1458" i="1"/>
  <c r="E1598" i="1"/>
  <c r="E768" i="1"/>
  <c r="E908" i="1"/>
  <c r="E1048" i="1"/>
  <c r="E1188" i="1"/>
  <c r="E1328" i="1"/>
  <c r="E1468" i="1"/>
  <c r="E708" i="1"/>
  <c r="E848" i="1"/>
  <c r="E988" i="1"/>
  <c r="E1128" i="1"/>
  <c r="E1268" i="1"/>
  <c r="E1408" i="1"/>
  <c r="E658" i="1"/>
  <c r="E798" i="1"/>
  <c r="E938" i="1"/>
  <c r="E1078" i="1"/>
  <c r="E1218" i="1"/>
  <c r="E1358" i="1"/>
  <c r="E778" i="1"/>
  <c r="E918" i="1"/>
  <c r="E1058" i="1"/>
  <c r="E1198" i="1"/>
  <c r="E1338" i="1"/>
  <c r="E1478" i="1"/>
  <c r="E718" i="1"/>
  <c r="E858" i="1"/>
  <c r="E998" i="1"/>
  <c r="E1138" i="1"/>
  <c r="E1278" i="1"/>
  <c r="E1418" i="1"/>
  <c r="E1558" i="1"/>
  <c r="E670" i="1"/>
  <c r="E810" i="1"/>
  <c r="E950" i="1"/>
  <c r="E1090" i="1"/>
  <c r="E1230" i="1"/>
  <c r="E1370" i="1"/>
  <c r="E730" i="1"/>
  <c r="E870" i="1"/>
  <c r="E1010" i="1"/>
  <c r="E1150" i="1"/>
  <c r="E1290" i="1"/>
  <c r="E1430" i="1"/>
  <c r="E680" i="1"/>
  <c r="E820" i="1"/>
  <c r="E960" i="1"/>
  <c r="E1100" i="1"/>
  <c r="E1240" i="1"/>
  <c r="E1380" i="1"/>
  <c r="E740" i="1"/>
  <c r="E880" i="1"/>
  <c r="E1020" i="1"/>
  <c r="E1160" i="1"/>
  <c r="E1300" i="1"/>
  <c r="E1440" i="1"/>
  <c r="E650" i="1"/>
  <c r="E790" i="1"/>
  <c r="E930" i="1"/>
  <c r="E1070" i="1"/>
  <c r="E1210" i="1"/>
  <c r="E1350" i="1"/>
  <c r="E690" i="1"/>
  <c r="E830" i="1"/>
  <c r="E970" i="1"/>
  <c r="E1110" i="1"/>
  <c r="E1250" i="1"/>
  <c r="E1390" i="1"/>
  <c r="E1530" i="1"/>
  <c r="E750" i="1"/>
  <c r="E890" i="1"/>
  <c r="E1030" i="1"/>
  <c r="E1170" i="1"/>
  <c r="E1310" i="1"/>
  <c r="E1450" i="1"/>
  <c r="E700" i="1"/>
  <c r="E840" i="1"/>
  <c r="E980" i="1"/>
  <c r="E1120" i="1"/>
  <c r="E1260" i="1"/>
  <c r="E1400" i="1"/>
  <c r="E760" i="1"/>
  <c r="E900" i="1"/>
  <c r="E1040" i="1"/>
  <c r="E1180" i="1"/>
  <c r="E1320" i="1"/>
  <c r="E1460" i="1"/>
  <c r="E1600" i="1"/>
  <c r="E770" i="1"/>
  <c r="E910" i="1"/>
  <c r="E1050" i="1"/>
  <c r="E1190" i="1"/>
  <c r="E1330" i="1"/>
  <c r="E1470" i="1"/>
  <c r="E710" i="1"/>
  <c r="E850" i="1"/>
  <c r="E990" i="1"/>
  <c r="E1130" i="1"/>
  <c r="E1270" i="1"/>
  <c r="E1410" i="1"/>
  <c r="E660" i="1"/>
  <c r="E800" i="1"/>
  <c r="E940" i="1"/>
  <c r="E1080" i="1"/>
  <c r="E1220" i="1"/>
  <c r="E1360" i="1"/>
  <c r="E780" i="1"/>
  <c r="E920" i="1"/>
  <c r="E1060" i="1"/>
  <c r="E1200" i="1"/>
  <c r="E1340" i="1"/>
  <c r="E1480" i="1"/>
  <c r="E720" i="1"/>
  <c r="E860" i="1"/>
  <c r="E1000" i="1"/>
  <c r="E1140" i="1"/>
  <c r="E1280" i="1"/>
  <c r="E1420" i="1"/>
  <c r="E1560" i="1"/>
  <c r="E669" i="1"/>
  <c r="E809" i="1"/>
  <c r="E949" i="1"/>
  <c r="E1089" i="1"/>
  <c r="E1229" i="1"/>
  <c r="E1369" i="1"/>
  <c r="E729" i="1"/>
  <c r="E869" i="1"/>
  <c r="E1009" i="1"/>
  <c r="E1149" i="1"/>
  <c r="E1289" i="1"/>
  <c r="E1429" i="1"/>
  <c r="E679" i="1"/>
  <c r="E819" i="1"/>
  <c r="E959" i="1"/>
  <c r="E1099" i="1"/>
  <c r="E1239" i="1"/>
  <c r="E1379" i="1"/>
  <c r="E739" i="1"/>
  <c r="E879" i="1"/>
  <c r="E1019" i="1"/>
  <c r="E1159" i="1"/>
  <c r="E1299" i="1"/>
  <c r="E1439" i="1"/>
  <c r="E649" i="1"/>
  <c r="E789" i="1"/>
  <c r="E929" i="1"/>
  <c r="E1069" i="1"/>
  <c r="E1209" i="1"/>
  <c r="E1349" i="1"/>
  <c r="E689" i="1"/>
  <c r="E829" i="1"/>
  <c r="E969" i="1"/>
  <c r="E1109" i="1"/>
  <c r="E1249" i="1"/>
  <c r="E1389" i="1"/>
  <c r="E1529" i="1"/>
  <c r="E749" i="1"/>
  <c r="E889" i="1"/>
  <c r="E1029" i="1"/>
  <c r="E1169" i="1"/>
  <c r="E1309" i="1"/>
  <c r="E1449" i="1"/>
  <c r="E699" i="1"/>
  <c r="E839" i="1"/>
  <c r="E979" i="1"/>
  <c r="E1119" i="1"/>
  <c r="E1259" i="1"/>
  <c r="E1399" i="1"/>
  <c r="E759" i="1"/>
  <c r="E899" i="1"/>
  <c r="E1039" i="1"/>
  <c r="E1179" i="1"/>
  <c r="E1319" i="1"/>
  <c r="E1459" i="1"/>
  <c r="E1599" i="1"/>
  <c r="E769" i="1"/>
  <c r="E909" i="1"/>
  <c r="E1049" i="1"/>
  <c r="E1189" i="1"/>
  <c r="E1329" i="1"/>
  <c r="E1469" i="1"/>
  <c r="E709" i="1"/>
  <c r="E849" i="1"/>
  <c r="E989" i="1"/>
  <c r="E1129" i="1"/>
  <c r="E1269" i="1"/>
  <c r="E1409" i="1"/>
  <c r="E659" i="1"/>
  <c r="E799" i="1"/>
  <c r="E939" i="1"/>
  <c r="E1079" i="1"/>
  <c r="E1219" i="1"/>
  <c r="E1359" i="1"/>
  <c r="E779" i="1"/>
  <c r="E919" i="1"/>
  <c r="E1059" i="1"/>
  <c r="E1199" i="1"/>
  <c r="E1339" i="1"/>
  <c r="E1479" i="1"/>
  <c r="E719" i="1"/>
  <c r="E859" i="1"/>
  <c r="E999" i="1"/>
  <c r="E1139" i="1"/>
  <c r="E1279" i="1"/>
  <c r="E1419" i="1"/>
  <c r="E1559" i="1"/>
  <c r="E672" i="1"/>
  <c r="E812" i="1"/>
  <c r="E952" i="1"/>
  <c r="E1092" i="1"/>
  <c r="E1232" i="1"/>
  <c r="E1372" i="1"/>
  <c r="E732" i="1"/>
  <c r="E872" i="1"/>
  <c r="E1012" i="1"/>
  <c r="E1152" i="1"/>
  <c r="E1292" i="1"/>
  <c r="E1432" i="1"/>
  <c r="E682" i="1"/>
  <c r="E822" i="1"/>
  <c r="E962" i="1"/>
  <c r="E1102" i="1"/>
  <c r="E1242" i="1"/>
  <c r="E1382" i="1"/>
  <c r="E742" i="1"/>
  <c r="E882" i="1"/>
  <c r="E1022" i="1"/>
  <c r="E1162" i="1"/>
  <c r="E1302" i="1"/>
  <c r="E1442" i="1"/>
  <c r="E652" i="1"/>
  <c r="E792" i="1"/>
  <c r="E932" i="1"/>
  <c r="E1072" i="1"/>
  <c r="E1212" i="1"/>
  <c r="E1352" i="1"/>
  <c r="E692" i="1"/>
  <c r="E832" i="1"/>
  <c r="E972" i="1"/>
  <c r="E1112" i="1"/>
  <c r="E1252" i="1"/>
  <c r="E1392" i="1"/>
  <c r="E1532" i="1"/>
  <c r="E752" i="1"/>
  <c r="E892" i="1"/>
  <c r="E1032" i="1"/>
  <c r="E1172" i="1"/>
  <c r="E1312" i="1"/>
  <c r="E1452" i="1"/>
  <c r="E702" i="1"/>
  <c r="E842" i="1"/>
  <c r="E982" i="1"/>
  <c r="E1122" i="1"/>
  <c r="E1262" i="1"/>
  <c r="E1402" i="1"/>
  <c r="E762" i="1"/>
  <c r="E902" i="1"/>
  <c r="E1042" i="1"/>
  <c r="E1182" i="1"/>
  <c r="E1322" i="1"/>
  <c r="E1462" i="1"/>
  <c r="E1602" i="1"/>
  <c r="E772" i="1"/>
  <c r="E912" i="1"/>
  <c r="E1052" i="1"/>
  <c r="E1192" i="1"/>
  <c r="E1332" i="1"/>
  <c r="E1472" i="1"/>
  <c r="E712" i="1"/>
  <c r="E852" i="1"/>
  <c r="E992" i="1"/>
  <c r="E1132" i="1"/>
  <c r="E1272" i="1"/>
  <c r="E1412" i="1"/>
  <c r="E662" i="1"/>
  <c r="E802" i="1"/>
  <c r="E942" i="1"/>
  <c r="E1082" i="1"/>
  <c r="E1222" i="1"/>
  <c r="E1362" i="1"/>
  <c r="E782" i="1"/>
  <c r="E922" i="1"/>
  <c r="E1062" i="1"/>
  <c r="E1202" i="1"/>
  <c r="E1342" i="1"/>
  <c r="E1482" i="1"/>
  <c r="E722" i="1"/>
  <c r="E862" i="1"/>
  <c r="E1002" i="1"/>
  <c r="E1142" i="1"/>
  <c r="E1282" i="1"/>
  <c r="E1422" i="1"/>
  <c r="E1562" i="1"/>
  <c r="E671" i="1"/>
  <c r="E811" i="1"/>
  <c r="E951" i="1"/>
  <c r="E1091" i="1"/>
  <c r="E1231" i="1"/>
  <c r="E1371" i="1"/>
  <c r="E731" i="1"/>
  <c r="E871" i="1"/>
  <c r="E1011" i="1"/>
  <c r="E1151" i="1"/>
  <c r="E1291" i="1"/>
  <c r="E1431" i="1"/>
  <c r="E681" i="1"/>
  <c r="E821" i="1"/>
  <c r="E961" i="1"/>
  <c r="E1101" i="1"/>
  <c r="E1241" i="1"/>
  <c r="E1381" i="1"/>
  <c r="E741" i="1"/>
  <c r="E881" i="1"/>
  <c r="E1021" i="1"/>
  <c r="E1161" i="1"/>
  <c r="E1301" i="1"/>
  <c r="E1441" i="1"/>
  <c r="E651" i="1"/>
  <c r="E791" i="1"/>
  <c r="E931" i="1"/>
  <c r="E1071" i="1"/>
  <c r="E1211" i="1"/>
  <c r="E1351" i="1"/>
  <c r="E691" i="1"/>
  <c r="E831" i="1"/>
  <c r="E971" i="1"/>
  <c r="E1111" i="1"/>
  <c r="E1251" i="1"/>
  <c r="E1391" i="1"/>
  <c r="E1531" i="1"/>
  <c r="E751" i="1"/>
  <c r="E891" i="1"/>
  <c r="E1031" i="1"/>
  <c r="E1171" i="1"/>
  <c r="E1311" i="1"/>
  <c r="E1451" i="1"/>
  <c r="E701" i="1"/>
  <c r="E841" i="1"/>
  <c r="E981" i="1"/>
  <c r="E1121" i="1"/>
  <c r="E1261" i="1"/>
  <c r="E1401" i="1"/>
  <c r="E761" i="1"/>
  <c r="E901" i="1"/>
  <c r="E1041" i="1"/>
  <c r="E1181" i="1"/>
  <c r="E1321" i="1"/>
  <c r="E1461" i="1"/>
  <c r="E1601" i="1"/>
  <c r="E771" i="1"/>
  <c r="E911" i="1"/>
  <c r="E1051" i="1"/>
  <c r="E1191" i="1"/>
  <c r="E1331" i="1"/>
  <c r="E1471" i="1"/>
  <c r="E711" i="1"/>
  <c r="E851" i="1"/>
  <c r="E991" i="1"/>
  <c r="E1131" i="1"/>
  <c r="E1271" i="1"/>
  <c r="E1411" i="1"/>
  <c r="E661" i="1"/>
  <c r="E801" i="1"/>
  <c r="E941" i="1"/>
  <c r="E1081" i="1"/>
  <c r="E1221" i="1"/>
  <c r="E1361" i="1"/>
  <c r="E781" i="1"/>
  <c r="E921" i="1"/>
  <c r="E1061" i="1"/>
  <c r="E1201" i="1"/>
  <c r="E1341" i="1"/>
  <c r="E1481" i="1"/>
  <c r="E721" i="1"/>
  <c r="E861" i="1"/>
  <c r="E1001" i="1"/>
  <c r="E1141" i="1"/>
  <c r="E1281" i="1"/>
  <c r="E1421" i="1"/>
  <c r="E1561" i="1"/>
  <c r="E673" i="1"/>
  <c r="E675" i="1"/>
  <c r="E813" i="1"/>
  <c r="E815" i="1"/>
  <c r="E953" i="1"/>
  <c r="E955" i="1"/>
  <c r="E1093" i="1"/>
  <c r="E1095" i="1"/>
  <c r="E1233" i="1"/>
  <c r="E1235" i="1"/>
  <c r="E1373" i="1"/>
  <c r="E1375" i="1"/>
  <c r="E733" i="1"/>
  <c r="E735" i="1"/>
  <c r="E873" i="1"/>
  <c r="E875" i="1"/>
  <c r="E1013" i="1"/>
  <c r="E1015" i="1"/>
  <c r="E1153" i="1"/>
  <c r="E1155" i="1"/>
  <c r="E1293" i="1"/>
  <c r="E1295" i="1"/>
  <c r="E1433" i="1"/>
  <c r="E1435" i="1"/>
  <c r="E683" i="1"/>
  <c r="E685" i="1"/>
  <c r="E823" i="1"/>
  <c r="E825" i="1"/>
  <c r="E963" i="1"/>
  <c r="E965" i="1"/>
  <c r="E1103" i="1"/>
  <c r="E1105" i="1"/>
  <c r="E1243" i="1"/>
  <c r="E1245" i="1"/>
  <c r="E1383" i="1"/>
  <c r="E1385" i="1"/>
  <c r="E743" i="1"/>
  <c r="E745" i="1"/>
  <c r="E883" i="1"/>
  <c r="E885" i="1"/>
  <c r="E1023" i="1"/>
  <c r="E1025" i="1"/>
  <c r="E1163" i="1"/>
  <c r="E1165" i="1"/>
  <c r="E1303" i="1"/>
  <c r="E1305" i="1"/>
  <c r="E1443" i="1"/>
  <c r="E1445" i="1"/>
  <c r="E653" i="1"/>
  <c r="E655" i="1"/>
  <c r="E793" i="1"/>
  <c r="E795" i="1"/>
  <c r="E933" i="1"/>
  <c r="E935" i="1"/>
  <c r="E1073" i="1"/>
  <c r="E1075" i="1"/>
  <c r="E1213" i="1"/>
  <c r="E1215" i="1"/>
  <c r="E1353" i="1"/>
  <c r="E1355" i="1"/>
  <c r="E693" i="1"/>
  <c r="E695" i="1"/>
  <c r="E833" i="1"/>
  <c r="E835" i="1"/>
  <c r="E973" i="1"/>
  <c r="E975" i="1"/>
  <c r="E1113" i="1"/>
  <c r="E1115" i="1"/>
  <c r="E1253" i="1"/>
  <c r="E1255" i="1"/>
  <c r="E1393" i="1"/>
  <c r="E1395" i="1"/>
  <c r="E1533" i="1"/>
  <c r="E1535" i="1"/>
  <c r="E753" i="1"/>
  <c r="E755" i="1"/>
  <c r="E893" i="1"/>
  <c r="E895" i="1"/>
  <c r="E1033" i="1"/>
  <c r="E1035" i="1"/>
  <c r="E1173" i="1"/>
  <c r="E1175" i="1"/>
  <c r="E1313" i="1"/>
  <c r="E1315" i="1"/>
  <c r="E1453" i="1"/>
  <c r="E1455" i="1"/>
  <c r="E703" i="1"/>
  <c r="E705" i="1"/>
  <c r="E843" i="1"/>
  <c r="E845" i="1"/>
  <c r="E983" i="1"/>
  <c r="E985" i="1"/>
  <c r="E1123" i="1"/>
  <c r="E1125" i="1"/>
  <c r="E1263" i="1"/>
  <c r="E1265" i="1"/>
  <c r="E1403" i="1"/>
  <c r="E1405" i="1"/>
  <c r="E763" i="1"/>
  <c r="E765" i="1"/>
  <c r="E903" i="1"/>
  <c r="E905" i="1"/>
  <c r="E1043" i="1"/>
  <c r="E1045" i="1"/>
  <c r="E1183" i="1"/>
  <c r="E1185" i="1"/>
  <c r="E1323" i="1"/>
  <c r="E1325" i="1"/>
  <c r="E1463" i="1"/>
  <c r="E1465" i="1"/>
  <c r="E1603" i="1"/>
  <c r="E1605" i="1"/>
  <c r="E773" i="1"/>
  <c r="E775" i="1"/>
  <c r="E913" i="1"/>
  <c r="E915" i="1"/>
  <c r="E1053" i="1"/>
  <c r="E1055" i="1"/>
  <c r="E1193" i="1"/>
  <c r="E1195" i="1"/>
  <c r="E1333" i="1"/>
  <c r="E1335" i="1"/>
  <c r="E1473" i="1"/>
  <c r="E1475" i="1"/>
  <c r="E713" i="1"/>
  <c r="E715" i="1"/>
  <c r="E853" i="1"/>
  <c r="E855" i="1"/>
  <c r="E993" i="1"/>
  <c r="E995" i="1"/>
  <c r="E1133" i="1"/>
  <c r="E1135" i="1"/>
  <c r="E1273" i="1"/>
  <c r="E1275" i="1"/>
  <c r="E1413" i="1"/>
  <c r="E1415" i="1"/>
  <c r="E663" i="1"/>
  <c r="E665" i="1"/>
  <c r="E803" i="1"/>
  <c r="E805" i="1"/>
  <c r="E943" i="1"/>
  <c r="E945" i="1"/>
  <c r="E1083" i="1"/>
  <c r="E1085" i="1"/>
  <c r="E1223" i="1"/>
  <c r="E1225" i="1"/>
  <c r="E1363" i="1"/>
  <c r="E1365" i="1"/>
  <c r="E783" i="1"/>
  <c r="E785" i="1"/>
  <c r="E923" i="1"/>
  <c r="E925" i="1"/>
  <c r="E1063" i="1"/>
  <c r="E1065" i="1"/>
  <c r="E1203" i="1"/>
  <c r="E1205" i="1"/>
  <c r="E1343" i="1"/>
  <c r="E1345" i="1"/>
  <c r="E1483" i="1"/>
  <c r="E1485" i="1"/>
  <c r="E723" i="1"/>
  <c r="E725" i="1"/>
  <c r="E863" i="1"/>
  <c r="E865" i="1"/>
  <c r="E1003" i="1"/>
  <c r="E1005" i="1"/>
  <c r="E1143" i="1"/>
  <c r="E1145" i="1"/>
  <c r="E1283" i="1"/>
  <c r="E1285" i="1"/>
  <c r="E1423" i="1"/>
  <c r="E1425" i="1"/>
  <c r="E1563" i="1"/>
  <c r="E1565" i="1"/>
  <c r="E674" i="1"/>
  <c r="E814" i="1"/>
  <c r="E954" i="1"/>
  <c r="E1094" i="1"/>
  <c r="E1234" i="1"/>
  <c r="E1374" i="1"/>
  <c r="E734" i="1"/>
  <c r="E874" i="1"/>
  <c r="E1014" i="1"/>
  <c r="E1154" i="1"/>
  <c r="E1294" i="1"/>
  <c r="E1434" i="1"/>
  <c r="E684" i="1"/>
  <c r="E824" i="1"/>
  <c r="E964" i="1"/>
  <c r="E1104" i="1"/>
  <c r="E1244" i="1"/>
  <c r="E1384" i="1"/>
  <c r="E744" i="1"/>
  <c r="E884" i="1"/>
  <c r="E1024" i="1"/>
  <c r="E1164" i="1"/>
  <c r="E1304" i="1"/>
  <c r="E1444" i="1"/>
  <c r="E654" i="1"/>
  <c r="E794" i="1"/>
  <c r="E934" i="1"/>
  <c r="E1074" i="1"/>
  <c r="E1214" i="1"/>
  <c r="E1354" i="1"/>
  <c r="E694" i="1"/>
  <c r="E834" i="1"/>
  <c r="E974" i="1"/>
  <c r="E1114" i="1"/>
  <c r="E1254" i="1"/>
  <c r="E1394" i="1"/>
  <c r="E1534" i="1"/>
  <c r="E754" i="1"/>
  <c r="E894" i="1"/>
  <c r="E1034" i="1"/>
  <c r="E1174" i="1"/>
  <c r="E1314" i="1"/>
  <c r="E1454" i="1"/>
  <c r="E704" i="1"/>
  <c r="E844" i="1"/>
  <c r="E984" i="1"/>
  <c r="E1124" i="1"/>
  <c r="E1264" i="1"/>
  <c r="E1404" i="1"/>
  <c r="E764" i="1"/>
  <c r="E904" i="1"/>
  <c r="E1044" i="1"/>
  <c r="E1184" i="1"/>
  <c r="E1324" i="1"/>
  <c r="E1464" i="1"/>
  <c r="E1604" i="1"/>
  <c r="E774" i="1"/>
  <c r="E914" i="1"/>
  <c r="E1054" i="1"/>
  <c r="E1194" i="1"/>
  <c r="E1334" i="1"/>
  <c r="E1474" i="1"/>
  <c r="E714" i="1"/>
  <c r="E854" i="1"/>
  <c r="E994" i="1"/>
  <c r="E1134" i="1"/>
  <c r="E1274" i="1"/>
  <c r="E1414" i="1"/>
  <c r="E664" i="1"/>
  <c r="E804" i="1"/>
  <c r="E944" i="1"/>
  <c r="E1084" i="1"/>
  <c r="E1224" i="1"/>
  <c r="E1364" i="1"/>
  <c r="E784" i="1"/>
  <c r="E924" i="1"/>
  <c r="E1064" i="1"/>
  <c r="E1204" i="1"/>
  <c r="E1344" i="1"/>
  <c r="E1484" i="1"/>
  <c r="E724" i="1"/>
  <c r="E864" i="1"/>
  <c r="E1004" i="1"/>
  <c r="E1144" i="1"/>
  <c r="E1284" i="1"/>
  <c r="E1424" i="1"/>
  <c r="E1564" i="1"/>
  <c r="E666" i="1"/>
  <c r="M666" i="1" l="1"/>
  <c r="M667" i="1"/>
  <c r="M726" i="1"/>
  <c r="M727" i="1"/>
  <c r="M676" i="1"/>
  <c r="M677" i="1"/>
  <c r="M736" i="1"/>
  <c r="M737" i="1"/>
  <c r="M646" i="1"/>
  <c r="M647" i="1"/>
  <c r="M686" i="1"/>
  <c r="M687" i="1"/>
  <c r="M746" i="1"/>
  <c r="M747" i="1"/>
  <c r="M696" i="1"/>
  <c r="M697" i="1"/>
  <c r="M756" i="1"/>
  <c r="M757" i="1"/>
  <c r="M766" i="1"/>
  <c r="M767" i="1"/>
  <c r="M706" i="1"/>
  <c r="M707" i="1"/>
  <c r="M656" i="1"/>
  <c r="M657" i="1"/>
  <c r="M776" i="1"/>
  <c r="M777" i="1"/>
  <c r="M716" i="1"/>
  <c r="M717" i="1"/>
  <c r="M668" i="1"/>
  <c r="M728" i="1"/>
  <c r="M678" i="1"/>
  <c r="M738" i="1"/>
  <c r="M648" i="1"/>
  <c r="M688" i="1"/>
  <c r="M748" i="1"/>
  <c r="M698" i="1"/>
  <c r="M758" i="1"/>
  <c r="M768" i="1"/>
  <c r="M708" i="1"/>
  <c r="M658" i="1"/>
  <c r="M778" i="1"/>
  <c r="M718" i="1"/>
  <c r="M670" i="1"/>
  <c r="M730" i="1"/>
  <c r="M680" i="1"/>
  <c r="M740" i="1"/>
  <c r="M650" i="1"/>
  <c r="M690" i="1"/>
  <c r="M750" i="1"/>
  <c r="M700" i="1"/>
  <c r="V926" i="1" l="1"/>
  <c r="V1484" i="1"/>
  <c r="V1344" i="1"/>
  <c r="V1204" i="1"/>
  <c r="V1064" i="1"/>
  <c r="V924" i="1"/>
  <c r="V1474" i="1"/>
  <c r="V1334" i="1"/>
  <c r="V1194" i="1"/>
  <c r="V1054" i="1"/>
  <c r="V914" i="1"/>
  <c r="V1464" i="1"/>
  <c r="V1324" i="1"/>
  <c r="V1184" i="1"/>
  <c r="V1044" i="1"/>
  <c r="V904" i="1"/>
  <c r="V1454" i="1"/>
  <c r="V1314" i="1"/>
  <c r="V1174" i="1"/>
  <c r="V1034" i="1"/>
  <c r="V894" i="1"/>
  <c r="V1444" i="1"/>
  <c r="V1304" i="1"/>
  <c r="V1164" i="1"/>
  <c r="V1024" i="1"/>
  <c r="V884" i="1"/>
  <c r="V1434" i="1"/>
  <c r="V1294" i="1"/>
  <c r="V1154" i="1"/>
  <c r="V1014" i="1"/>
  <c r="V874" i="1"/>
  <c r="V1424" i="1"/>
  <c r="V1284" i="1"/>
  <c r="V1144" i="1"/>
  <c r="V1004" i="1"/>
  <c r="V864" i="1"/>
  <c r="V1414" i="1"/>
  <c r="V1274" i="1"/>
  <c r="V1134" i="1"/>
  <c r="V994" i="1"/>
  <c r="V854" i="1"/>
  <c r="V1404" i="1"/>
  <c r="V1264" i="1"/>
  <c r="V1124" i="1"/>
  <c r="V984" i="1"/>
  <c r="V844" i="1"/>
  <c r="V1394" i="1"/>
  <c r="V1254" i="1"/>
  <c r="V1114" i="1"/>
  <c r="V974" i="1"/>
  <c r="V834" i="1"/>
  <c r="V1384" i="1"/>
  <c r="V1244" i="1"/>
  <c r="V1104" i="1"/>
  <c r="V964" i="1"/>
  <c r="V824" i="1"/>
  <c r="V1374" i="1"/>
  <c r="V1234" i="1"/>
  <c r="V1094" i="1"/>
  <c r="V954" i="1"/>
  <c r="V814" i="1"/>
  <c r="V1364" i="1"/>
  <c r="V1224" i="1"/>
  <c r="V1084" i="1"/>
  <c r="V944" i="1"/>
  <c r="V804" i="1"/>
  <c r="V1354" i="1"/>
  <c r="V1214" i="1"/>
  <c r="V1074" i="1"/>
  <c r="V934" i="1"/>
  <c r="V794" i="1"/>
  <c r="V1483" i="1"/>
  <c r="V1343" i="1"/>
  <c r="V1203" i="1"/>
  <c r="V1063" i="1"/>
  <c r="V923" i="1"/>
  <c r="V1473" i="1"/>
  <c r="V1333" i="1"/>
  <c r="V1193" i="1"/>
  <c r="V1053" i="1"/>
  <c r="V913" i="1"/>
  <c r="V1463" i="1"/>
  <c r="V1323" i="1"/>
  <c r="V1183" i="1"/>
  <c r="V1043" i="1"/>
  <c r="V903" i="1"/>
  <c r="V1453" i="1"/>
  <c r="V1313" i="1"/>
  <c r="V1173" i="1"/>
  <c r="V1033" i="1"/>
  <c r="V893" i="1"/>
  <c r="V1443" i="1"/>
  <c r="V1303" i="1"/>
  <c r="V1163" i="1"/>
  <c r="V1023" i="1"/>
  <c r="V883" i="1"/>
  <c r="V1433" i="1"/>
  <c r="V1293" i="1"/>
  <c r="V1153" i="1"/>
  <c r="V1013" i="1"/>
  <c r="V873" i="1"/>
  <c r="V1423" i="1"/>
  <c r="V1283" i="1"/>
  <c r="V1143" i="1"/>
  <c r="V1003" i="1"/>
  <c r="V863" i="1"/>
  <c r="V1413" i="1"/>
  <c r="V1273" i="1"/>
  <c r="V1133" i="1"/>
  <c r="V993" i="1"/>
  <c r="V853" i="1"/>
  <c r="V1403" i="1"/>
  <c r="V1263" i="1"/>
  <c r="V1123" i="1"/>
  <c r="V983" i="1"/>
  <c r="V843" i="1"/>
  <c r="V1393" i="1"/>
  <c r="V1253" i="1"/>
  <c r="V1113" i="1"/>
  <c r="V973" i="1"/>
  <c r="V833" i="1"/>
  <c r="V1383" i="1"/>
  <c r="V1243" i="1"/>
  <c r="V1103" i="1"/>
  <c r="V963" i="1"/>
  <c r="V823" i="1"/>
  <c r="V1373" i="1"/>
  <c r="V1233" i="1"/>
  <c r="V1093" i="1"/>
  <c r="V953" i="1"/>
  <c r="V813" i="1"/>
  <c r="V1363" i="1"/>
  <c r="V1223" i="1"/>
  <c r="V1083" i="1"/>
  <c r="V943" i="1"/>
  <c r="V803" i="1"/>
  <c r="V1353" i="1"/>
  <c r="V1213" i="1"/>
  <c r="V1073" i="1"/>
  <c r="V933" i="1"/>
  <c r="V793" i="1"/>
  <c r="V1482" i="1"/>
  <c r="V1342" i="1"/>
  <c r="V1202" i="1"/>
  <c r="V1062" i="1"/>
  <c r="V922" i="1"/>
  <c r="V1472" i="1"/>
  <c r="V1332" i="1"/>
  <c r="V1192" i="1"/>
  <c r="V1052" i="1"/>
  <c r="V912" i="1"/>
  <c r="V1462" i="1"/>
  <c r="V1322" i="1"/>
  <c r="V1182" i="1"/>
  <c r="V1042" i="1"/>
  <c r="V902" i="1"/>
  <c r="V1452" i="1"/>
  <c r="V1312" i="1"/>
  <c r="V1172" i="1"/>
  <c r="V1032" i="1"/>
  <c r="V892" i="1"/>
  <c r="V1442" i="1"/>
  <c r="V1302" i="1"/>
  <c r="V1162" i="1"/>
  <c r="V1022" i="1"/>
  <c r="V882" i="1"/>
  <c r="V1432" i="1"/>
  <c r="V1292" i="1"/>
  <c r="V1152" i="1"/>
  <c r="V1012" i="1"/>
  <c r="V872" i="1"/>
  <c r="V1422" i="1"/>
  <c r="V1282" i="1"/>
  <c r="V1142" i="1"/>
  <c r="V1002" i="1"/>
  <c r="V862" i="1"/>
  <c r="V1412" i="1"/>
  <c r="V1272" i="1"/>
  <c r="V1132" i="1"/>
  <c r="V992" i="1"/>
  <c r="V852" i="1"/>
  <c r="V1402" i="1"/>
  <c r="V1262" i="1"/>
  <c r="V1122" i="1"/>
  <c r="V982" i="1"/>
  <c r="V842" i="1"/>
  <c r="V1392" i="1"/>
  <c r="V1252" i="1"/>
  <c r="V1112" i="1"/>
  <c r="V972" i="1"/>
  <c r="V832" i="1"/>
  <c r="V1382" i="1"/>
  <c r="V1242" i="1"/>
  <c r="V1102" i="1"/>
  <c r="V962" i="1"/>
  <c r="V822" i="1"/>
  <c r="V1372" i="1"/>
  <c r="V1232" i="1"/>
  <c r="V1092" i="1"/>
  <c r="V952" i="1"/>
  <c r="V812" i="1"/>
  <c r="V1362" i="1"/>
  <c r="V1222" i="1"/>
  <c r="V1082" i="1"/>
  <c r="V942" i="1"/>
  <c r="V802" i="1"/>
  <c r="V1352" i="1"/>
  <c r="V1212" i="1"/>
  <c r="V1072" i="1"/>
  <c r="V932" i="1"/>
  <c r="V792" i="1"/>
  <c r="V1481" i="1"/>
  <c r="V1341" i="1"/>
  <c r="V1201" i="1"/>
  <c r="V1061" i="1"/>
  <c r="V921" i="1"/>
  <c r="V1471" i="1"/>
  <c r="V1331" i="1"/>
  <c r="V1191" i="1"/>
  <c r="V1051" i="1"/>
  <c r="V911" i="1"/>
  <c r="V1461" i="1"/>
  <c r="V1321" i="1"/>
  <c r="V1181" i="1"/>
  <c r="V1041" i="1"/>
  <c r="V901" i="1"/>
  <c r="V1451" i="1"/>
  <c r="V1311" i="1"/>
  <c r="V1171" i="1"/>
  <c r="V1031" i="1"/>
  <c r="V891" i="1"/>
  <c r="V1441" i="1"/>
  <c r="V1301" i="1"/>
  <c r="V1161" i="1"/>
  <c r="V1021" i="1"/>
  <c r="V881" i="1"/>
  <c r="V1431" i="1"/>
  <c r="V1291" i="1"/>
  <c r="V1151" i="1"/>
  <c r="V1011" i="1"/>
  <c r="V871" i="1"/>
  <c r="V1421" i="1"/>
  <c r="V1281" i="1"/>
  <c r="V1141" i="1"/>
  <c r="V1001" i="1"/>
  <c r="V861" i="1"/>
  <c r="V1411" i="1"/>
  <c r="V1271" i="1"/>
  <c r="V1131" i="1"/>
  <c r="V991" i="1"/>
  <c r="V851" i="1"/>
  <c r="V1401" i="1"/>
  <c r="V1261" i="1"/>
  <c r="V1121" i="1"/>
  <c r="V981" i="1"/>
  <c r="V841" i="1"/>
  <c r="V1391" i="1"/>
  <c r="V1251" i="1"/>
  <c r="V1111" i="1"/>
  <c r="V971" i="1"/>
  <c r="V831" i="1"/>
  <c r="V1381" i="1"/>
  <c r="V1241" i="1"/>
  <c r="V1101" i="1"/>
  <c r="V961" i="1"/>
  <c r="V821" i="1"/>
  <c r="V1371" i="1"/>
  <c r="V1231" i="1"/>
  <c r="V1091" i="1"/>
  <c r="V951" i="1"/>
  <c r="V811" i="1"/>
  <c r="V1361" i="1"/>
  <c r="V1221" i="1"/>
  <c r="V1081" i="1"/>
  <c r="V941" i="1"/>
  <c r="V801" i="1"/>
  <c r="V1351" i="1"/>
  <c r="V1211" i="1"/>
  <c r="V1071" i="1"/>
  <c r="V931" i="1"/>
  <c r="V791" i="1"/>
  <c r="V1480" i="1"/>
  <c r="V1340" i="1"/>
  <c r="V1200" i="1"/>
  <c r="V1060" i="1"/>
  <c r="V920" i="1"/>
  <c r="V1470" i="1"/>
  <c r="V1330" i="1"/>
  <c r="V1190" i="1"/>
  <c r="V1050" i="1"/>
  <c r="V910" i="1"/>
  <c r="V1460" i="1"/>
  <c r="V1320" i="1"/>
  <c r="V1180" i="1"/>
  <c r="V1040" i="1"/>
  <c r="V900" i="1"/>
  <c r="V1450" i="1"/>
  <c r="V1310" i="1"/>
  <c r="V1170" i="1"/>
  <c r="V1030" i="1"/>
  <c r="V890" i="1"/>
  <c r="V1440" i="1"/>
  <c r="V1300" i="1"/>
  <c r="V1160" i="1"/>
  <c r="V1020" i="1"/>
  <c r="V880" i="1"/>
  <c r="V1430" i="1"/>
  <c r="V1290" i="1"/>
  <c r="V1150" i="1"/>
  <c r="V1010" i="1"/>
  <c r="V870" i="1"/>
  <c r="V1420" i="1"/>
  <c r="V1280" i="1"/>
  <c r="V1140" i="1"/>
  <c r="V1000" i="1"/>
  <c r="V860" i="1"/>
  <c r="V1410" i="1"/>
  <c r="V1270" i="1"/>
  <c r="V1130" i="1"/>
  <c r="V990" i="1"/>
  <c r="V850" i="1"/>
  <c r="V1400" i="1"/>
  <c r="V1260" i="1"/>
  <c r="V1120" i="1"/>
  <c r="V980" i="1"/>
  <c r="V840" i="1"/>
  <c r="V1390" i="1"/>
  <c r="V1250" i="1"/>
  <c r="V1110" i="1"/>
  <c r="V970" i="1"/>
  <c r="V830" i="1"/>
  <c r="V1380" i="1"/>
  <c r="V1240" i="1"/>
  <c r="V1100" i="1"/>
  <c r="V960" i="1"/>
  <c r="V820" i="1"/>
  <c r="V1370" i="1"/>
  <c r="V1230" i="1"/>
  <c r="V1090" i="1"/>
  <c r="V950" i="1"/>
  <c r="V810" i="1"/>
  <c r="V1360" i="1"/>
  <c r="V1220" i="1"/>
  <c r="V1080" i="1"/>
  <c r="V940" i="1"/>
  <c r="V800" i="1"/>
  <c r="V1350" i="1"/>
  <c r="V1210" i="1"/>
  <c r="V1070" i="1"/>
  <c r="V930" i="1"/>
  <c r="V790" i="1"/>
  <c r="V1479" i="1"/>
  <c r="V1339" i="1"/>
  <c r="V1199" i="1"/>
  <c r="V1059" i="1"/>
  <c r="V919" i="1"/>
  <c r="V1469" i="1"/>
  <c r="V1329" i="1"/>
  <c r="V1189" i="1"/>
  <c r="V1049" i="1"/>
  <c r="V909" i="1"/>
  <c r="V1459" i="1"/>
  <c r="V1319" i="1"/>
  <c r="V1179" i="1"/>
  <c r="V1039" i="1"/>
  <c r="V899" i="1"/>
  <c r="V1449" i="1"/>
  <c r="V1309" i="1"/>
  <c r="V1169" i="1"/>
  <c r="V1029" i="1"/>
  <c r="V889" i="1"/>
  <c r="V1439" i="1"/>
  <c r="V1299" i="1"/>
  <c r="V1159" i="1"/>
  <c r="V1019" i="1"/>
  <c r="V879" i="1"/>
  <c r="V1429" i="1"/>
  <c r="V1289" i="1"/>
  <c r="V1149" i="1"/>
  <c r="V1009" i="1"/>
  <c r="V869" i="1"/>
  <c r="V1419" i="1"/>
  <c r="V1279" i="1"/>
  <c r="V1139" i="1"/>
  <c r="V999" i="1"/>
  <c r="V859" i="1"/>
  <c r="V1409" i="1"/>
  <c r="V1269" i="1"/>
  <c r="V1129" i="1"/>
  <c r="V989" i="1"/>
  <c r="V849" i="1"/>
  <c r="V1399" i="1"/>
  <c r="V1259" i="1"/>
  <c r="V1119" i="1"/>
  <c r="V979" i="1"/>
  <c r="V839" i="1"/>
  <c r="V1389" i="1"/>
  <c r="V1249" i="1"/>
  <c r="V1109" i="1"/>
  <c r="V969" i="1"/>
  <c r="V829" i="1"/>
  <c r="V1379" i="1"/>
  <c r="V1239" i="1"/>
  <c r="V1099" i="1"/>
  <c r="V959" i="1"/>
  <c r="V819" i="1"/>
  <c r="V1369" i="1"/>
  <c r="V1229" i="1"/>
  <c r="V1089" i="1"/>
  <c r="V949" i="1"/>
  <c r="V809" i="1"/>
  <c r="V1359" i="1"/>
  <c r="V1219" i="1"/>
  <c r="V1079" i="1"/>
  <c r="V939" i="1"/>
  <c r="V799" i="1"/>
  <c r="V1349" i="1"/>
  <c r="V1209" i="1"/>
  <c r="V1069" i="1"/>
  <c r="V929" i="1"/>
  <c r="V789" i="1"/>
  <c r="V1478" i="1"/>
  <c r="V1338" i="1"/>
  <c r="V1198" i="1"/>
  <c r="V1058" i="1"/>
  <c r="V918" i="1"/>
  <c r="V1468" i="1"/>
  <c r="V1328" i="1"/>
  <c r="V1188" i="1"/>
  <c r="V1048" i="1"/>
  <c r="V908" i="1"/>
  <c r="V1458" i="1"/>
  <c r="V1318" i="1"/>
  <c r="V1178" i="1"/>
  <c r="V1038" i="1"/>
  <c r="V898" i="1"/>
  <c r="V1448" i="1"/>
  <c r="V1308" i="1"/>
  <c r="V1168" i="1"/>
  <c r="V1028" i="1"/>
  <c r="V888" i="1"/>
  <c r="V1438" i="1"/>
  <c r="V1298" i="1"/>
  <c r="V1158" i="1"/>
  <c r="V1018" i="1"/>
  <c r="V878" i="1"/>
  <c r="V1428" i="1"/>
  <c r="V1288" i="1"/>
  <c r="V1148" i="1"/>
  <c r="V1008" i="1"/>
  <c r="V868" i="1"/>
  <c r="V1418" i="1"/>
  <c r="V1278" i="1"/>
  <c r="V1138" i="1"/>
  <c r="V998" i="1"/>
  <c r="V858" i="1"/>
  <c r="V1408" i="1"/>
  <c r="V1268" i="1"/>
  <c r="V1128" i="1"/>
  <c r="V988" i="1"/>
  <c r="V848" i="1"/>
  <c r="V1398" i="1"/>
  <c r="V1258" i="1"/>
  <c r="V1118" i="1"/>
  <c r="V978" i="1"/>
  <c r="V838" i="1"/>
  <c r="V1388" i="1"/>
  <c r="V1248" i="1"/>
  <c r="V1108" i="1"/>
  <c r="V968" i="1"/>
  <c r="V828" i="1"/>
  <c r="V1378" i="1"/>
  <c r="V1238" i="1"/>
  <c r="V1098" i="1"/>
  <c r="V958" i="1"/>
  <c r="V818" i="1"/>
  <c r="V1368" i="1"/>
  <c r="V1228" i="1"/>
  <c r="V1088" i="1"/>
  <c r="V948" i="1"/>
  <c r="V808" i="1"/>
  <c r="V1358" i="1"/>
  <c r="V1218" i="1"/>
  <c r="V1078" i="1"/>
  <c r="V938" i="1"/>
  <c r="V798" i="1"/>
  <c r="V1348" i="1"/>
  <c r="V1208" i="1"/>
  <c r="V1068" i="1"/>
  <c r="V928" i="1"/>
  <c r="V788" i="1"/>
  <c r="V1477" i="1"/>
  <c r="V1337" i="1"/>
  <c r="V1197" i="1"/>
  <c r="V1057" i="1"/>
  <c r="V917" i="1"/>
  <c r="V1467" i="1"/>
  <c r="V1327" i="1"/>
  <c r="V1187" i="1"/>
  <c r="V1047" i="1"/>
  <c r="V907" i="1"/>
  <c r="V1457" i="1"/>
  <c r="V1317" i="1"/>
  <c r="V1177" i="1"/>
  <c r="V1037" i="1"/>
  <c r="V897" i="1"/>
  <c r="V1447" i="1"/>
  <c r="V1307" i="1"/>
  <c r="V1167" i="1"/>
  <c r="V1027" i="1"/>
  <c r="V887" i="1"/>
  <c r="V1437" i="1"/>
  <c r="V1297" i="1"/>
  <c r="V1157" i="1"/>
  <c r="V1017" i="1"/>
  <c r="V877" i="1"/>
  <c r="V1427" i="1"/>
  <c r="V1287" i="1"/>
  <c r="V1147" i="1"/>
  <c r="V1007" i="1"/>
  <c r="V867" i="1"/>
  <c r="V1417" i="1"/>
  <c r="V1277" i="1"/>
  <c r="V1137" i="1"/>
  <c r="V997" i="1"/>
  <c r="V857" i="1"/>
  <c r="V1407" i="1"/>
  <c r="V1267" i="1"/>
  <c r="V1127" i="1"/>
  <c r="V987" i="1"/>
  <c r="V847" i="1"/>
  <c r="V1397" i="1"/>
  <c r="V1257" i="1"/>
  <c r="V1117" i="1"/>
  <c r="V977" i="1"/>
  <c r="V837" i="1"/>
  <c r="V1387" i="1"/>
  <c r="V1247" i="1"/>
  <c r="V1107" i="1"/>
  <c r="V967" i="1"/>
  <c r="V827" i="1"/>
  <c r="V1377" i="1"/>
  <c r="V1237" i="1"/>
  <c r="V1097" i="1"/>
  <c r="V957" i="1"/>
  <c r="V817" i="1"/>
  <c r="V1367" i="1"/>
  <c r="V1227" i="1"/>
  <c r="V1087" i="1"/>
  <c r="V947" i="1"/>
  <c r="V807" i="1"/>
  <c r="V1357" i="1"/>
  <c r="V1217" i="1"/>
  <c r="V1077" i="1"/>
  <c r="V937" i="1"/>
  <c r="V797" i="1"/>
  <c r="V1347" i="1"/>
  <c r="V1207" i="1"/>
  <c r="V1067" i="1"/>
  <c r="V927" i="1"/>
  <c r="V787" i="1"/>
  <c r="V1485" i="1"/>
  <c r="V1345" i="1"/>
  <c r="V1205" i="1"/>
  <c r="V1065" i="1"/>
  <c r="V925" i="1"/>
  <c r="V1475" i="1"/>
  <c r="V1335" i="1"/>
  <c r="V1195" i="1"/>
  <c r="V1055" i="1"/>
  <c r="V915" i="1"/>
  <c r="V1465" i="1"/>
  <c r="V1325" i="1"/>
  <c r="V1185" i="1"/>
  <c r="V1045" i="1"/>
  <c r="V905" i="1"/>
  <c r="V1455" i="1"/>
  <c r="V1315" i="1"/>
  <c r="V1175" i="1"/>
  <c r="V1035" i="1"/>
  <c r="V895" i="1"/>
  <c r="V1445" i="1"/>
  <c r="V1305" i="1"/>
  <c r="V1165" i="1"/>
  <c r="V1025" i="1"/>
  <c r="V885" i="1"/>
  <c r="V1435" i="1"/>
  <c r="V1295" i="1"/>
  <c r="V1155" i="1"/>
  <c r="V1015" i="1"/>
  <c r="V875" i="1"/>
  <c r="V1425" i="1"/>
  <c r="V1285" i="1"/>
  <c r="V1145" i="1"/>
  <c r="V1005" i="1"/>
  <c r="V865" i="1"/>
  <c r="V1415" i="1"/>
  <c r="V1275" i="1"/>
  <c r="V1135" i="1"/>
  <c r="V995" i="1"/>
  <c r="V855" i="1"/>
  <c r="V1405" i="1"/>
  <c r="V1265" i="1"/>
  <c r="V1125" i="1"/>
  <c r="V985" i="1"/>
  <c r="V845" i="1"/>
  <c r="V1395" i="1"/>
  <c r="V1255" i="1"/>
  <c r="V1115" i="1"/>
  <c r="V975" i="1"/>
  <c r="V835" i="1"/>
  <c r="V1385" i="1"/>
  <c r="V1245" i="1"/>
  <c r="V1105" i="1"/>
  <c r="V965" i="1"/>
  <c r="V825" i="1"/>
  <c r="V1375" i="1"/>
  <c r="V1235" i="1"/>
  <c r="V1095" i="1"/>
  <c r="V955" i="1"/>
  <c r="V815" i="1"/>
  <c r="V1365" i="1"/>
  <c r="V1225" i="1"/>
  <c r="V1085" i="1"/>
  <c r="V945" i="1"/>
  <c r="V805" i="1"/>
  <c r="V1355" i="1"/>
  <c r="V1215" i="1"/>
  <c r="V1075" i="1"/>
  <c r="V935" i="1"/>
  <c r="V795" i="1"/>
  <c r="V1476" i="1"/>
  <c r="V1336" i="1"/>
  <c r="V1196" i="1"/>
  <c r="V1056" i="1"/>
  <c r="V916" i="1"/>
  <c r="V1466" i="1"/>
  <c r="V1326" i="1"/>
  <c r="V1186" i="1"/>
  <c r="V1046" i="1"/>
  <c r="V906" i="1"/>
  <c r="V1456" i="1"/>
  <c r="V1316" i="1"/>
  <c r="V1176" i="1"/>
  <c r="V1036" i="1"/>
  <c r="V896" i="1"/>
  <c r="V1446" i="1"/>
  <c r="V1306" i="1"/>
  <c r="V1166" i="1"/>
  <c r="V1026" i="1"/>
  <c r="V886" i="1"/>
  <c r="V1436" i="1"/>
  <c r="V1296" i="1"/>
  <c r="V1156" i="1"/>
  <c r="V1016" i="1"/>
  <c r="V876" i="1"/>
  <c r="V1426" i="1"/>
  <c r="V1286" i="1"/>
  <c r="V1146" i="1"/>
  <c r="V1006" i="1"/>
  <c r="V866" i="1"/>
  <c r="V1416" i="1"/>
  <c r="V1276" i="1"/>
  <c r="V1136" i="1"/>
  <c r="V996" i="1"/>
  <c r="V856" i="1"/>
  <c r="V1406" i="1"/>
  <c r="V1266" i="1"/>
  <c r="V1126" i="1"/>
  <c r="V986" i="1"/>
  <c r="V846" i="1"/>
  <c r="V1396" i="1"/>
  <c r="V1256" i="1"/>
  <c r="V1116" i="1"/>
  <c r="V976" i="1"/>
  <c r="V836" i="1"/>
  <c r="V1386" i="1"/>
  <c r="V1246" i="1"/>
  <c r="V1106" i="1"/>
  <c r="V966" i="1"/>
  <c r="V826" i="1"/>
  <c r="V1376" i="1"/>
  <c r="V1236" i="1"/>
  <c r="V1096" i="1"/>
  <c r="V956" i="1"/>
  <c r="V816" i="1"/>
  <c r="V1366" i="1"/>
  <c r="V1226" i="1"/>
  <c r="V1086" i="1"/>
  <c r="V946" i="1"/>
  <c r="V806" i="1"/>
  <c r="V1356" i="1"/>
  <c r="V1216" i="1"/>
  <c r="V1076" i="1"/>
  <c r="V936" i="1"/>
  <c r="V796" i="1"/>
  <c r="V1346" i="1"/>
  <c r="V786" i="1"/>
  <c r="V1206" i="1"/>
  <c r="V1066" i="1"/>
  <c r="M1166" i="1" l="1"/>
  <c r="M786" i="1"/>
  <c r="M649" i="1"/>
  <c r="M659" i="1"/>
  <c r="M669" i="1"/>
  <c r="M679" i="1"/>
  <c r="M689" i="1"/>
  <c r="M699" i="1"/>
  <c r="M709" i="1"/>
  <c r="M719" i="1"/>
  <c r="M729" i="1"/>
  <c r="M739" i="1"/>
  <c r="M749" i="1"/>
  <c r="M759" i="1"/>
  <c r="M769" i="1"/>
  <c r="M779" i="1"/>
  <c r="M660" i="1"/>
  <c r="M710" i="1"/>
  <c r="M720" i="1"/>
  <c r="M760" i="1"/>
  <c r="M770" i="1"/>
  <c r="M780" i="1"/>
  <c r="M651" i="1"/>
  <c r="M661" i="1"/>
  <c r="M671" i="1"/>
  <c r="M681" i="1"/>
  <c r="M691" i="1"/>
  <c r="M701" i="1"/>
  <c r="M711" i="1"/>
  <c r="M721" i="1"/>
  <c r="M731" i="1"/>
  <c r="M741" i="1"/>
  <c r="M751" i="1"/>
  <c r="M761" i="1"/>
  <c r="M771" i="1"/>
  <c r="M781" i="1"/>
  <c r="M652" i="1"/>
  <c r="M662" i="1"/>
  <c r="M672" i="1"/>
  <c r="M682" i="1"/>
  <c r="M692" i="1"/>
  <c r="M702" i="1"/>
  <c r="M712" i="1"/>
  <c r="M722" i="1"/>
  <c r="M732" i="1"/>
  <c r="M742" i="1"/>
  <c r="M752" i="1"/>
  <c r="M762" i="1"/>
  <c r="M772" i="1"/>
  <c r="M782" i="1"/>
  <c r="M653" i="1"/>
  <c r="M663" i="1"/>
  <c r="M673" i="1"/>
  <c r="M683" i="1"/>
  <c r="M693" i="1"/>
  <c r="M703" i="1"/>
  <c r="M713" i="1"/>
  <c r="M723" i="1"/>
  <c r="M733" i="1"/>
  <c r="M743" i="1"/>
  <c r="M753" i="1"/>
  <c r="M763" i="1"/>
  <c r="M773" i="1"/>
  <c r="M783" i="1"/>
  <c r="M654" i="1"/>
  <c r="M664" i="1"/>
  <c r="M674" i="1"/>
  <c r="M684" i="1"/>
  <c r="M694" i="1"/>
  <c r="M704" i="1"/>
  <c r="M714" i="1"/>
  <c r="M724" i="1"/>
  <c r="M734" i="1"/>
  <c r="M744" i="1"/>
  <c r="M754" i="1"/>
  <c r="M764" i="1"/>
  <c r="M774" i="1"/>
  <c r="M784" i="1"/>
  <c r="M655" i="1"/>
  <c r="M665" i="1"/>
  <c r="M675" i="1"/>
  <c r="M685" i="1"/>
  <c r="M695" i="1"/>
  <c r="M705" i="1"/>
  <c r="M715" i="1"/>
  <c r="M725" i="1"/>
  <c r="M735" i="1"/>
  <c r="M745" i="1"/>
  <c r="M755" i="1"/>
  <c r="M765" i="1"/>
  <c r="M775" i="1"/>
  <c r="M785" i="1"/>
  <c r="M796" i="1"/>
  <c r="M806" i="1"/>
  <c r="M816" i="1"/>
  <c r="M826" i="1"/>
  <c r="M836" i="1"/>
  <c r="M846" i="1"/>
  <c r="M856" i="1"/>
  <c r="M866" i="1"/>
  <c r="M876" i="1"/>
  <c r="M886" i="1"/>
  <c r="M896" i="1"/>
  <c r="M906" i="1"/>
  <c r="M916" i="1"/>
  <c r="M787" i="1"/>
  <c r="M797" i="1"/>
  <c r="M807" i="1"/>
  <c r="M817" i="1"/>
  <c r="M827" i="1"/>
  <c r="M837" i="1"/>
  <c r="M847" i="1"/>
  <c r="M857" i="1"/>
  <c r="M867" i="1"/>
  <c r="M877" i="1"/>
  <c r="M887" i="1"/>
  <c r="M897" i="1"/>
  <c r="M907" i="1"/>
  <c r="M917" i="1"/>
  <c r="M788" i="1"/>
  <c r="M798" i="1"/>
  <c r="M808" i="1"/>
  <c r="M818" i="1"/>
  <c r="M828" i="1"/>
  <c r="M838" i="1"/>
  <c r="M848" i="1"/>
  <c r="M858" i="1"/>
  <c r="M868" i="1"/>
  <c r="M878" i="1"/>
  <c r="M888" i="1"/>
  <c r="M898" i="1"/>
  <c r="M908" i="1"/>
  <c r="M918" i="1"/>
  <c r="M789" i="1"/>
  <c r="M799" i="1"/>
  <c r="M809" i="1"/>
  <c r="M819" i="1"/>
  <c r="M829" i="1"/>
  <c r="M839" i="1"/>
  <c r="M849" i="1"/>
  <c r="M859" i="1"/>
  <c r="M869" i="1"/>
  <c r="M879" i="1"/>
  <c r="M889" i="1"/>
  <c r="M899" i="1"/>
  <c r="M909" i="1"/>
  <c r="M919" i="1"/>
  <c r="M790" i="1"/>
  <c r="M800" i="1"/>
  <c r="M810" i="1"/>
  <c r="M820" i="1"/>
  <c r="M830" i="1"/>
  <c r="M840" i="1"/>
  <c r="M850" i="1"/>
  <c r="M860" i="1"/>
  <c r="M870" i="1"/>
  <c r="M880" i="1"/>
  <c r="M890" i="1"/>
  <c r="M900" i="1"/>
  <c r="M910" i="1"/>
  <c r="M920" i="1"/>
  <c r="M791" i="1"/>
  <c r="M801" i="1"/>
  <c r="M811" i="1"/>
  <c r="M821" i="1"/>
  <c r="M831" i="1"/>
  <c r="M841" i="1"/>
  <c r="M851" i="1"/>
  <c r="M861" i="1"/>
  <c r="M871" i="1"/>
  <c r="M881" i="1"/>
  <c r="M891" i="1"/>
  <c r="M901" i="1"/>
  <c r="M911" i="1"/>
  <c r="M921" i="1"/>
  <c r="M792" i="1"/>
  <c r="M802" i="1"/>
  <c r="M812" i="1"/>
  <c r="M822" i="1"/>
  <c r="M832" i="1"/>
  <c r="M842" i="1"/>
  <c r="M852" i="1"/>
  <c r="M862" i="1"/>
  <c r="M872" i="1"/>
  <c r="M882" i="1"/>
  <c r="M892" i="1"/>
  <c r="M902" i="1"/>
  <c r="M912" i="1"/>
  <c r="M922" i="1"/>
  <c r="M793" i="1"/>
  <c r="M803" i="1"/>
  <c r="M813" i="1"/>
  <c r="M823" i="1"/>
  <c r="M833" i="1"/>
  <c r="M843" i="1"/>
  <c r="M853" i="1"/>
  <c r="M863" i="1"/>
  <c r="M873" i="1"/>
  <c r="M883" i="1"/>
  <c r="M893" i="1"/>
  <c r="M903" i="1"/>
  <c r="M913" i="1"/>
  <c r="M923" i="1"/>
  <c r="M794" i="1"/>
  <c r="M804" i="1"/>
  <c r="M814" i="1"/>
  <c r="M824" i="1"/>
  <c r="M834" i="1"/>
  <c r="M844" i="1"/>
  <c r="M854" i="1"/>
  <c r="M864" i="1"/>
  <c r="M874" i="1"/>
  <c r="M884" i="1"/>
  <c r="M894" i="1"/>
  <c r="M904" i="1"/>
  <c r="M914" i="1"/>
  <c r="M924" i="1"/>
  <c r="M795" i="1"/>
  <c r="M805" i="1"/>
  <c r="M815" i="1"/>
  <c r="M825" i="1"/>
  <c r="M835" i="1"/>
  <c r="M845" i="1"/>
  <c r="M855" i="1"/>
  <c r="M865" i="1"/>
  <c r="M875" i="1"/>
  <c r="M885" i="1"/>
  <c r="M895" i="1"/>
  <c r="M905" i="1"/>
  <c r="M915" i="1"/>
  <c r="M925" i="1"/>
  <c r="M926" i="1"/>
  <c r="M936" i="1"/>
  <c r="M946" i="1"/>
  <c r="M956" i="1"/>
  <c r="M966" i="1"/>
  <c r="M976" i="1"/>
  <c r="M986" i="1"/>
  <c r="M996" i="1"/>
  <c r="M1006" i="1"/>
  <c r="M1016" i="1"/>
  <c r="M1026" i="1"/>
  <c r="M1036" i="1"/>
  <c r="M1046" i="1"/>
  <c r="M1056" i="1"/>
  <c r="M927" i="1"/>
  <c r="M937" i="1"/>
  <c r="M947" i="1"/>
  <c r="M957" i="1"/>
  <c r="M967" i="1"/>
  <c r="M977" i="1"/>
  <c r="M987" i="1"/>
  <c r="M997" i="1"/>
  <c r="M1007" i="1"/>
  <c r="M1017" i="1"/>
  <c r="M1027" i="1"/>
  <c r="M1037" i="1"/>
  <c r="M1047" i="1"/>
  <c r="M1057" i="1"/>
  <c r="M928" i="1"/>
  <c r="M938" i="1"/>
  <c r="M948" i="1"/>
  <c r="M958" i="1"/>
  <c r="M968" i="1"/>
  <c r="M978" i="1"/>
  <c r="M988" i="1"/>
  <c r="M998" i="1"/>
  <c r="M1008" i="1"/>
  <c r="M1018" i="1"/>
  <c r="M1028" i="1"/>
  <c r="M1038" i="1"/>
  <c r="M1048" i="1"/>
  <c r="M1058" i="1"/>
  <c r="M929" i="1"/>
  <c r="M939" i="1"/>
  <c r="M949" i="1"/>
  <c r="M959" i="1"/>
  <c r="M969" i="1"/>
  <c r="M979" i="1"/>
  <c r="M989" i="1"/>
  <c r="M999" i="1"/>
  <c r="M1009" i="1"/>
  <c r="M1019" i="1"/>
  <c r="M1029" i="1"/>
  <c r="M1039" i="1"/>
  <c r="M1049" i="1"/>
  <c r="M1059" i="1"/>
  <c r="M930" i="1"/>
  <c r="M940" i="1"/>
  <c r="M950" i="1"/>
  <c r="M960" i="1"/>
  <c r="M970" i="1"/>
  <c r="M980" i="1"/>
  <c r="M990" i="1"/>
  <c r="M1000" i="1"/>
  <c r="M1010" i="1"/>
  <c r="M1020" i="1"/>
  <c r="M1030" i="1"/>
  <c r="M1040" i="1"/>
  <c r="M1050" i="1"/>
  <c r="M1060" i="1"/>
  <c r="M931" i="1"/>
  <c r="M941" i="1"/>
  <c r="M951" i="1"/>
  <c r="M961" i="1"/>
  <c r="M971" i="1"/>
  <c r="M981" i="1"/>
  <c r="M991" i="1"/>
  <c r="M1001" i="1"/>
  <c r="M1011" i="1"/>
  <c r="M1021" i="1"/>
  <c r="M1031" i="1"/>
  <c r="M1041" i="1"/>
  <c r="M1051" i="1"/>
  <c r="M1061" i="1"/>
  <c r="M932" i="1"/>
  <c r="M942" i="1"/>
  <c r="M952" i="1"/>
  <c r="M962" i="1"/>
  <c r="M972" i="1"/>
  <c r="M982" i="1"/>
  <c r="M992" i="1"/>
  <c r="M1002" i="1"/>
  <c r="M1012" i="1"/>
  <c r="M1022" i="1"/>
  <c r="M1032" i="1"/>
  <c r="M1042" i="1"/>
  <c r="M1052" i="1"/>
  <c r="M1062" i="1"/>
  <c r="M933" i="1"/>
  <c r="M943" i="1"/>
  <c r="M953" i="1"/>
  <c r="M963" i="1"/>
  <c r="M973" i="1"/>
  <c r="M983" i="1"/>
  <c r="M993" i="1"/>
  <c r="M1003" i="1"/>
  <c r="M1013" i="1"/>
  <c r="M1023" i="1"/>
  <c r="M1033" i="1"/>
  <c r="M1043" i="1"/>
  <c r="M1053" i="1"/>
  <c r="M1063" i="1"/>
  <c r="M934" i="1"/>
  <c r="M944" i="1"/>
  <c r="M954" i="1"/>
  <c r="M964" i="1"/>
  <c r="M974" i="1"/>
  <c r="M984" i="1"/>
  <c r="M994" i="1"/>
  <c r="M1004" i="1"/>
  <c r="M1014" i="1"/>
  <c r="M1024" i="1"/>
  <c r="M1034" i="1"/>
  <c r="M1044" i="1"/>
  <c r="M1054" i="1"/>
  <c r="M1064" i="1"/>
  <c r="M935" i="1"/>
  <c r="M945" i="1"/>
  <c r="M955" i="1"/>
  <c r="M965" i="1"/>
  <c r="M975" i="1"/>
  <c r="M985" i="1"/>
  <c r="M995" i="1"/>
  <c r="M1005" i="1"/>
  <c r="M1015" i="1"/>
  <c r="M1025" i="1"/>
  <c r="M1035" i="1"/>
  <c r="M1045" i="1"/>
  <c r="M1055" i="1"/>
  <c r="M1065" i="1"/>
  <c r="M1066" i="1"/>
  <c r="M1076" i="1"/>
  <c r="M1086" i="1"/>
  <c r="M1096" i="1"/>
  <c r="M1106" i="1"/>
  <c r="M1116" i="1"/>
  <c r="M1126" i="1"/>
  <c r="M1136" i="1"/>
  <c r="M1146" i="1"/>
  <c r="M1156" i="1"/>
  <c r="M1176" i="1"/>
  <c r="M1186" i="1"/>
  <c r="M1196" i="1"/>
  <c r="M1067" i="1"/>
  <c r="M1077" i="1"/>
  <c r="M1087" i="1"/>
  <c r="M1097" i="1"/>
  <c r="M1107" i="1"/>
  <c r="M1117" i="1"/>
  <c r="M1127" i="1"/>
  <c r="M1137" i="1"/>
  <c r="M1147" i="1"/>
  <c r="M1157" i="1"/>
  <c r="M1167" i="1"/>
  <c r="M1177" i="1"/>
  <c r="M1187" i="1"/>
  <c r="M1197" i="1"/>
  <c r="M1068" i="1"/>
  <c r="M1078" i="1"/>
  <c r="M1088" i="1"/>
  <c r="M1098" i="1"/>
  <c r="M1108" i="1"/>
  <c r="M1118" i="1"/>
  <c r="M1128" i="1"/>
  <c r="M1138" i="1"/>
  <c r="M1148" i="1"/>
  <c r="M1158" i="1"/>
  <c r="M1168" i="1"/>
  <c r="M1178" i="1"/>
  <c r="M1188" i="1"/>
  <c r="M1198" i="1"/>
  <c r="M1069" i="1"/>
  <c r="M1079" i="1"/>
  <c r="M1089" i="1"/>
  <c r="M1099" i="1"/>
  <c r="M1109" i="1"/>
  <c r="M1119" i="1"/>
  <c r="M1129" i="1"/>
  <c r="M1139" i="1"/>
  <c r="M1149" i="1"/>
  <c r="M1159" i="1"/>
  <c r="M1169" i="1"/>
  <c r="M1179" i="1"/>
  <c r="M1189" i="1"/>
  <c r="M1199" i="1"/>
  <c r="M1070" i="1"/>
  <c r="M1080" i="1"/>
  <c r="M1090" i="1"/>
  <c r="M1100" i="1"/>
  <c r="M1110" i="1"/>
  <c r="M1120" i="1"/>
  <c r="M1130" i="1"/>
  <c r="M1140" i="1"/>
  <c r="M1150" i="1"/>
  <c r="M1160" i="1"/>
  <c r="M1170" i="1"/>
  <c r="M1180" i="1"/>
  <c r="M1190" i="1"/>
  <c r="M1200" i="1"/>
  <c r="M1071" i="1"/>
  <c r="M1081" i="1"/>
  <c r="M1091" i="1"/>
  <c r="M1101" i="1"/>
  <c r="M1111" i="1"/>
  <c r="M1121" i="1"/>
  <c r="M1131" i="1"/>
  <c r="M1141" i="1"/>
  <c r="M1151" i="1"/>
  <c r="M1161" i="1"/>
  <c r="M1171" i="1"/>
  <c r="M1181" i="1"/>
  <c r="M1191" i="1"/>
  <c r="M1201" i="1"/>
  <c r="M1072" i="1"/>
  <c r="M1082" i="1"/>
  <c r="M1092" i="1"/>
  <c r="M1102" i="1"/>
  <c r="M1112" i="1"/>
  <c r="M1122" i="1"/>
  <c r="M1132" i="1"/>
  <c r="M1142" i="1"/>
  <c r="M1152" i="1"/>
  <c r="M1162" i="1"/>
  <c r="M1172" i="1"/>
  <c r="M1182" i="1"/>
  <c r="M1192" i="1"/>
  <c r="M1202" i="1"/>
  <c r="M1073" i="1"/>
  <c r="M1083" i="1"/>
  <c r="M1093" i="1"/>
  <c r="M1103" i="1"/>
  <c r="M1113" i="1"/>
  <c r="M1123" i="1"/>
  <c r="M1133" i="1"/>
  <c r="M1143" i="1"/>
  <c r="M1153" i="1"/>
  <c r="M1163" i="1"/>
  <c r="M1173" i="1"/>
  <c r="M1183" i="1"/>
  <c r="M1193" i="1"/>
  <c r="M1203" i="1"/>
  <c r="M1074" i="1"/>
  <c r="M1084" i="1"/>
  <c r="M1094" i="1"/>
  <c r="M1104" i="1"/>
  <c r="M1114" i="1"/>
  <c r="M1124" i="1"/>
  <c r="M1134" i="1"/>
  <c r="M1144" i="1"/>
  <c r="M1154" i="1"/>
  <c r="M1164" i="1"/>
  <c r="M1174" i="1"/>
  <c r="M1184" i="1"/>
  <c r="M1194" i="1"/>
  <c r="M1204" i="1"/>
  <c r="M1075" i="1"/>
  <c r="M1085" i="1"/>
  <c r="M1095" i="1"/>
  <c r="M1105" i="1"/>
  <c r="M1115" i="1"/>
  <c r="M1125" i="1"/>
  <c r="M1135" i="1"/>
  <c r="M1145" i="1"/>
  <c r="M1155" i="1"/>
  <c r="M1165" i="1"/>
  <c r="M1175" i="1"/>
  <c r="M1185" i="1"/>
  <c r="M1195" i="1"/>
  <c r="M1205" i="1"/>
  <c r="M1206" i="1"/>
  <c r="M1216" i="1"/>
  <c r="M1226" i="1"/>
  <c r="M1236" i="1"/>
  <c r="M1246" i="1"/>
  <c r="M1256" i="1"/>
  <c r="M1266" i="1"/>
  <c r="M1276" i="1"/>
  <c r="M1286" i="1"/>
  <c r="M1296" i="1"/>
  <c r="M1306" i="1"/>
  <c r="M1316" i="1"/>
  <c r="M1326" i="1"/>
  <c r="M1336" i="1"/>
  <c r="M1207" i="1"/>
  <c r="M1217" i="1"/>
  <c r="M1227" i="1"/>
  <c r="M1237" i="1"/>
  <c r="M1247" i="1"/>
  <c r="M1257" i="1"/>
  <c r="M1267" i="1"/>
  <c r="M1277" i="1"/>
  <c r="M1287" i="1"/>
  <c r="M1297" i="1"/>
  <c r="M1307" i="1"/>
  <c r="M1317" i="1"/>
  <c r="M1327" i="1"/>
  <c r="M1337" i="1"/>
  <c r="M1208" i="1"/>
  <c r="M1218" i="1"/>
  <c r="M1228" i="1"/>
  <c r="M1238" i="1"/>
  <c r="M1248" i="1"/>
  <c r="M1258" i="1"/>
  <c r="M1268" i="1"/>
  <c r="M1278" i="1"/>
  <c r="M1288" i="1"/>
  <c r="M1298" i="1"/>
  <c r="M1308" i="1"/>
  <c r="M1318" i="1"/>
  <c r="M1328" i="1"/>
  <c r="M1338" i="1"/>
  <c r="M1209" i="1"/>
  <c r="M1219" i="1"/>
  <c r="M1229" i="1"/>
  <c r="M1239" i="1"/>
  <c r="M1249" i="1"/>
  <c r="M1259" i="1"/>
  <c r="M1269" i="1"/>
  <c r="M1279" i="1"/>
  <c r="M1289" i="1"/>
  <c r="M1299" i="1"/>
  <c r="M1309" i="1"/>
  <c r="M1319" i="1"/>
  <c r="M1329" i="1"/>
  <c r="M1339" i="1"/>
  <c r="M1210" i="1"/>
  <c r="M1220" i="1"/>
  <c r="M1230" i="1"/>
  <c r="M1240" i="1"/>
  <c r="M1250" i="1"/>
  <c r="M1260" i="1"/>
  <c r="M1270" i="1"/>
  <c r="M1280" i="1"/>
  <c r="M1290" i="1"/>
  <c r="M1300" i="1"/>
  <c r="M1310" i="1"/>
  <c r="M1320" i="1"/>
  <c r="M1330" i="1"/>
  <c r="M1340" i="1"/>
  <c r="M1211" i="1"/>
  <c r="M1221" i="1"/>
  <c r="M1231" i="1"/>
  <c r="M1241" i="1"/>
  <c r="M1251" i="1"/>
  <c r="M1261" i="1"/>
  <c r="M1271" i="1"/>
  <c r="M1281" i="1"/>
  <c r="M1291" i="1"/>
  <c r="M1301" i="1"/>
  <c r="M1311" i="1"/>
  <c r="M1321" i="1"/>
  <c r="M1331" i="1"/>
  <c r="M1341" i="1"/>
  <c r="M1212" i="1"/>
  <c r="M1222" i="1"/>
  <c r="M1232" i="1"/>
  <c r="M1242" i="1"/>
  <c r="M1252" i="1"/>
  <c r="M1262" i="1"/>
  <c r="M1272" i="1"/>
  <c r="M1282" i="1"/>
  <c r="M1292" i="1"/>
  <c r="M1302" i="1"/>
  <c r="M1312" i="1"/>
  <c r="M1322" i="1"/>
  <c r="M1332" i="1"/>
  <c r="M1342" i="1"/>
  <c r="M1213" i="1"/>
  <c r="M1223" i="1"/>
  <c r="M1233" i="1"/>
  <c r="M1243" i="1"/>
  <c r="M1253" i="1"/>
  <c r="M1263" i="1"/>
  <c r="M1273" i="1"/>
  <c r="M1283" i="1"/>
  <c r="M1293" i="1"/>
  <c r="M1303" i="1"/>
  <c r="M1313" i="1"/>
  <c r="M1323" i="1"/>
  <c r="M1333" i="1"/>
  <c r="M1343" i="1"/>
  <c r="M1214" i="1"/>
  <c r="M1224" i="1"/>
  <c r="M1234" i="1"/>
  <c r="M1244" i="1"/>
  <c r="M1254" i="1"/>
  <c r="M1264" i="1"/>
  <c r="M1274" i="1"/>
  <c r="M1284" i="1"/>
  <c r="M1294" i="1"/>
  <c r="M1304" i="1"/>
  <c r="M1314" i="1"/>
  <c r="M1324" i="1"/>
  <c r="M1334" i="1"/>
  <c r="M1344" i="1"/>
  <c r="M1215" i="1"/>
  <c r="M1225" i="1"/>
  <c r="M1235" i="1"/>
  <c r="M1245" i="1"/>
  <c r="M1255" i="1"/>
  <c r="M1265" i="1"/>
  <c r="M1275" i="1"/>
  <c r="M1285" i="1"/>
  <c r="M1295" i="1"/>
  <c r="M1305" i="1"/>
  <c r="M1315" i="1"/>
  <c r="M1325" i="1"/>
  <c r="M1335" i="1"/>
  <c r="M1345" i="1"/>
  <c r="M1346" i="1"/>
  <c r="M1356" i="1"/>
  <c r="M1366" i="1"/>
  <c r="M1376" i="1"/>
  <c r="M1386" i="1"/>
  <c r="M1396" i="1"/>
  <c r="M1406" i="1"/>
  <c r="M1416" i="1"/>
  <c r="M1426" i="1"/>
  <c r="M1436" i="1"/>
  <c r="M1446" i="1"/>
  <c r="M1456" i="1"/>
  <c r="M1466" i="1"/>
  <c r="M1476" i="1"/>
  <c r="M1347" i="1"/>
  <c r="M1357" i="1"/>
  <c r="M1367" i="1"/>
  <c r="M1377" i="1"/>
  <c r="M1387" i="1"/>
  <c r="M1397" i="1"/>
  <c r="M1407" i="1"/>
  <c r="M1417" i="1"/>
  <c r="M1427" i="1"/>
  <c r="M1437" i="1"/>
  <c r="M1447" i="1"/>
  <c r="M1457" i="1"/>
  <c r="M1467" i="1"/>
  <c r="M1477" i="1"/>
  <c r="M1348" i="1"/>
  <c r="M1358" i="1"/>
  <c r="M1368" i="1"/>
  <c r="M1378" i="1"/>
  <c r="M1388" i="1"/>
  <c r="M1398" i="1"/>
  <c r="M1408" i="1"/>
  <c r="M1418" i="1"/>
  <c r="M1428" i="1"/>
  <c r="M1438" i="1"/>
  <c r="M1448" i="1"/>
  <c r="M1458" i="1"/>
  <c r="M1468" i="1"/>
  <c r="M1478" i="1"/>
  <c r="M1349" i="1"/>
  <c r="M1359" i="1"/>
  <c r="M1369" i="1"/>
  <c r="M1379" i="1"/>
  <c r="M1389" i="1"/>
  <c r="M1399" i="1"/>
  <c r="M1409" i="1"/>
  <c r="M1419" i="1"/>
  <c r="M1429" i="1"/>
  <c r="M1439" i="1"/>
  <c r="M1449" i="1"/>
  <c r="M1459" i="1"/>
  <c r="M1469" i="1"/>
  <c r="M1479" i="1"/>
  <c r="M1350" i="1"/>
  <c r="M1360" i="1"/>
  <c r="M1370" i="1"/>
  <c r="M1380" i="1"/>
  <c r="M1390" i="1"/>
  <c r="M1400" i="1"/>
  <c r="M1410" i="1"/>
  <c r="M1420" i="1"/>
  <c r="M1430" i="1"/>
  <c r="M1440" i="1"/>
  <c r="M1450" i="1"/>
  <c r="M1460" i="1"/>
  <c r="M1470" i="1"/>
  <c r="M1480" i="1"/>
  <c r="M1351" i="1"/>
  <c r="M1361" i="1"/>
  <c r="M1371" i="1"/>
  <c r="M1381" i="1"/>
  <c r="M1391" i="1"/>
  <c r="M1401" i="1"/>
  <c r="M1411" i="1"/>
  <c r="M1421" i="1"/>
  <c r="M1431" i="1"/>
  <c r="M1441" i="1"/>
  <c r="M1451" i="1"/>
  <c r="M1461" i="1"/>
  <c r="M1471" i="1"/>
  <c r="M1481" i="1"/>
  <c r="M1352" i="1"/>
  <c r="M1362" i="1"/>
  <c r="M1372" i="1"/>
  <c r="M1382" i="1"/>
  <c r="M1392" i="1"/>
  <c r="M1402" i="1"/>
  <c r="M1412" i="1"/>
  <c r="M1422" i="1"/>
  <c r="M1432" i="1"/>
  <c r="M1442" i="1"/>
  <c r="M1452" i="1"/>
  <c r="M1462" i="1"/>
  <c r="M1472" i="1"/>
  <c r="M1482" i="1"/>
  <c r="M1353" i="1"/>
  <c r="M1363" i="1"/>
  <c r="M1373" i="1"/>
  <c r="M1383" i="1"/>
  <c r="M1393" i="1"/>
  <c r="M1403" i="1"/>
  <c r="M1413" i="1"/>
  <c r="M1423" i="1"/>
  <c r="M1433" i="1"/>
  <c r="M1443" i="1"/>
  <c r="M1453" i="1"/>
  <c r="M1463" i="1"/>
  <c r="M1473" i="1"/>
  <c r="M1483" i="1"/>
  <c r="M1354" i="1"/>
  <c r="M1364" i="1"/>
  <c r="M1374" i="1"/>
  <c r="M1384" i="1"/>
  <c r="M1394" i="1"/>
  <c r="M1404" i="1"/>
  <c r="M1414" i="1"/>
  <c r="M1424" i="1"/>
  <c r="M1434" i="1"/>
  <c r="M1444" i="1"/>
  <c r="M1454" i="1"/>
  <c r="M1464" i="1"/>
  <c r="M1474" i="1"/>
  <c r="M1484" i="1"/>
  <c r="M1355" i="1"/>
  <c r="M1365" i="1"/>
  <c r="M1375" i="1"/>
  <c r="M1385" i="1"/>
  <c r="M1395" i="1"/>
  <c r="M1405" i="1"/>
  <c r="M1415" i="1"/>
  <c r="M1425" i="1"/>
  <c r="M1435" i="1"/>
  <c r="M1445" i="1"/>
  <c r="M1455" i="1"/>
  <c r="M1465" i="1"/>
  <c r="M1475" i="1"/>
  <c r="M1485" i="1"/>
  <c r="V461" i="1" l="1"/>
  <c r="V369" i="1"/>
  <c r="V277" i="1"/>
  <c r="V185" i="1"/>
  <c r="V460" i="1"/>
  <c r="V368" i="1"/>
  <c r="V276" i="1"/>
  <c r="V184" i="1"/>
  <c r="V425" i="1"/>
  <c r="V333" i="1"/>
  <c r="V241" i="1"/>
  <c r="V149" i="1"/>
  <c r="V424" i="1"/>
  <c r="V332" i="1"/>
  <c r="V240" i="1"/>
  <c r="V148" i="1"/>
  <c r="V421" i="1"/>
  <c r="V329" i="1"/>
  <c r="V237" i="1"/>
  <c r="V145" i="1"/>
  <c r="V420" i="1"/>
  <c r="V328" i="1"/>
  <c r="V236" i="1"/>
  <c r="V144" i="1"/>
  <c r="V385" i="1"/>
  <c r="V293" i="1"/>
  <c r="V201" i="1"/>
  <c r="V109" i="1"/>
  <c r="V384" i="1"/>
  <c r="V292" i="1"/>
  <c r="V200" i="1"/>
  <c r="V108" i="1"/>
  <c r="V381" i="1"/>
  <c r="V289" i="1"/>
  <c r="V197" i="1"/>
  <c r="V105" i="1"/>
  <c r="V380" i="1"/>
  <c r="V288" i="1"/>
  <c r="V196" i="1"/>
  <c r="V104" i="1"/>
  <c r="V417" i="1"/>
  <c r="V325" i="1"/>
  <c r="V233" i="1"/>
  <c r="V141" i="1"/>
  <c r="V416" i="1"/>
  <c r="V324" i="1"/>
  <c r="V232" i="1"/>
  <c r="V140" i="1"/>
  <c r="V453" i="1"/>
  <c r="V361" i="1"/>
  <c r="V269" i="1"/>
  <c r="V177" i="1"/>
  <c r="V452" i="1"/>
  <c r="V360" i="1"/>
  <c r="V268" i="1"/>
  <c r="V176" i="1"/>
  <c r="V413" i="1"/>
  <c r="V321" i="1"/>
  <c r="V229" i="1"/>
  <c r="V137" i="1"/>
  <c r="V412" i="1"/>
  <c r="V320" i="1"/>
  <c r="V228" i="1"/>
  <c r="V136" i="1"/>
  <c r="V409" i="1"/>
  <c r="V317" i="1"/>
  <c r="V225" i="1"/>
  <c r="V133" i="1"/>
  <c r="V408" i="1"/>
  <c r="V316" i="1"/>
  <c r="V224" i="1"/>
  <c r="V132" i="1"/>
  <c r="V449" i="1"/>
  <c r="V357" i="1"/>
  <c r="V265" i="1"/>
  <c r="V173" i="1"/>
  <c r="V448" i="1"/>
  <c r="V356" i="1"/>
  <c r="V264" i="1"/>
  <c r="V172" i="1"/>
  <c r="V445" i="1"/>
  <c r="V353" i="1"/>
  <c r="V261" i="1"/>
  <c r="V169" i="1"/>
  <c r="V444" i="1"/>
  <c r="V352" i="1"/>
  <c r="V260" i="1"/>
  <c r="V168" i="1"/>
  <c r="V405" i="1"/>
  <c r="V313" i="1"/>
  <c r="V221" i="1"/>
  <c r="V129" i="1"/>
  <c r="V404" i="1"/>
  <c r="V312" i="1"/>
  <c r="V220" i="1"/>
  <c r="V128" i="1"/>
  <c r="V441" i="1"/>
  <c r="V349" i="1"/>
  <c r="V257" i="1"/>
  <c r="V165" i="1"/>
  <c r="V437" i="1"/>
  <c r="V345" i="1"/>
  <c r="V253" i="1"/>
  <c r="V161" i="1"/>
  <c r="V436" i="1"/>
  <c r="V344" i="1"/>
  <c r="V252" i="1"/>
  <c r="V160" i="1"/>
  <c r="V373" i="1"/>
  <c r="V281" i="1"/>
  <c r="V189" i="1"/>
  <c r="V97" i="1"/>
  <c r="V372" i="1"/>
  <c r="V280" i="1"/>
  <c r="V188" i="1"/>
  <c r="V96" i="1"/>
  <c r="V433" i="1"/>
  <c r="V341" i="1"/>
  <c r="V249" i="1"/>
  <c r="V157" i="1"/>
  <c r="V432" i="1"/>
  <c r="V340" i="1"/>
  <c r="V248" i="1"/>
  <c r="V156" i="1"/>
  <c r="V429" i="1"/>
  <c r="V337" i="1"/>
  <c r="V245" i="1"/>
  <c r="V153" i="1"/>
  <c r="V428" i="1"/>
  <c r="V336" i="1"/>
  <c r="V244" i="1"/>
  <c r="V152" i="1"/>
  <c r="V60" i="1"/>
  <c r="V401" i="1"/>
  <c r="V309" i="1"/>
  <c r="V217" i="1"/>
  <c r="V125" i="1"/>
  <c r="V400" i="1"/>
  <c r="V308" i="1"/>
  <c r="V216" i="1"/>
  <c r="V124" i="1"/>
  <c r="V397" i="1"/>
  <c r="V305" i="1"/>
  <c r="V213" i="1"/>
  <c r="V121" i="1"/>
  <c r="V396" i="1"/>
  <c r="V304" i="1"/>
  <c r="V212" i="1"/>
  <c r="V120" i="1"/>
  <c r="V393" i="1"/>
  <c r="V301" i="1"/>
  <c r="V209" i="1"/>
  <c r="V117" i="1"/>
  <c r="V392" i="1"/>
  <c r="V300" i="1"/>
  <c r="V208" i="1"/>
  <c r="V116" i="1"/>
  <c r="V389" i="1"/>
  <c r="V297" i="1"/>
  <c r="V205" i="1"/>
  <c r="V113" i="1"/>
  <c r="V388" i="1"/>
  <c r="V296" i="1"/>
  <c r="V204" i="1"/>
  <c r="V112" i="1"/>
  <c r="V379" i="1"/>
  <c r="V287" i="1"/>
  <c r="V195" i="1"/>
  <c r="V103" i="1"/>
  <c r="V383" i="1"/>
  <c r="V291" i="1"/>
  <c r="V199" i="1"/>
  <c r="V107" i="1"/>
  <c r="M383" i="1"/>
  <c r="M379" i="1"/>
  <c r="V58" i="1" l="1"/>
  <c r="V182" i="1"/>
  <c r="V238" i="1"/>
  <c r="V146" i="1"/>
  <c r="V54" i="1"/>
  <c r="V419" i="1"/>
  <c r="M419" i="1"/>
  <c r="V327" i="1"/>
  <c r="V235" i="1"/>
  <c r="V143" i="1"/>
  <c r="V418" i="1"/>
  <c r="M418" i="1"/>
  <c r="V326" i="1"/>
  <c r="V234" i="1"/>
  <c r="V198" i="1"/>
  <c r="V106" i="1"/>
  <c r="V102" i="1"/>
  <c r="V415" i="1"/>
  <c r="V323" i="1"/>
  <c r="V451" i="1"/>
  <c r="V359" i="1"/>
  <c r="V411" i="1"/>
  <c r="V319" i="1"/>
  <c r="V407" i="1"/>
  <c r="V315" i="1"/>
  <c r="V447" i="1"/>
  <c r="V355" i="1"/>
  <c r="V443" i="1"/>
  <c r="V166" i="1"/>
  <c r="V403" i="1"/>
  <c r="V311" i="1"/>
  <c r="V219" i="1"/>
  <c r="V127" i="1"/>
  <c r="V402" i="1"/>
  <c r="V310" i="1"/>
  <c r="V218" i="1"/>
  <c r="V434" i="1"/>
  <c r="V370" i="1"/>
  <c r="M370" i="1"/>
  <c r="V430" i="1"/>
  <c r="M430" i="1"/>
  <c r="V151" i="1"/>
  <c r="V215" i="1"/>
  <c r="V123" i="1"/>
  <c r="V211" i="1"/>
  <c r="V119" i="1"/>
  <c r="V207" i="1"/>
  <c r="V115" i="1"/>
  <c r="V295" i="1"/>
  <c r="V203" i="1"/>
  <c r="V459" i="1"/>
  <c r="V367" i="1"/>
  <c r="V275" i="1"/>
  <c r="V183" i="1"/>
  <c r="V458" i="1"/>
  <c r="V366" i="1"/>
  <c r="V274" i="1"/>
  <c r="V423" i="1"/>
  <c r="V331" i="1"/>
  <c r="V239" i="1"/>
  <c r="V147" i="1"/>
  <c r="V330" i="1"/>
  <c r="V142" i="1"/>
  <c r="V382" i="1"/>
  <c r="V290" i="1"/>
  <c r="V378" i="1"/>
  <c r="V286" i="1"/>
  <c r="V194" i="1"/>
  <c r="V231" i="1"/>
  <c r="V139" i="1"/>
  <c r="V414" i="1"/>
  <c r="V322" i="1"/>
  <c r="V230" i="1"/>
  <c r="V138" i="1"/>
  <c r="V267" i="1"/>
  <c r="V175" i="1"/>
  <c r="V450" i="1"/>
  <c r="V358" i="1"/>
  <c r="V266" i="1"/>
  <c r="V174" i="1"/>
  <c r="V227" i="1"/>
  <c r="V135" i="1"/>
  <c r="V410" i="1"/>
  <c r="V318" i="1"/>
  <c r="V226" i="1"/>
  <c r="V134" i="1"/>
  <c r="V223" i="1"/>
  <c r="V131" i="1"/>
  <c r="V406" i="1"/>
  <c r="V314" i="1"/>
  <c r="V222" i="1"/>
  <c r="V130" i="1"/>
  <c r="V263" i="1"/>
  <c r="V171" i="1"/>
  <c r="V446" i="1"/>
  <c r="V354" i="1"/>
  <c r="V262" i="1"/>
  <c r="V170" i="1"/>
  <c r="V351" i="1"/>
  <c r="V259" i="1"/>
  <c r="V167" i="1"/>
  <c r="V442" i="1"/>
  <c r="V350" i="1"/>
  <c r="V258" i="1"/>
  <c r="V126" i="1"/>
  <c r="V439" i="1"/>
  <c r="V347" i="1"/>
  <c r="V255" i="1"/>
  <c r="V163" i="1"/>
  <c r="V435" i="1"/>
  <c r="V343" i="1"/>
  <c r="V251" i="1"/>
  <c r="V159" i="1"/>
  <c r="V342" i="1"/>
  <c r="V250" i="1"/>
  <c r="V158" i="1"/>
  <c r="V371" i="1"/>
  <c r="V279" i="1"/>
  <c r="V187" i="1"/>
  <c r="V95" i="1"/>
  <c r="V278" i="1"/>
  <c r="V186" i="1"/>
  <c r="V94" i="1"/>
  <c r="V431" i="1"/>
  <c r="V339" i="1"/>
  <c r="V247" i="1"/>
  <c r="V155" i="1"/>
  <c r="V338" i="1"/>
  <c r="V246" i="1"/>
  <c r="V154" i="1"/>
  <c r="V427" i="1"/>
  <c r="V335" i="1"/>
  <c r="V243" i="1"/>
  <c r="V426" i="1"/>
  <c r="V334" i="1"/>
  <c r="V242" i="1"/>
  <c r="V150" i="1"/>
  <c r="V399" i="1"/>
  <c r="V307" i="1"/>
  <c r="V398" i="1"/>
  <c r="V306" i="1"/>
  <c r="V214" i="1"/>
  <c r="V122" i="1"/>
  <c r="V395" i="1"/>
  <c r="V303" i="1"/>
  <c r="V394" i="1"/>
  <c r="V302" i="1"/>
  <c r="V210" i="1"/>
  <c r="V118" i="1"/>
  <c r="M459" i="1"/>
  <c r="M458" i="1"/>
  <c r="M382" i="1"/>
  <c r="M378" i="1"/>
  <c r="M415" i="1"/>
  <c r="M414" i="1"/>
  <c r="V111" i="1"/>
  <c r="V387" i="1"/>
  <c r="V114" i="1"/>
  <c r="V206" i="1"/>
  <c r="V298" i="1"/>
  <c r="V390" i="1"/>
  <c r="V299" i="1"/>
  <c r="V391" i="1"/>
  <c r="V110" i="1"/>
  <c r="V202" i="1"/>
  <c r="V294" i="1"/>
  <c r="V18" i="1"/>
  <c r="M451" i="1"/>
  <c r="M450" i="1"/>
  <c r="M411" i="1"/>
  <c r="M410" i="1"/>
  <c r="M407" i="1"/>
  <c r="M406" i="1"/>
  <c r="M447" i="1"/>
  <c r="M446" i="1"/>
  <c r="M439" i="1"/>
  <c r="M438" i="1"/>
  <c r="M371" i="1"/>
  <c r="M431" i="1"/>
  <c r="M399" i="1"/>
  <c r="M398" i="1"/>
  <c r="M395" i="1"/>
  <c r="M394" i="1"/>
  <c r="M391" i="1"/>
  <c r="M390" i="1"/>
  <c r="E2" i="1" l="1"/>
</calcChain>
</file>

<file path=xl/sharedStrings.xml><?xml version="1.0" encoding="utf-8"?>
<sst xmlns="http://schemas.openxmlformats.org/spreadsheetml/2006/main" count="10488" uniqueCount="380">
  <si>
    <t>SimulationName</t>
  </si>
  <si>
    <t>Annadale</t>
  </si>
  <si>
    <t>Gumbough</t>
  </si>
  <si>
    <t>The Springs</t>
  </si>
  <si>
    <t>Clock.Today</t>
  </si>
  <si>
    <t>Eucalyptus.Stem.BA</t>
  </si>
  <si>
    <t>WLakeJasperRatesT3</t>
  </si>
  <si>
    <t>THaysRatesT3</t>
  </si>
  <si>
    <t>VDanyenahRatesT3</t>
  </si>
  <si>
    <t>VHenkeRatesT3</t>
  </si>
  <si>
    <t>VKarlinskiRatesT3</t>
  </si>
  <si>
    <t>VMoorabindaRatesT3</t>
  </si>
  <si>
    <t>VWallabadahRatesT3</t>
  </si>
  <si>
    <t>WBurrellRatesT3</t>
  </si>
  <si>
    <t>WFaganRatesT3</t>
  </si>
  <si>
    <t>WJonesRatesT3</t>
  </si>
  <si>
    <t>WLyonsRatesT3</t>
  </si>
  <si>
    <t>WParolaRatesT3</t>
  </si>
  <si>
    <t>TErribaRespN0</t>
  </si>
  <si>
    <t>TPrestonRespN0</t>
  </si>
  <si>
    <t>TRailton1RespN0</t>
  </si>
  <si>
    <t>TRailton2RespN0</t>
  </si>
  <si>
    <t>VConveyRespN0</t>
  </si>
  <si>
    <t>VCowlandRespN0</t>
  </si>
  <si>
    <t>VDanyenahRespN0</t>
  </si>
  <si>
    <t>VLindsayRespN0</t>
  </si>
  <si>
    <t>VMeadeRespN0</t>
  </si>
  <si>
    <t>VPepperRespN0</t>
  </si>
  <si>
    <t>WDingupResp18N0</t>
  </si>
  <si>
    <t>WDingupResp19N0</t>
  </si>
  <si>
    <t>WGrevilleResp18N0</t>
  </si>
  <si>
    <t>WGrevilleResp19N0</t>
  </si>
  <si>
    <t>WLakeJasperResp18N0</t>
  </si>
  <si>
    <t>WLakeJasperResp19N0</t>
  </si>
  <si>
    <t>WOCallaghanRespN0</t>
  </si>
  <si>
    <t>WTrianguleeRespN0</t>
  </si>
  <si>
    <t>WWisbeyRespN0</t>
  </si>
  <si>
    <t>VAndrewRatesT3</t>
  </si>
  <si>
    <t>TMyrtleBankRatesT3</t>
  </si>
  <si>
    <t>sph</t>
  </si>
  <si>
    <t>Eucalyptus.Stem.Ht</t>
  </si>
  <si>
    <t>Eucalyptus.Stem.DBH</t>
  </si>
  <si>
    <t>Eucalyptus.Stem.MAI</t>
  </si>
  <si>
    <t>Eucalyptus.Age</t>
  </si>
  <si>
    <t>DatePlanted</t>
  </si>
  <si>
    <t>YR</t>
  </si>
  <si>
    <t>TrialType</t>
  </si>
  <si>
    <t>Response</t>
  </si>
  <si>
    <t>Rates</t>
  </si>
  <si>
    <t>VSmithhRespN0</t>
  </si>
  <si>
    <t>VAndrewRatesT9</t>
  </si>
  <si>
    <t>WBurrellRatesT9</t>
  </si>
  <si>
    <t>VDanyenahRatesT9</t>
  </si>
  <si>
    <t>WFaganRatesT9</t>
  </si>
  <si>
    <t>THaysRatesT9</t>
  </si>
  <si>
    <t>VHenkeRatesT9</t>
  </si>
  <si>
    <t>WJonesRatesT9</t>
  </si>
  <si>
    <t>VKarlinskiRatesT9</t>
  </si>
  <si>
    <t>WLakeJasperRatesT9</t>
  </si>
  <si>
    <t>WLyonsRatesT9</t>
  </si>
  <si>
    <t>VMoorabindaRatesT9</t>
  </si>
  <si>
    <t>TMyrtleBankRatesT9</t>
  </si>
  <si>
    <t>WParolaRatesT9</t>
  </si>
  <si>
    <t>VWallabadahRatesT9</t>
  </si>
  <si>
    <t>VConveyRespN400</t>
  </si>
  <si>
    <t>VCowlandRespN400</t>
  </si>
  <si>
    <t>VDanyenahRespN400</t>
  </si>
  <si>
    <t>WDingupResp18N400</t>
  </si>
  <si>
    <t>WDingupResp19N400</t>
  </si>
  <si>
    <t>TErribaRespN400</t>
  </si>
  <si>
    <t>WGrevilleResp18N400</t>
  </si>
  <si>
    <t>WGrevilleResp19N400</t>
  </si>
  <si>
    <t>WLakeJasperResp18N400</t>
  </si>
  <si>
    <t>WLakeJasperResp19N400</t>
  </si>
  <si>
    <t>VLindsayRespN400</t>
  </si>
  <si>
    <t>VMeadeRespN400</t>
  </si>
  <si>
    <t>WOCallaghanRespN400</t>
  </si>
  <si>
    <t>VPepperRespN400</t>
  </si>
  <si>
    <t>TPrestonRespN400</t>
  </si>
  <si>
    <t>TRailton1RespN400</t>
  </si>
  <si>
    <t>TRailton2RespN400</t>
  </si>
  <si>
    <t>WTrianguleeRespN400</t>
  </si>
  <si>
    <t>WWisbeyRespN400</t>
  </si>
  <si>
    <t>VSmithhRespN400</t>
  </si>
  <si>
    <t>VolConeAv</t>
  </si>
  <si>
    <t>VolValverde</t>
  </si>
  <si>
    <t>F1N</t>
  </si>
  <si>
    <t>F2N</t>
  </si>
  <si>
    <t>TotN</t>
  </si>
  <si>
    <t>ThinR</t>
  </si>
  <si>
    <t>W</t>
  </si>
  <si>
    <t>V</t>
  </si>
  <si>
    <t>T</t>
  </si>
  <si>
    <t>Experiment</t>
  </si>
  <si>
    <t>Species</t>
  </si>
  <si>
    <t>globulus</t>
  </si>
  <si>
    <t>nitens</t>
  </si>
  <si>
    <t>MAIub</t>
  </si>
  <si>
    <t>Eucalyptus.Stem.Volub</t>
  </si>
  <si>
    <t>TrtCode2024</t>
  </si>
  <si>
    <t>HaysRates</t>
  </si>
  <si>
    <t>MyrtleBankRates</t>
  </si>
  <si>
    <t>AndrewRates</t>
  </si>
  <si>
    <t>DanyenahRates</t>
  </si>
  <si>
    <t>HenkeRates</t>
  </si>
  <si>
    <t>KarlinskiRates</t>
  </si>
  <si>
    <t>MoorabindaRates</t>
  </si>
  <si>
    <t>WallabadahRates</t>
  </si>
  <si>
    <t>BurrellRates</t>
  </si>
  <si>
    <t>FaganRates</t>
  </si>
  <si>
    <t>JonesRates</t>
  </si>
  <si>
    <t>LakeJasperRates</t>
  </si>
  <si>
    <t>LyonsRates</t>
  </si>
  <si>
    <t>ParolaRates</t>
  </si>
  <si>
    <t>Tt1HaysRates</t>
  </si>
  <si>
    <t>Tt1MyrtleBankRates</t>
  </si>
  <si>
    <t>Vt1AndrewRates</t>
  </si>
  <si>
    <t>Vt1DanyenahRates</t>
  </si>
  <si>
    <t>Vt1HenkeRates</t>
  </si>
  <si>
    <t>Vt1KarlinskiRates</t>
  </si>
  <si>
    <t>Vt1MoorabindaRates</t>
  </si>
  <si>
    <t>Vt1WallabadahRates</t>
  </si>
  <si>
    <t>Wt1BurrellRates</t>
  </si>
  <si>
    <t>Wt1FaganRates</t>
  </si>
  <si>
    <t>Wt1JonesRates</t>
  </si>
  <si>
    <t>Wt1LakeJasperRates</t>
  </si>
  <si>
    <t>Wt1LyonsRates</t>
  </si>
  <si>
    <t>Wt1ParolaRates</t>
  </si>
  <si>
    <t>Tt10HaysRates</t>
  </si>
  <si>
    <t>Tt10MyrtleBankRates</t>
  </si>
  <si>
    <t>Vt10AndrewRates</t>
  </si>
  <si>
    <t>Vt10DanyenahRates</t>
  </si>
  <si>
    <t>Vt10HenkeRates</t>
  </si>
  <si>
    <t>Vt10KarlinskiRates</t>
  </si>
  <si>
    <t>Vt10MoorabindaRates</t>
  </si>
  <si>
    <t>Vt10WallabadahRates</t>
  </si>
  <si>
    <t>Wt10BurrellRates</t>
  </si>
  <si>
    <t>Wt10FaganRates</t>
  </si>
  <si>
    <t>Wt10JonesRates</t>
  </si>
  <si>
    <t>Wt10LakeJasperRates</t>
  </si>
  <si>
    <t>Wt10LyonsRates</t>
  </si>
  <si>
    <t>Wt10ParolaRates</t>
  </si>
  <si>
    <t>Tt9HaysRates</t>
  </si>
  <si>
    <t>Tt9MyrtleBankRates</t>
  </si>
  <si>
    <t>Vt9AndrewRates</t>
  </si>
  <si>
    <t>Vt9DanyenahRates</t>
  </si>
  <si>
    <t>Vt9HenkeRates</t>
  </si>
  <si>
    <t>Vt9KarlinskiRates</t>
  </si>
  <si>
    <t>Vt9MoorabindaRates</t>
  </si>
  <si>
    <t>Vt9WallabadahRates</t>
  </si>
  <si>
    <t>Wt9BurrellRates</t>
  </si>
  <si>
    <t>Wt9FaganRates</t>
  </si>
  <si>
    <t>Wt9JonesRates</t>
  </si>
  <si>
    <t>Wt9LakeJasperRates</t>
  </si>
  <si>
    <t>Wt9LyonsRates</t>
  </si>
  <si>
    <t>Wt9ParolaRates</t>
  </si>
  <si>
    <t>Tt2HaysRates</t>
  </si>
  <si>
    <t>Tt2MyrtleBankRates</t>
  </si>
  <si>
    <t>Vt2AndrewRates</t>
  </si>
  <si>
    <t>Vt2DanyenahRates</t>
  </si>
  <si>
    <t>Vt2HenkeRates</t>
  </si>
  <si>
    <t>Vt2KarlinskiRates</t>
  </si>
  <si>
    <t>Vt2MoorabindaRates</t>
  </si>
  <si>
    <t>Vt2WallabadahRates</t>
  </si>
  <si>
    <t>Wt2BurrellRates</t>
  </si>
  <si>
    <t>Wt2FaganRates</t>
  </si>
  <si>
    <t>Wt2JonesRates</t>
  </si>
  <si>
    <t>Wt2LakeJasperRates</t>
  </si>
  <si>
    <t>Wt2LyonsRates</t>
  </si>
  <si>
    <t>Wt2ParolaRates</t>
  </si>
  <si>
    <t>Tt3HaysRates</t>
  </si>
  <si>
    <t>Tt3MyrtleBankRates</t>
  </si>
  <si>
    <t>Vt3AndrewRates</t>
  </si>
  <si>
    <t>Vt3DanyenahRates</t>
  </si>
  <si>
    <t>Vt3HenkeRates</t>
  </si>
  <si>
    <t>Vt3KarlinskiRates</t>
  </si>
  <si>
    <t>Vt3MoorabindaRates</t>
  </si>
  <si>
    <t>Vt3WallabadahRates</t>
  </si>
  <si>
    <t>Wt3BurrellRates</t>
  </si>
  <si>
    <t>Wt3FaganRates</t>
  </si>
  <si>
    <t>Wt3JonesRates</t>
  </si>
  <si>
    <t>Wt3LakeJasperRates</t>
  </si>
  <si>
    <t>Wt3LyonsRates</t>
  </si>
  <si>
    <t>Wt3ParolaRates</t>
  </si>
  <si>
    <t>Tt4HaysRates</t>
  </si>
  <si>
    <t>Tt4MyrtleBankRates</t>
  </si>
  <si>
    <t>Vt4AndrewRates</t>
  </si>
  <si>
    <t>Vt4DanyenahRates</t>
  </si>
  <si>
    <t>Vt4HenkeRates</t>
  </si>
  <si>
    <t>Vt4KarlinskiRates</t>
  </si>
  <si>
    <t>Vt4MoorabindaRates</t>
  </si>
  <si>
    <t>Vt4WallabadahRates</t>
  </si>
  <si>
    <t>Wt4BurrellRates</t>
  </si>
  <si>
    <t>Wt4FaganRates</t>
  </si>
  <si>
    <t>Wt4JonesRates</t>
  </si>
  <si>
    <t>Wt4LakeJasperRates</t>
  </si>
  <si>
    <t>Wt4LyonsRates</t>
  </si>
  <si>
    <t>Wt4ParolaRates</t>
  </si>
  <si>
    <t>Tt5HaysRates</t>
  </si>
  <si>
    <t>Tt5MyrtleBankRates</t>
  </si>
  <si>
    <t>Vt5AndrewRates</t>
  </si>
  <si>
    <t>Vt5DanyenahRates</t>
  </si>
  <si>
    <t>Vt5HenkeRates</t>
  </si>
  <si>
    <t>Vt5KarlinskiRates</t>
  </si>
  <si>
    <t>Vt5MoorabindaRates</t>
  </si>
  <si>
    <t>Vt5WallabadahRates</t>
  </si>
  <si>
    <t>Wt5BurrellRates</t>
  </si>
  <si>
    <t>Wt5FaganRates</t>
  </si>
  <si>
    <t>Wt5JonesRates</t>
  </si>
  <si>
    <t>Wt5LakeJasperRates</t>
  </si>
  <si>
    <t>Wt5LyonsRates</t>
  </si>
  <si>
    <t>Wt5ParolaRates</t>
  </si>
  <si>
    <t>Tt6HaysRates</t>
  </si>
  <si>
    <t>Tt6MyrtleBankRates</t>
  </si>
  <si>
    <t>Vt6AndrewRates</t>
  </si>
  <si>
    <t>Vt6DanyenahRates</t>
  </si>
  <si>
    <t>Vt6HenkeRates</t>
  </si>
  <si>
    <t>Vt6KarlinskiRates</t>
  </si>
  <si>
    <t>Vt6MoorabindaRates</t>
  </si>
  <si>
    <t>Vt6WallabadahRates</t>
  </si>
  <si>
    <t>Wt6BurrellRates</t>
  </si>
  <si>
    <t>Wt6FaganRates</t>
  </si>
  <si>
    <t>Wt6JonesRates</t>
  </si>
  <si>
    <t>Wt6LakeJasperRates</t>
  </si>
  <si>
    <t>Wt6LyonsRates</t>
  </si>
  <si>
    <t>Wt6ParolaRates</t>
  </si>
  <si>
    <t>Tt7HaysRates</t>
  </si>
  <si>
    <t>Tt7MyrtleBankRates</t>
  </si>
  <si>
    <t>Vt7AndrewRates</t>
  </si>
  <si>
    <t>Vt7DanyenahRates</t>
  </si>
  <si>
    <t>Vt7HenkeRates</t>
  </si>
  <si>
    <t>Vt7KarlinskiRates</t>
  </si>
  <si>
    <t>Vt7MoorabindaRates</t>
  </si>
  <si>
    <t>Vt7WallabadahRates</t>
  </si>
  <si>
    <t>Wt7BurrellRates</t>
  </si>
  <si>
    <t>Wt7FaganRates</t>
  </si>
  <si>
    <t>Wt7JonesRates</t>
  </si>
  <si>
    <t>Wt7LakeJasperRates</t>
  </si>
  <si>
    <t>Wt7LyonsRates</t>
  </si>
  <si>
    <t>Wt7ParolaRates</t>
  </si>
  <si>
    <t>Tt8HaysRates</t>
  </si>
  <si>
    <t>Tt8MyrtleBankRates</t>
  </si>
  <si>
    <t>Vt8AndrewRates</t>
  </si>
  <si>
    <t>Vt8DanyenahRates</t>
  </si>
  <si>
    <t>Vt8HenkeRates</t>
  </si>
  <si>
    <t>Vt8KarlinskiRates</t>
  </si>
  <si>
    <t>Vt8MoorabindaRates</t>
  </si>
  <si>
    <t>Vt8WallabadahRates</t>
  </si>
  <si>
    <t>Wt8BurrellRates</t>
  </si>
  <si>
    <t>Wt8FaganRates</t>
  </si>
  <si>
    <t>Wt8JonesRates</t>
  </si>
  <si>
    <t>Wt8LakeJasperRates</t>
  </si>
  <si>
    <t>Wt8LyonsRates</t>
  </si>
  <si>
    <t>Wt8ParolaRates</t>
  </si>
  <si>
    <t>Site</t>
  </si>
  <si>
    <t>t1</t>
  </si>
  <si>
    <t>t19</t>
  </si>
  <si>
    <t>t10</t>
  </si>
  <si>
    <t>t9</t>
  </si>
  <si>
    <t>AnnadaleResp</t>
  </si>
  <si>
    <t>SpringsResp</t>
  </si>
  <si>
    <t>AnnadaleRespResp</t>
  </si>
  <si>
    <t>GumboughResp</t>
  </si>
  <si>
    <t>SpringsRespResp</t>
  </si>
  <si>
    <t>ConveyResp</t>
  </si>
  <si>
    <t>CowlandResp</t>
  </si>
  <si>
    <t>DanyenahResp</t>
  </si>
  <si>
    <t>DingupResp18</t>
  </si>
  <si>
    <t>DingupResp19</t>
  </si>
  <si>
    <t>ErribaResp</t>
  </si>
  <si>
    <t>GrevilleResp18</t>
  </si>
  <si>
    <t>GrevilleResp19</t>
  </si>
  <si>
    <t>LakeJasperResp18</t>
  </si>
  <si>
    <t>LakeJasperResp19</t>
  </si>
  <si>
    <t>LindsayResp</t>
  </si>
  <si>
    <t>MeadeResp</t>
  </si>
  <si>
    <t>OCallaghanResp</t>
  </si>
  <si>
    <t>PepperResp</t>
  </si>
  <si>
    <t>PrestonResp</t>
  </si>
  <si>
    <t>Railton1Resp</t>
  </si>
  <si>
    <t>Railton2Resp</t>
  </si>
  <si>
    <t>SmithResp</t>
  </si>
  <si>
    <t>TrianguleeResp</t>
  </si>
  <si>
    <t>WisbeyResp</t>
  </si>
  <si>
    <t>Vt1AnnadaleRespResp</t>
  </si>
  <si>
    <t>Vt1ConveyResp</t>
  </si>
  <si>
    <t>Vt1CowlandResp</t>
  </si>
  <si>
    <t>Vt1DanyenahResp</t>
  </si>
  <si>
    <t>Wt1DingupResp18</t>
  </si>
  <si>
    <t>Wt1DingupResp19</t>
  </si>
  <si>
    <t>Tt1ErribaResp</t>
  </si>
  <si>
    <t>Wt1GrevilleResp18</t>
  </si>
  <si>
    <t>Wt1GrevilleResp19</t>
  </si>
  <si>
    <t>Vt1GumboughResp</t>
  </si>
  <si>
    <t>Wt1LakeJasperResp18</t>
  </si>
  <si>
    <t>Wt1LakeJasperResp19</t>
  </si>
  <si>
    <t>Vt1LindsayResp</t>
  </si>
  <si>
    <t>Vt1MeadeResp</t>
  </si>
  <si>
    <t>Wt1OCallaghanResp</t>
  </si>
  <si>
    <t>Vt1PepperResp</t>
  </si>
  <si>
    <t>Tt1PrestonResp</t>
  </si>
  <si>
    <t>Tt1Railton1Resp</t>
  </si>
  <si>
    <t>Tt1Railton2Resp</t>
  </si>
  <si>
    <t>Vt1SmithResp</t>
  </si>
  <si>
    <t>Wt1TrianguleeResp</t>
  </si>
  <si>
    <t>Wt1WisbeyResp</t>
  </si>
  <si>
    <t>Vt19AnnadaleResp</t>
  </si>
  <si>
    <t>Vt19ConveyResp</t>
  </si>
  <si>
    <t>Vt19CowlandResp</t>
  </si>
  <si>
    <t>Vt19DanyenahResp</t>
  </si>
  <si>
    <t>Wt19DingupResp18</t>
  </si>
  <si>
    <t>Wt19DingupResp19</t>
  </si>
  <si>
    <t>Tt19ErribaResp</t>
  </si>
  <si>
    <t>Wt19GrevilleResp18</t>
  </si>
  <si>
    <t>Wt19GrevilleResp19</t>
  </si>
  <si>
    <t>Vt19GumboughResp</t>
  </si>
  <si>
    <t>Wt19LakeJasperResp18</t>
  </si>
  <si>
    <t>Wt19LakeJasperResp19</t>
  </si>
  <si>
    <t>Vt19LindsayResp</t>
  </si>
  <si>
    <t>Vt19MeadeResp</t>
  </si>
  <si>
    <t>Wt19OCallaghanResp</t>
  </si>
  <si>
    <t>Vt19PepperResp</t>
  </si>
  <si>
    <t>Tt19PrestonResp</t>
  </si>
  <si>
    <t>Tt19Railton1Resp</t>
  </si>
  <si>
    <t>Tt19Railton2Resp</t>
  </si>
  <si>
    <t>Vt19SmithResp</t>
  </si>
  <si>
    <t>Vt19SpringsResp</t>
  </si>
  <si>
    <t>Wt19TrianguleeResp</t>
  </si>
  <si>
    <t>Wt19WisbeyResp</t>
  </si>
  <si>
    <t>Vt10AnnadaleResp</t>
  </si>
  <si>
    <t>Vt10ConveyResp</t>
  </si>
  <si>
    <t>Vt10CowlandResp</t>
  </si>
  <si>
    <t>Vt10DanyenahResp</t>
  </si>
  <si>
    <t>Wt10DingupResp18</t>
  </si>
  <si>
    <t>Wt10DingupResp19</t>
  </si>
  <si>
    <t>Tt10ErribaResp</t>
  </si>
  <si>
    <t>Wt10GrevilleResp18</t>
  </si>
  <si>
    <t>Wt10GrevilleResp19</t>
  </si>
  <si>
    <t>Vt10GumboughResp</t>
  </si>
  <si>
    <t>Wt10LakeJasperResp18</t>
  </si>
  <si>
    <t>Wt10LakeJasperResp19</t>
  </si>
  <si>
    <t>Vt10LindsayResp</t>
  </si>
  <si>
    <t>Vt10MeadeResp</t>
  </si>
  <si>
    <t>Wt10OCallaghanResp</t>
  </si>
  <si>
    <t>Vt10PepperResp</t>
  </si>
  <si>
    <t>Tt10PrestonResp</t>
  </si>
  <si>
    <t>Tt10Railton1Resp</t>
  </si>
  <si>
    <t>Tt10Railton2Resp</t>
  </si>
  <si>
    <t>Vt10SmithResp</t>
  </si>
  <si>
    <t>Vt10SpringsResp</t>
  </si>
  <si>
    <t>Wt10TrianguleeResp</t>
  </si>
  <si>
    <t>Wt10WisbeyResp</t>
  </si>
  <si>
    <t>Vt9AnnadaleResp</t>
  </si>
  <si>
    <t>Vt9ConveyResp</t>
  </si>
  <si>
    <t>Vt9CowlandResp</t>
  </si>
  <si>
    <t>Vt9DanyenahResp</t>
  </si>
  <si>
    <t>Wt9DingupResp18</t>
  </si>
  <si>
    <t>Wt9DingupResp19</t>
  </si>
  <si>
    <t>Tt9ErribaResp</t>
  </si>
  <si>
    <t>Wt9GrevilleResp18</t>
  </si>
  <si>
    <t>Wt9GrevilleResp19</t>
  </si>
  <si>
    <t>Vt9GumboughResp</t>
  </si>
  <si>
    <t>Wt9LakeJasperResp18</t>
  </si>
  <si>
    <t>Wt9LakeJasperResp19</t>
  </si>
  <si>
    <t>Vt9LindsayResp</t>
  </si>
  <si>
    <t>Vt9MeadeResp</t>
  </si>
  <si>
    <t>Wt9OCallaghanResp</t>
  </si>
  <si>
    <t>Vt9PepperResp</t>
  </si>
  <si>
    <t>Tt9PrestonResp</t>
  </si>
  <si>
    <t>Tt9Railton1Resp</t>
  </si>
  <si>
    <t>Tt9Railton2Resp</t>
  </si>
  <si>
    <t>Vt9SmithResp</t>
  </si>
  <si>
    <t>Vt9SpringsResp</t>
  </si>
  <si>
    <t>Wt9TrianguleeResp</t>
  </si>
  <si>
    <t>Wt9WisbeyResp</t>
  </si>
  <si>
    <t>Vt1AnnadaleResp</t>
  </si>
  <si>
    <t>Vt1SpringsResp</t>
  </si>
  <si>
    <t>Plants</t>
  </si>
  <si>
    <t>Coppice</t>
  </si>
  <si>
    <t>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</si>
</sst>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d/mm/yyyy;@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vertical="top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 applyAlignment="1">
      <alignment vertical="top"/>
    </xf>
    <xf numFmtId="14" fontId="7" fillId="0" borderId="0" xfId="0" applyNumberFormat="1" applyFont="1"/>
    <xf numFmtId="14" fontId="7" fillId="0" borderId="0" xfId="0" applyNumberFormat="1" applyFont="1" applyAlignment="1">
      <alignment horizontal="right"/>
    </xf>
    <xf numFmtId="14" fontId="8" fillId="0" borderId="0" xfId="0" applyNumberFormat="1" applyFont="1"/>
    <xf numFmtId="164" fontId="1" fillId="0" borderId="1" xfId="0" applyNumberFormat="1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7" fillId="0" borderId="0" xfId="0" applyFont="1"/>
    <xf numFmtId="0" fontId="10" fillId="0" borderId="0" xfId="0" applyFont="1" applyAlignment="1">
      <alignment vertical="top"/>
    </xf>
    <xf numFmtId="0" fontId="6" fillId="0" borderId="0" xfId="0" applyFont="1"/>
    <xf numFmtId="165" fontId="4" fillId="0" borderId="0" xfId="0" applyNumberFormat="1" applyFont="1"/>
    <xf numFmtId="0" fontId="4" fillId="2" borderId="0" xfId="0" applyFont="1" applyFill="1" applyAlignment="1">
      <alignment horizontal="right" vertical="top"/>
    </xf>
    <xf numFmtId="0" fontId="4" fillId="2" borderId="0" xfId="0" applyFont="1" applyFill="1"/>
    <xf numFmtId="14" fontId="8" fillId="0" borderId="0" xfId="0" applyNumberFormat="1" applyFont="1" applyAlignment="1">
      <alignment horizontal="right" vertical="center"/>
    </xf>
    <xf numFmtId="164" fontId="11" fillId="0" borderId="0" xfId="0" applyNumberFormat="1" applyFont="1" applyAlignment="1">
      <alignment vertical="top"/>
    </xf>
    <xf numFmtId="1" fontId="11" fillId="0" borderId="0" xfId="0" applyNumberFormat="1" applyFont="1" applyAlignment="1">
      <alignment vertical="top"/>
    </xf>
    <xf numFmtId="2" fontId="13" fillId="0" borderId="0" xfId="0" applyNumberFormat="1" applyFont="1"/>
    <xf numFmtId="0" fontId="7" fillId="2" borderId="0" xfId="0" applyFont="1" applyFill="1"/>
    <xf numFmtId="0" fontId="0" fillId="2" borderId="0" xfId="0" applyFill="1"/>
    <xf numFmtId="1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7" fontId="4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12" fillId="0" borderId="0" xfId="0" applyNumberFormat="1" applyFont="1"/>
    <xf numFmtId="1" fontId="0" fillId="0" borderId="0" xfId="0" applyNumberFormat="1"/>
    <xf numFmtId="2" fontId="11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center"/>
    </xf>
    <xf numFmtId="2" fontId="11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1D57-54FD-4498-ABC6-DD6B30F55B25}">
  <dimension ref="A1:M75"/>
  <sheetViews>
    <sheetView workbookViewId="0">
      <selection activeCell="C1" sqref="C1"/>
    </sheetView>
  </sheetViews>
  <sheetFormatPr defaultRowHeight="15" x14ac:dyDescent="0.25"/>
  <cols>
    <col min="1" max="1" width="24.5703125" customWidth="1"/>
    <col min="2" max="3" width="12.7109375" customWidth="1"/>
  </cols>
  <sheetData>
    <row r="1" spans="1:13" ht="30" x14ac:dyDescent="0.25">
      <c r="A1" s="4" t="s">
        <v>0</v>
      </c>
      <c r="B1" s="4" t="s">
        <v>4</v>
      </c>
      <c r="C1" s="4" t="s">
        <v>42</v>
      </c>
    </row>
    <row r="2" spans="1:13" x14ac:dyDescent="0.25">
      <c r="A2" s="1" t="s">
        <v>7</v>
      </c>
      <c r="B2" s="2">
        <v>44726</v>
      </c>
      <c r="C2" s="3">
        <v>19.5</v>
      </c>
      <c r="L2" s="5"/>
      <c r="M2" s="10"/>
    </row>
    <row r="3" spans="1:13" x14ac:dyDescent="0.25">
      <c r="A3" s="1" t="s">
        <v>38</v>
      </c>
      <c r="B3" s="2">
        <v>44788</v>
      </c>
      <c r="C3" s="3">
        <v>24.5</v>
      </c>
      <c r="L3" s="5"/>
      <c r="M3" s="10"/>
    </row>
    <row r="4" spans="1:13" x14ac:dyDescent="0.25">
      <c r="A4" s="1" t="s">
        <v>37</v>
      </c>
      <c r="B4" s="2">
        <v>44770</v>
      </c>
      <c r="C4" s="3">
        <v>23.4</v>
      </c>
      <c r="L4" s="5"/>
      <c r="M4" s="10"/>
    </row>
    <row r="5" spans="1:13" x14ac:dyDescent="0.25">
      <c r="A5" s="1" t="s">
        <v>8</v>
      </c>
      <c r="B5" s="2">
        <v>44761</v>
      </c>
      <c r="C5" s="3">
        <v>15.6</v>
      </c>
      <c r="L5" s="5"/>
      <c r="M5" s="10"/>
    </row>
    <row r="6" spans="1:13" x14ac:dyDescent="0.25">
      <c r="A6" s="1" t="s">
        <v>9</v>
      </c>
      <c r="B6" s="2">
        <v>44391</v>
      </c>
      <c r="C6" s="3">
        <v>35.1</v>
      </c>
      <c r="L6" s="5"/>
      <c r="M6" s="10"/>
    </row>
    <row r="7" spans="1:13" x14ac:dyDescent="0.25">
      <c r="A7" s="1" t="s">
        <v>10</v>
      </c>
      <c r="B7" s="2">
        <v>44762</v>
      </c>
      <c r="C7" s="3">
        <v>23.3</v>
      </c>
      <c r="L7" s="5"/>
      <c r="M7" s="10"/>
    </row>
    <row r="8" spans="1:13" x14ac:dyDescent="0.25">
      <c r="A8" s="1" t="s">
        <v>11</v>
      </c>
      <c r="B8" s="2">
        <v>44762</v>
      </c>
      <c r="C8" s="3">
        <v>15.8</v>
      </c>
      <c r="L8" s="5"/>
      <c r="M8" s="10"/>
    </row>
    <row r="9" spans="1:13" x14ac:dyDescent="0.25">
      <c r="A9" s="1" t="s">
        <v>12</v>
      </c>
      <c r="B9" s="2">
        <v>44425</v>
      </c>
      <c r="C9" s="3">
        <v>15</v>
      </c>
      <c r="L9" s="5"/>
      <c r="M9" s="10"/>
    </row>
    <row r="10" spans="1:13" x14ac:dyDescent="0.25">
      <c r="A10" s="1" t="s">
        <v>13</v>
      </c>
      <c r="B10" s="2">
        <v>44713</v>
      </c>
      <c r="C10" s="3">
        <v>11.7</v>
      </c>
      <c r="L10" s="5"/>
      <c r="M10" s="10"/>
    </row>
    <row r="11" spans="1:13" x14ac:dyDescent="0.25">
      <c r="A11" s="1" t="s">
        <v>14</v>
      </c>
      <c r="B11" s="2">
        <v>44722</v>
      </c>
      <c r="C11" s="3">
        <v>19.3</v>
      </c>
      <c r="L11" s="5"/>
      <c r="M11" s="10"/>
    </row>
    <row r="12" spans="1:13" x14ac:dyDescent="0.25">
      <c r="A12" s="1" t="s">
        <v>15</v>
      </c>
      <c r="B12" s="2">
        <v>44769</v>
      </c>
      <c r="C12" s="3">
        <v>19.600000000000001</v>
      </c>
      <c r="L12" s="5"/>
      <c r="M12" s="10"/>
    </row>
    <row r="13" spans="1:13" x14ac:dyDescent="0.25">
      <c r="A13" s="1" t="s">
        <v>6</v>
      </c>
      <c r="B13" s="2">
        <v>44393</v>
      </c>
      <c r="C13" s="3">
        <v>22.9</v>
      </c>
      <c r="L13" s="5"/>
      <c r="M13" s="10"/>
    </row>
    <row r="14" spans="1:13" x14ac:dyDescent="0.25">
      <c r="A14" s="1" t="s">
        <v>16</v>
      </c>
      <c r="B14" s="2">
        <v>44720</v>
      </c>
      <c r="C14" s="3">
        <v>20.7</v>
      </c>
      <c r="L14" s="5"/>
      <c r="M14" s="10"/>
    </row>
    <row r="15" spans="1:13" x14ac:dyDescent="0.25">
      <c r="A15" s="1" t="s">
        <v>17</v>
      </c>
      <c r="B15" s="2">
        <v>44743</v>
      </c>
      <c r="C15" s="3">
        <v>20.9</v>
      </c>
      <c r="L15" s="5"/>
      <c r="M15" s="10"/>
    </row>
    <row r="16" spans="1:13" x14ac:dyDescent="0.25">
      <c r="A16" s="5" t="s">
        <v>18</v>
      </c>
      <c r="B16" s="2">
        <v>44418</v>
      </c>
      <c r="C16" s="6">
        <v>12.2</v>
      </c>
      <c r="L16" s="5"/>
      <c r="M16" s="10"/>
    </row>
    <row r="17" spans="1:13" x14ac:dyDescent="0.25">
      <c r="A17" s="5" t="s">
        <v>19</v>
      </c>
      <c r="B17" s="2">
        <v>44776</v>
      </c>
      <c r="C17" s="6">
        <v>19.5</v>
      </c>
      <c r="L17" s="5"/>
      <c r="M17" s="10"/>
    </row>
    <row r="18" spans="1:13" x14ac:dyDescent="0.25">
      <c r="A18" s="5" t="s">
        <v>20</v>
      </c>
      <c r="B18" s="2">
        <v>44776</v>
      </c>
      <c r="C18" s="6">
        <v>28.9</v>
      </c>
      <c r="L18" s="5"/>
      <c r="M18" s="10"/>
    </row>
    <row r="19" spans="1:13" x14ac:dyDescent="0.25">
      <c r="A19" s="5" t="s">
        <v>21</v>
      </c>
      <c r="B19" s="2">
        <v>44776</v>
      </c>
      <c r="C19" s="6">
        <v>26.4</v>
      </c>
      <c r="L19" s="5"/>
      <c r="M19" s="10"/>
    </row>
    <row r="20" spans="1:13" x14ac:dyDescent="0.25">
      <c r="A20" s="5" t="s">
        <v>1</v>
      </c>
      <c r="B20" s="2">
        <v>44418</v>
      </c>
      <c r="C20" s="6">
        <v>14</v>
      </c>
      <c r="L20" s="5"/>
      <c r="M20" s="10"/>
    </row>
    <row r="21" spans="1:13" x14ac:dyDescent="0.25">
      <c r="A21" s="5" t="s">
        <v>22</v>
      </c>
      <c r="B21" s="2">
        <v>44418</v>
      </c>
      <c r="C21" s="6">
        <v>26.1</v>
      </c>
      <c r="L21" s="5"/>
      <c r="M21" s="10"/>
    </row>
    <row r="22" spans="1:13" x14ac:dyDescent="0.25">
      <c r="A22" s="5" t="s">
        <v>23</v>
      </c>
      <c r="B22" s="2">
        <v>44418</v>
      </c>
      <c r="C22" s="6">
        <v>20.399999999999999</v>
      </c>
      <c r="L22" s="5"/>
      <c r="M22" s="10"/>
    </row>
    <row r="23" spans="1:13" x14ac:dyDescent="0.25">
      <c r="A23" s="5" t="s">
        <v>24</v>
      </c>
      <c r="B23" s="2">
        <v>44418</v>
      </c>
      <c r="C23" s="6">
        <v>11.6</v>
      </c>
      <c r="L23" s="5"/>
      <c r="M23" s="10"/>
    </row>
    <row r="24" spans="1:13" x14ac:dyDescent="0.25">
      <c r="A24" s="5" t="s">
        <v>2</v>
      </c>
      <c r="B24" s="2">
        <v>44418</v>
      </c>
      <c r="C24" s="6">
        <v>20.6</v>
      </c>
      <c r="L24" s="5"/>
      <c r="M24" s="10"/>
    </row>
    <row r="25" spans="1:13" x14ac:dyDescent="0.25">
      <c r="A25" s="5" t="s">
        <v>25</v>
      </c>
      <c r="B25" s="2">
        <v>44776</v>
      </c>
      <c r="C25" s="6">
        <v>7.9</v>
      </c>
    </row>
    <row r="26" spans="1:13" x14ac:dyDescent="0.25">
      <c r="A26" s="5" t="s">
        <v>26</v>
      </c>
      <c r="B26" s="2">
        <v>44776</v>
      </c>
      <c r="C26" s="6">
        <v>20.6</v>
      </c>
    </row>
    <row r="27" spans="1:13" x14ac:dyDescent="0.25">
      <c r="A27" s="5" t="s">
        <v>27</v>
      </c>
      <c r="B27" s="2">
        <v>44776</v>
      </c>
      <c r="C27" s="6">
        <v>9.3000000000000007</v>
      </c>
    </row>
    <row r="28" spans="1:13" x14ac:dyDescent="0.25">
      <c r="A28" s="5" t="s">
        <v>49</v>
      </c>
      <c r="B28" s="2">
        <v>44776</v>
      </c>
      <c r="C28" s="6">
        <v>9.8000000000000007</v>
      </c>
    </row>
    <row r="29" spans="1:13" x14ac:dyDescent="0.25">
      <c r="A29" s="5" t="s">
        <v>3</v>
      </c>
      <c r="B29" s="2">
        <v>44771</v>
      </c>
      <c r="C29" s="6">
        <v>24</v>
      </c>
    </row>
    <row r="30" spans="1:13" x14ac:dyDescent="0.25">
      <c r="A30" s="5" t="s">
        <v>28</v>
      </c>
      <c r="B30" s="2">
        <v>44418</v>
      </c>
      <c r="C30" s="6">
        <v>27</v>
      </c>
    </row>
    <row r="31" spans="1:13" x14ac:dyDescent="0.25">
      <c r="A31" s="5" t="s">
        <v>29</v>
      </c>
      <c r="B31" s="2">
        <v>44418</v>
      </c>
      <c r="C31" s="6">
        <v>28.3</v>
      </c>
    </row>
    <row r="32" spans="1:13" x14ac:dyDescent="0.25">
      <c r="A32" s="5" t="s">
        <v>30</v>
      </c>
      <c r="B32" s="2">
        <v>44418</v>
      </c>
      <c r="C32" s="6">
        <v>32.5</v>
      </c>
    </row>
    <row r="33" spans="1:3" x14ac:dyDescent="0.25">
      <c r="A33" s="5" t="s">
        <v>31</v>
      </c>
      <c r="B33" s="2">
        <v>44418</v>
      </c>
      <c r="C33" s="6">
        <v>26.5</v>
      </c>
    </row>
    <row r="34" spans="1:3" x14ac:dyDescent="0.25">
      <c r="A34" s="5" t="s">
        <v>32</v>
      </c>
      <c r="B34" s="2">
        <v>44418</v>
      </c>
      <c r="C34" s="6">
        <v>20.3</v>
      </c>
    </row>
    <row r="35" spans="1:3" x14ac:dyDescent="0.25">
      <c r="A35" s="5" t="s">
        <v>33</v>
      </c>
      <c r="B35" s="2">
        <v>44418</v>
      </c>
      <c r="C35" s="6">
        <v>22.3</v>
      </c>
    </row>
    <row r="36" spans="1:3" x14ac:dyDescent="0.25">
      <c r="A36" s="5" t="s">
        <v>34</v>
      </c>
      <c r="B36" s="2">
        <v>44776</v>
      </c>
      <c r="C36" s="6">
        <v>27.3</v>
      </c>
    </row>
    <row r="37" spans="1:3" x14ac:dyDescent="0.25">
      <c r="A37" s="5" t="s">
        <v>35</v>
      </c>
      <c r="B37" s="2">
        <v>44771</v>
      </c>
      <c r="C37" s="6">
        <v>17.899999999999999</v>
      </c>
    </row>
    <row r="38" spans="1:3" x14ac:dyDescent="0.25">
      <c r="A38" s="5" t="s">
        <v>36</v>
      </c>
      <c r="B38" s="2">
        <v>44771</v>
      </c>
      <c r="C38" s="6">
        <v>31.3</v>
      </c>
    </row>
    <row r="39" spans="1:3" x14ac:dyDescent="0.25">
      <c r="A39" s="1" t="s">
        <v>54</v>
      </c>
      <c r="B39" s="2">
        <v>44726</v>
      </c>
      <c r="C39" s="6">
        <v>22.7</v>
      </c>
    </row>
    <row r="40" spans="1:3" x14ac:dyDescent="0.25">
      <c r="A40" s="1" t="s">
        <v>61</v>
      </c>
      <c r="B40" s="2">
        <v>44788</v>
      </c>
      <c r="C40" s="6">
        <v>26</v>
      </c>
    </row>
    <row r="41" spans="1:3" x14ac:dyDescent="0.25">
      <c r="A41" s="1" t="s">
        <v>50</v>
      </c>
      <c r="B41" s="2">
        <v>44770</v>
      </c>
      <c r="C41" s="6">
        <v>25.4</v>
      </c>
    </row>
    <row r="42" spans="1:3" x14ac:dyDescent="0.25">
      <c r="A42" s="1" t="s">
        <v>52</v>
      </c>
      <c r="B42" s="2">
        <v>44761</v>
      </c>
      <c r="C42" s="6">
        <v>17.2</v>
      </c>
    </row>
    <row r="43" spans="1:3" x14ac:dyDescent="0.25">
      <c r="A43" s="1" t="s">
        <v>55</v>
      </c>
      <c r="B43" s="2">
        <v>44391</v>
      </c>
      <c r="C43" s="6">
        <v>40.200000000000003</v>
      </c>
    </row>
    <row r="44" spans="1:3" x14ac:dyDescent="0.25">
      <c r="A44" s="1" t="s">
        <v>57</v>
      </c>
      <c r="B44" s="2">
        <v>44762</v>
      </c>
      <c r="C44">
        <v>21.9</v>
      </c>
    </row>
    <row r="45" spans="1:3" x14ac:dyDescent="0.25">
      <c r="A45" s="1" t="s">
        <v>60</v>
      </c>
      <c r="B45" s="2">
        <v>44762</v>
      </c>
      <c r="C45">
        <v>19.2</v>
      </c>
    </row>
    <row r="46" spans="1:3" x14ac:dyDescent="0.25">
      <c r="A46" s="1" t="s">
        <v>63</v>
      </c>
      <c r="B46" s="2">
        <v>44425</v>
      </c>
      <c r="C46">
        <v>15.5</v>
      </c>
    </row>
    <row r="47" spans="1:3" x14ac:dyDescent="0.25">
      <c r="A47" s="1" t="s">
        <v>51</v>
      </c>
      <c r="B47" s="2">
        <v>44713</v>
      </c>
      <c r="C47">
        <v>14.8</v>
      </c>
    </row>
    <row r="48" spans="1:3" x14ac:dyDescent="0.25">
      <c r="A48" s="1" t="s">
        <v>53</v>
      </c>
      <c r="B48" s="2">
        <v>44722</v>
      </c>
      <c r="C48">
        <v>24.9</v>
      </c>
    </row>
    <row r="49" spans="1:3" x14ac:dyDescent="0.25">
      <c r="A49" s="1" t="s">
        <v>56</v>
      </c>
      <c r="B49" s="2">
        <v>44769</v>
      </c>
      <c r="C49">
        <v>24.4</v>
      </c>
    </row>
    <row r="50" spans="1:3" x14ac:dyDescent="0.25">
      <c r="A50" s="1" t="s">
        <v>58</v>
      </c>
      <c r="B50" s="2">
        <v>44393</v>
      </c>
      <c r="C50">
        <v>30.8</v>
      </c>
    </row>
    <row r="51" spans="1:3" x14ac:dyDescent="0.25">
      <c r="A51" s="1" t="s">
        <v>59</v>
      </c>
      <c r="B51" s="2">
        <v>44720</v>
      </c>
      <c r="C51">
        <v>22.1</v>
      </c>
    </row>
    <row r="52" spans="1:3" x14ac:dyDescent="0.25">
      <c r="A52" s="1" t="s">
        <v>62</v>
      </c>
      <c r="B52" s="2">
        <v>44743</v>
      </c>
      <c r="C52">
        <v>21.4</v>
      </c>
    </row>
    <row r="53" spans="1:3" x14ac:dyDescent="0.25">
      <c r="A53" s="5" t="s">
        <v>69</v>
      </c>
      <c r="B53" s="2">
        <v>44418</v>
      </c>
      <c r="C53">
        <v>12.4</v>
      </c>
    </row>
    <row r="54" spans="1:3" x14ac:dyDescent="0.25">
      <c r="A54" s="5" t="s">
        <v>78</v>
      </c>
      <c r="B54" s="2">
        <v>44776</v>
      </c>
      <c r="C54">
        <v>22.4</v>
      </c>
    </row>
    <row r="55" spans="1:3" x14ac:dyDescent="0.25">
      <c r="A55" s="5" t="s">
        <v>79</v>
      </c>
      <c r="B55" s="2">
        <v>44776</v>
      </c>
      <c r="C55">
        <v>32.1</v>
      </c>
    </row>
    <row r="56" spans="1:3" x14ac:dyDescent="0.25">
      <c r="A56" s="5" t="s">
        <v>80</v>
      </c>
      <c r="B56" s="2">
        <v>44776</v>
      </c>
      <c r="C56">
        <v>29.8</v>
      </c>
    </row>
    <row r="57" spans="1:3" x14ac:dyDescent="0.25">
      <c r="A57" s="5" t="s">
        <v>1</v>
      </c>
      <c r="B57" s="2">
        <v>44418</v>
      </c>
      <c r="C57">
        <v>19.100000000000001</v>
      </c>
    </row>
    <row r="58" spans="1:3" x14ac:dyDescent="0.25">
      <c r="A58" s="5" t="s">
        <v>64</v>
      </c>
      <c r="B58" s="2">
        <v>44418</v>
      </c>
      <c r="C58">
        <v>30.8</v>
      </c>
    </row>
    <row r="59" spans="1:3" x14ac:dyDescent="0.25">
      <c r="A59" s="5" t="s">
        <v>65</v>
      </c>
      <c r="B59" s="2">
        <v>44418</v>
      </c>
      <c r="C59">
        <v>22.9</v>
      </c>
    </row>
    <row r="60" spans="1:3" x14ac:dyDescent="0.25">
      <c r="A60" s="5" t="s">
        <v>66</v>
      </c>
      <c r="B60" s="2">
        <v>44418</v>
      </c>
      <c r="C60">
        <v>13.1</v>
      </c>
    </row>
    <row r="61" spans="1:3" x14ac:dyDescent="0.25">
      <c r="A61" s="5" t="s">
        <v>2</v>
      </c>
      <c r="B61" s="2">
        <v>44418</v>
      </c>
      <c r="C61">
        <v>21.9</v>
      </c>
    </row>
    <row r="62" spans="1:3" x14ac:dyDescent="0.25">
      <c r="A62" s="5" t="s">
        <v>74</v>
      </c>
      <c r="B62" s="2">
        <v>44776</v>
      </c>
      <c r="C62">
        <v>11.7</v>
      </c>
    </row>
    <row r="63" spans="1:3" x14ac:dyDescent="0.25">
      <c r="A63" s="5" t="s">
        <v>75</v>
      </c>
      <c r="B63" s="2">
        <v>44776</v>
      </c>
      <c r="C63">
        <v>20</v>
      </c>
    </row>
    <row r="64" spans="1:3" x14ac:dyDescent="0.25">
      <c r="A64" s="5" t="s">
        <v>77</v>
      </c>
      <c r="B64" s="2">
        <v>44776</v>
      </c>
      <c r="C64">
        <v>12.3</v>
      </c>
    </row>
    <row r="65" spans="1:3" x14ac:dyDescent="0.25">
      <c r="A65" s="5" t="s">
        <v>83</v>
      </c>
      <c r="B65" s="2">
        <v>44776</v>
      </c>
      <c r="C65">
        <v>11.6</v>
      </c>
    </row>
    <row r="66" spans="1:3" x14ac:dyDescent="0.25">
      <c r="A66" s="5" t="s">
        <v>3</v>
      </c>
      <c r="B66" s="2">
        <v>44771</v>
      </c>
      <c r="C66">
        <v>25.2</v>
      </c>
    </row>
    <row r="67" spans="1:3" x14ac:dyDescent="0.25">
      <c r="A67" s="5" t="s">
        <v>67</v>
      </c>
      <c r="B67" s="2">
        <v>44418</v>
      </c>
      <c r="C67">
        <v>30.5</v>
      </c>
    </row>
    <row r="68" spans="1:3" x14ac:dyDescent="0.25">
      <c r="A68" s="5" t="s">
        <v>68</v>
      </c>
      <c r="B68" s="2">
        <v>44418</v>
      </c>
      <c r="C68">
        <v>31.3</v>
      </c>
    </row>
    <row r="69" spans="1:3" x14ac:dyDescent="0.25">
      <c r="A69" s="5" t="s">
        <v>70</v>
      </c>
      <c r="B69" s="2">
        <v>44418</v>
      </c>
      <c r="C69">
        <v>32.4</v>
      </c>
    </row>
    <row r="70" spans="1:3" x14ac:dyDescent="0.25">
      <c r="A70" s="5" t="s">
        <v>71</v>
      </c>
      <c r="B70" s="2">
        <v>44418</v>
      </c>
      <c r="C70">
        <v>34.9</v>
      </c>
    </row>
    <row r="71" spans="1:3" x14ac:dyDescent="0.25">
      <c r="A71" s="5" t="s">
        <v>72</v>
      </c>
      <c r="B71" s="2">
        <v>44418</v>
      </c>
      <c r="C71">
        <v>36.5</v>
      </c>
    </row>
    <row r="72" spans="1:3" x14ac:dyDescent="0.25">
      <c r="A72" s="5" t="s">
        <v>73</v>
      </c>
      <c r="B72" s="2">
        <v>44418</v>
      </c>
      <c r="C72">
        <v>35.4</v>
      </c>
    </row>
    <row r="73" spans="1:3" x14ac:dyDescent="0.25">
      <c r="A73" s="5" t="s">
        <v>76</v>
      </c>
      <c r="B73" s="2">
        <v>44776</v>
      </c>
      <c r="C73">
        <v>31.1</v>
      </c>
    </row>
    <row r="74" spans="1:3" x14ac:dyDescent="0.25">
      <c r="A74" s="5" t="s">
        <v>81</v>
      </c>
      <c r="B74" s="2">
        <v>44771</v>
      </c>
      <c r="C74">
        <v>21.4</v>
      </c>
    </row>
    <row r="75" spans="1:3" x14ac:dyDescent="0.25">
      <c r="A75" s="5" t="s">
        <v>82</v>
      </c>
      <c r="B75" s="2">
        <v>44771</v>
      </c>
      <c r="C75">
        <v>31</v>
      </c>
    </row>
  </sheetData>
  <conditionalFormatting sqref="M2:M24">
    <cfRule type="expression" dxfId="1" priority="1">
      <formula>(U2&lt;0.05)*(U2&gt;0)</formula>
    </cfRule>
    <cfRule type="expression" dxfId="0" priority="2">
      <formula>(U2&lt;0.1)*(U2&gt;0)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CDA9-47FE-4AB6-8DF0-441FBF04157F}">
  <sheetPr>
    <pageSetUpPr fitToPage="1"/>
  </sheetPr>
  <dimension ref="A1:AE1625"/>
  <sheetViews>
    <sheetView tabSelected="1" topLeftCell="A1544" zoomScaleNormal="100" workbookViewId="0">
      <selection activeCell="D1584" sqref="D1584"/>
    </sheetView>
  </sheetViews>
  <sheetFormatPr defaultRowHeight="15" x14ac:dyDescent="0.25"/>
  <cols>
    <col min="1" max="1" width="22.7109375" style="22" customWidth="1"/>
    <col min="2" max="2" width="15.85546875" customWidth="1"/>
    <col min="3" max="3" width="9.85546875" customWidth="1"/>
    <col min="4" max="4" width="3.28515625" customWidth="1"/>
    <col min="5" max="5" width="6" customWidth="1"/>
    <col min="6" max="6" width="7" customWidth="1"/>
    <col min="7" max="7" width="8.42578125" style="3" customWidth="1"/>
    <col min="8" max="8" width="8.85546875" style="3" customWidth="1"/>
    <col min="9" max="9" width="8" style="3" customWidth="1"/>
    <col min="10" max="10" width="7.85546875" style="31" customWidth="1"/>
    <col min="11" max="12" width="5.42578125" customWidth="1"/>
    <col min="13" max="13" width="7.140625" customWidth="1"/>
    <col min="14" max="15" width="5.42578125" customWidth="1"/>
    <col min="16" max="16" width="6.140625" customWidth="1"/>
    <col min="17" max="17" width="12.7109375" customWidth="1"/>
    <col min="18" max="18" width="8.7109375" customWidth="1"/>
    <col min="19" max="19" width="6.140625" customWidth="1"/>
    <col min="20" max="20" width="4" customWidth="1"/>
    <col min="21" max="21" width="4.5703125" customWidth="1"/>
    <col min="22" max="22" width="10.140625" customWidth="1"/>
    <col min="23" max="23" width="8.85546875" bestFit="1" customWidth="1"/>
    <col min="30" max="30" width="10.42578125" bestFit="1" customWidth="1"/>
    <col min="31" max="31" width="15.85546875" bestFit="1" customWidth="1"/>
  </cols>
  <sheetData>
    <row r="1" spans="1:31" ht="60" x14ac:dyDescent="0.25">
      <c r="A1" s="7" t="s">
        <v>0</v>
      </c>
      <c r="B1" s="7" t="s">
        <v>4</v>
      </c>
      <c r="C1" s="8" t="s">
        <v>44</v>
      </c>
      <c r="D1" s="8" t="s">
        <v>45</v>
      </c>
      <c r="E1" s="7" t="s">
        <v>43</v>
      </c>
      <c r="F1" s="19" t="s">
        <v>39</v>
      </c>
      <c r="G1" s="7" t="s">
        <v>41</v>
      </c>
      <c r="H1" s="7" t="s">
        <v>40</v>
      </c>
      <c r="I1" s="7" t="s">
        <v>5</v>
      </c>
      <c r="J1" s="7" t="s">
        <v>98</v>
      </c>
      <c r="K1" s="7" t="s">
        <v>85</v>
      </c>
      <c r="L1" s="7" t="s">
        <v>84</v>
      </c>
      <c r="M1" s="7" t="s">
        <v>97</v>
      </c>
      <c r="N1" s="4" t="s">
        <v>93</v>
      </c>
      <c r="O1" s="4" t="s">
        <v>377</v>
      </c>
      <c r="P1" s="7" t="s">
        <v>46</v>
      </c>
      <c r="Q1" s="7" t="s">
        <v>254</v>
      </c>
      <c r="R1" s="4" t="s">
        <v>99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94</v>
      </c>
    </row>
    <row r="2" spans="1:31" s="13" customFormat="1" ht="12.75" x14ac:dyDescent="0.2">
      <c r="A2" s="20" t="s">
        <v>290</v>
      </c>
      <c r="B2" s="35">
        <v>43739</v>
      </c>
      <c r="C2" s="18">
        <v>42993</v>
      </c>
      <c r="D2" s="23">
        <v>0</v>
      </c>
      <c r="E2" s="12">
        <f>(B2-C2)/365.242199</f>
        <v>2.0424803104418938</v>
      </c>
      <c r="F2" s="41">
        <v>800</v>
      </c>
      <c r="G2" s="40">
        <v>2.6213973132458395</v>
      </c>
      <c r="H2" s="40">
        <v>2.4736020661381644</v>
      </c>
      <c r="I2" s="40">
        <v>0.46307724648382936</v>
      </c>
      <c r="J2" s="40">
        <v>1.2188656024867917</v>
      </c>
      <c r="K2" s="45">
        <f>IF(G2&gt;0,0.0000275*G2^2.082*H2^0.974*F2,"")</f>
        <v>0.39528590962769089</v>
      </c>
      <c r="L2" s="45">
        <f>IF(G2&gt;0,(1/3*H2^3*PI()*(G2/((H2-1.3)*200))^2)*F2,"")</f>
        <v>1.5815105294658607</v>
      </c>
      <c r="M2" s="29"/>
      <c r="N2" s="13" t="s">
        <v>92</v>
      </c>
      <c r="O2" s="13" t="s">
        <v>379</v>
      </c>
      <c r="P2" s="13" t="s">
        <v>47</v>
      </c>
      <c r="Q2" s="11" t="s">
        <v>269</v>
      </c>
      <c r="R2" s="11" t="s">
        <v>255</v>
      </c>
      <c r="S2" s="13">
        <v>0</v>
      </c>
      <c r="T2" s="13">
        <v>0</v>
      </c>
      <c r="V2" s="25"/>
      <c r="W2" s="13" t="s">
        <v>96</v>
      </c>
      <c r="Y2" s="37"/>
      <c r="AD2" s="39"/>
      <c r="AE2" s="39"/>
    </row>
    <row r="3" spans="1:31" s="13" customFormat="1" ht="12.75" x14ac:dyDescent="0.2">
      <c r="A3" s="20" t="s">
        <v>335</v>
      </c>
      <c r="B3" s="35">
        <v>43739</v>
      </c>
      <c r="C3" s="18">
        <v>42993</v>
      </c>
      <c r="D3" s="23">
        <v>0</v>
      </c>
      <c r="E3" s="12">
        <f>(B3-C3)/365.242199</f>
        <v>2.0424803104418938</v>
      </c>
      <c r="F3" s="41">
        <v>800</v>
      </c>
      <c r="G3" s="40">
        <v>2.1026991031772542</v>
      </c>
      <c r="H3" s="40">
        <v>2.2230092778839734</v>
      </c>
      <c r="I3" s="40">
        <v>0.307544073415837</v>
      </c>
      <c r="J3" s="40">
        <v>1.5681112225818941</v>
      </c>
      <c r="K3" s="45">
        <f>IF(G3&gt;0,0.0000275*G3^2.082*H3^0.974*F3,"")</f>
        <v>0.2250948021623578</v>
      </c>
      <c r="L3" s="45">
        <f>IF(G3&gt;0,(1/3*H3^3*PI()*(G3/((H3-1.3)*200))^2)*F3,"")</f>
        <v>1.1940556430461986</v>
      </c>
      <c r="M3" s="29"/>
      <c r="N3" s="13" t="s">
        <v>92</v>
      </c>
      <c r="O3" s="13" t="s">
        <v>379</v>
      </c>
      <c r="P3" s="13" t="s">
        <v>47</v>
      </c>
      <c r="Q3" s="11" t="s">
        <v>269</v>
      </c>
      <c r="R3" s="11" t="s">
        <v>257</v>
      </c>
      <c r="S3" s="13">
        <v>400</v>
      </c>
      <c r="T3" s="13">
        <v>0</v>
      </c>
      <c r="V3" s="25"/>
      <c r="W3" s="13" t="s">
        <v>96</v>
      </c>
      <c r="Y3" s="37"/>
      <c r="AD3" s="39"/>
      <c r="AE3" s="39"/>
    </row>
    <row r="4" spans="1:31" s="13" customFormat="1" ht="12.75" x14ac:dyDescent="0.2">
      <c r="A4" s="20" t="s">
        <v>312</v>
      </c>
      <c r="B4" s="35">
        <v>43739</v>
      </c>
      <c r="C4" s="18">
        <v>42993</v>
      </c>
      <c r="D4" s="23">
        <v>0</v>
      </c>
      <c r="E4" s="12">
        <f>(B4-C4)/365.242199</f>
        <v>2.0424803104418938</v>
      </c>
      <c r="F4" s="41">
        <v>788.88888888888903</v>
      </c>
      <c r="G4" s="40">
        <v>2.9991859706256272</v>
      </c>
      <c r="H4" s="40">
        <v>2.7267013847149091</v>
      </c>
      <c r="I4" s="40">
        <v>0.60725352050452297</v>
      </c>
      <c r="J4" s="40">
        <v>0.78968926621544355</v>
      </c>
      <c r="K4" s="45">
        <f>IF(G4&gt;0,0.0000275*G4^2.082*H4^0.974*F4,"")</f>
        <v>0.56725796814317675</v>
      </c>
      <c r="L4" s="45">
        <f>IF(G4&gt;0,(1/3*H4^3*PI()*(G4/((H4-1.3)*200))^2)*F4,"")</f>
        <v>1.850281592635586</v>
      </c>
      <c r="M4" s="29"/>
      <c r="N4" s="13" t="s">
        <v>92</v>
      </c>
      <c r="O4" s="13" t="s">
        <v>379</v>
      </c>
      <c r="P4" s="13" t="s">
        <v>47</v>
      </c>
      <c r="Q4" s="11" t="s">
        <v>269</v>
      </c>
      <c r="R4" s="11" t="s">
        <v>256</v>
      </c>
      <c r="S4" s="13">
        <v>0</v>
      </c>
      <c r="T4" s="13">
        <v>400</v>
      </c>
      <c r="V4" s="25"/>
      <c r="W4" s="13" t="s">
        <v>96</v>
      </c>
      <c r="Y4" s="37"/>
      <c r="AD4" s="39"/>
      <c r="AE4" s="39"/>
    </row>
    <row r="5" spans="1:31" s="13" customFormat="1" ht="12.75" x14ac:dyDescent="0.2">
      <c r="A5" s="20" t="s">
        <v>358</v>
      </c>
      <c r="B5" s="35">
        <v>43739</v>
      </c>
      <c r="C5" s="18">
        <v>42993</v>
      </c>
      <c r="D5" s="23">
        <v>0</v>
      </c>
      <c r="E5" s="12">
        <f>(B5-C5)/365.242199</f>
        <v>2.0424803104418938</v>
      </c>
      <c r="F5" s="41">
        <v>688.88888888888903</v>
      </c>
      <c r="G5" s="40">
        <v>2.6056114497129585</v>
      </c>
      <c r="H5" s="40">
        <v>2.5497828105805804</v>
      </c>
      <c r="I5" s="40">
        <v>0.3979221563080107</v>
      </c>
      <c r="J5" s="40">
        <v>0.99322640995147327</v>
      </c>
      <c r="K5" s="45">
        <f>IF(G5&gt;0,0.0000275*G5^2.082*H5^0.974*F5,"")</f>
        <v>0.34621021646555683</v>
      </c>
      <c r="L5" s="45">
        <f>IF(G5&gt;0,(1/3*H5^3*PI()*(G5/((H5-1.3)*200))^2)*F5,"")</f>
        <v>1.2995039004111775</v>
      </c>
      <c r="M5" s="29"/>
      <c r="N5" s="13" t="s">
        <v>92</v>
      </c>
      <c r="O5" s="13" t="s">
        <v>379</v>
      </c>
      <c r="P5" s="13" t="s">
        <v>47</v>
      </c>
      <c r="Q5" s="11" t="s">
        <v>269</v>
      </c>
      <c r="R5" s="11" t="s">
        <v>258</v>
      </c>
      <c r="S5" s="13">
        <v>400</v>
      </c>
      <c r="T5" s="13">
        <v>400</v>
      </c>
      <c r="V5" s="25"/>
      <c r="W5" s="13" t="s">
        <v>96</v>
      </c>
      <c r="Y5" s="37"/>
      <c r="AD5" s="39"/>
      <c r="AE5" s="39"/>
    </row>
    <row r="6" spans="1:31" s="13" customFormat="1" ht="12.75" x14ac:dyDescent="0.2">
      <c r="A6" s="20" t="s">
        <v>300</v>
      </c>
      <c r="B6" s="35">
        <v>43740</v>
      </c>
      <c r="C6" s="18">
        <v>43023</v>
      </c>
      <c r="D6" s="23">
        <v>0</v>
      </c>
      <c r="E6" s="12">
        <f>(B6-C6)/365.242199</f>
        <v>1.9630809418054127</v>
      </c>
      <c r="F6" s="42"/>
      <c r="G6" s="40"/>
      <c r="H6" s="40"/>
      <c r="I6" s="40"/>
      <c r="J6" s="40"/>
      <c r="K6" s="45"/>
      <c r="L6" s="45" t="str">
        <f>IF(G6&gt;0,(1/3*H6^3*PI()*(G6/((H6-1.3)*200))^2)*F6,"")</f>
        <v/>
      </c>
      <c r="M6" s="29"/>
      <c r="N6" s="13" t="s">
        <v>92</v>
      </c>
      <c r="O6" s="13" t="s">
        <v>379</v>
      </c>
      <c r="P6" s="13" t="s">
        <v>47</v>
      </c>
      <c r="Q6" s="11" t="s">
        <v>278</v>
      </c>
      <c r="R6" s="11" t="s">
        <v>255</v>
      </c>
      <c r="S6" s="13">
        <v>0</v>
      </c>
      <c r="T6" s="13">
        <v>0</v>
      </c>
      <c r="V6" s="25"/>
      <c r="W6" s="13" t="s">
        <v>96</v>
      </c>
      <c r="Y6" s="37"/>
      <c r="AD6" s="39"/>
      <c r="AE6" s="39"/>
    </row>
    <row r="7" spans="1:31" s="13" customFormat="1" ht="12.75" x14ac:dyDescent="0.2">
      <c r="A7" s="20" t="s">
        <v>345</v>
      </c>
      <c r="B7" s="35">
        <v>43740</v>
      </c>
      <c r="C7" s="18">
        <v>43023</v>
      </c>
      <c r="D7" s="23">
        <v>0</v>
      </c>
      <c r="E7" s="12">
        <f>(B7-C7)/365.242199</f>
        <v>1.9630809418054127</v>
      </c>
      <c r="F7" s="42"/>
      <c r="G7" s="40"/>
      <c r="H7" s="40"/>
      <c r="I7" s="40"/>
      <c r="J7" s="40"/>
      <c r="K7" s="45"/>
      <c r="L7" s="45" t="str">
        <f>IF(G7&gt;0,(1/3*H7^3*PI()*(G7/((H7-1.3)*200))^2)*F7,"")</f>
        <v/>
      </c>
      <c r="M7" s="29"/>
      <c r="N7" s="13" t="s">
        <v>92</v>
      </c>
      <c r="O7" s="13" t="s">
        <v>379</v>
      </c>
      <c r="P7" s="13" t="s">
        <v>47</v>
      </c>
      <c r="Q7" s="11" t="s">
        <v>278</v>
      </c>
      <c r="R7" s="11" t="s">
        <v>257</v>
      </c>
      <c r="S7" s="13">
        <v>400</v>
      </c>
      <c r="T7" s="13">
        <v>0</v>
      </c>
      <c r="V7" s="25"/>
      <c r="W7" s="13" t="s">
        <v>96</v>
      </c>
      <c r="Y7" s="38"/>
      <c r="AD7" s="39"/>
      <c r="AE7" s="39"/>
    </row>
    <row r="8" spans="1:31" s="13" customFormat="1" ht="12.75" x14ac:dyDescent="0.2">
      <c r="A8" s="20" t="s">
        <v>322</v>
      </c>
      <c r="B8" s="35">
        <v>43740</v>
      </c>
      <c r="C8" s="18">
        <v>43023</v>
      </c>
      <c r="D8" s="23">
        <v>0</v>
      </c>
      <c r="E8" s="12">
        <f>(B8-C8)/365.242199</f>
        <v>1.9630809418054127</v>
      </c>
      <c r="F8" s="42"/>
      <c r="G8" s="40"/>
      <c r="H8" s="40"/>
      <c r="I8" s="40"/>
      <c r="J8" s="40"/>
      <c r="K8" s="45"/>
      <c r="L8" s="45" t="str">
        <f>IF(G8&gt;0,(1/3*H8^3*PI()*(G8/((H8-1.3)*200))^2)*F8,"")</f>
        <v/>
      </c>
      <c r="M8" s="29"/>
      <c r="N8" s="13" t="s">
        <v>92</v>
      </c>
      <c r="O8" s="13" t="s">
        <v>379</v>
      </c>
      <c r="P8" s="13" t="s">
        <v>47</v>
      </c>
      <c r="Q8" s="11" t="s">
        <v>278</v>
      </c>
      <c r="R8" s="11" t="s">
        <v>256</v>
      </c>
      <c r="S8" s="13">
        <v>0</v>
      </c>
      <c r="T8" s="13">
        <v>400</v>
      </c>
      <c r="V8" s="25"/>
      <c r="W8" s="13" t="s">
        <v>96</v>
      </c>
      <c r="Y8" s="37"/>
      <c r="AD8" s="39"/>
      <c r="AE8" s="39"/>
    </row>
    <row r="9" spans="1:31" s="13" customFormat="1" ht="12.75" x14ac:dyDescent="0.2">
      <c r="A9" s="20" t="s">
        <v>368</v>
      </c>
      <c r="B9" s="35">
        <v>43740</v>
      </c>
      <c r="C9" s="18">
        <v>43023</v>
      </c>
      <c r="D9" s="23">
        <v>0</v>
      </c>
      <c r="E9" s="12">
        <f>(B9-C9)/365.242199</f>
        <v>1.9630809418054127</v>
      </c>
      <c r="F9" s="42"/>
      <c r="G9" s="40"/>
      <c r="H9" s="40"/>
      <c r="I9" s="40"/>
      <c r="J9" s="40"/>
      <c r="K9" s="45"/>
      <c r="L9" s="45" t="str">
        <f>IF(G9&gt;0,(1/3*H9^3*PI()*(G9/((H9-1.3)*200))^2)*F9,"")</f>
        <v/>
      </c>
      <c r="M9" s="29"/>
      <c r="N9" s="13" t="s">
        <v>92</v>
      </c>
      <c r="O9" s="13" t="s">
        <v>379</v>
      </c>
      <c r="P9" s="13" t="s">
        <v>47</v>
      </c>
      <c r="Q9" s="11" t="s">
        <v>278</v>
      </c>
      <c r="R9" s="11" t="s">
        <v>258</v>
      </c>
      <c r="S9" s="13">
        <v>400</v>
      </c>
      <c r="T9" s="13">
        <v>400</v>
      </c>
      <c r="V9" s="25"/>
      <c r="W9" s="13" t="s">
        <v>96</v>
      </c>
      <c r="Y9" s="37"/>
      <c r="AD9" s="39"/>
      <c r="AE9" s="39"/>
    </row>
    <row r="10" spans="1:31" s="13" customFormat="1" ht="12.75" x14ac:dyDescent="0.2">
      <c r="A10" s="20" t="s">
        <v>301</v>
      </c>
      <c r="B10" s="35">
        <v>43784</v>
      </c>
      <c r="C10" s="18">
        <v>42962</v>
      </c>
      <c r="D10" s="23">
        <v>0</v>
      </c>
      <c r="E10" s="12">
        <f>(B10-C10)/365.242199</f>
        <v>2.250561414454741</v>
      </c>
      <c r="F10" s="41"/>
      <c r="G10" s="40"/>
      <c r="H10" s="40"/>
      <c r="I10" s="40"/>
      <c r="J10" s="40"/>
      <c r="K10" s="45"/>
      <c r="L10" s="45" t="str">
        <f>IF(G10&gt;0,(1/3*H10^3*PI()*(G10/((H10-1.3)*200))^2)*F10,"")</f>
        <v/>
      </c>
      <c r="M10" s="29"/>
      <c r="N10" s="13" t="s">
        <v>92</v>
      </c>
      <c r="O10" s="13" t="s">
        <v>379</v>
      </c>
      <c r="P10" s="13" t="s">
        <v>47</v>
      </c>
      <c r="Q10" s="11" t="s">
        <v>279</v>
      </c>
      <c r="R10" s="11" t="s">
        <v>255</v>
      </c>
      <c r="S10" s="13">
        <v>0</v>
      </c>
      <c r="T10" s="13">
        <v>0</v>
      </c>
      <c r="V10" s="25"/>
      <c r="W10" s="13" t="s">
        <v>95</v>
      </c>
      <c r="Y10" s="37"/>
      <c r="AD10" s="39"/>
      <c r="AE10" s="39"/>
    </row>
    <row r="11" spans="1:31" s="13" customFormat="1" ht="12.75" x14ac:dyDescent="0.2">
      <c r="A11" s="20" t="s">
        <v>346</v>
      </c>
      <c r="B11" s="35">
        <v>43784</v>
      </c>
      <c r="C11" s="18">
        <v>43023</v>
      </c>
      <c r="D11" s="23">
        <v>0</v>
      </c>
      <c r="E11" s="12">
        <f>(B11-C11)/365.242199</f>
        <v>2.083548949391798</v>
      </c>
      <c r="F11" s="41"/>
      <c r="G11" s="40"/>
      <c r="H11" s="40"/>
      <c r="I11" s="40"/>
      <c r="J11" s="40"/>
      <c r="K11" s="45"/>
      <c r="L11" s="45" t="str">
        <f>IF(G11&gt;0,(1/3*H11^3*PI()*(G11/((H11-1.3)*200))^2)*F11,"")</f>
        <v/>
      </c>
      <c r="M11" s="29"/>
      <c r="N11" s="13" t="s">
        <v>92</v>
      </c>
      <c r="O11" s="13" t="s">
        <v>379</v>
      </c>
      <c r="P11" s="13" t="s">
        <v>47</v>
      </c>
      <c r="Q11" s="11" t="s">
        <v>279</v>
      </c>
      <c r="R11" s="11" t="s">
        <v>257</v>
      </c>
      <c r="S11" s="13">
        <v>400</v>
      </c>
      <c r="T11" s="13">
        <v>0</v>
      </c>
      <c r="V11" s="25"/>
      <c r="W11" s="13" t="s">
        <v>95</v>
      </c>
      <c r="Y11" s="37"/>
      <c r="AD11" s="39"/>
      <c r="AE11" s="39"/>
    </row>
    <row r="12" spans="1:31" s="13" customFormat="1" ht="12.75" x14ac:dyDescent="0.2">
      <c r="A12" s="20" t="s">
        <v>323</v>
      </c>
      <c r="B12" s="35">
        <v>43784</v>
      </c>
      <c r="C12" s="18">
        <v>43023</v>
      </c>
      <c r="D12" s="23">
        <v>0</v>
      </c>
      <c r="E12" s="12">
        <f>(B12-C12)/365.242199</f>
        <v>2.083548949391798</v>
      </c>
      <c r="F12" s="41"/>
      <c r="G12" s="40"/>
      <c r="H12" s="40"/>
      <c r="I12" s="40"/>
      <c r="J12" s="40"/>
      <c r="K12" s="45"/>
      <c r="L12" s="45" t="str">
        <f>IF(G12&gt;0,(1/3*H12^3*PI()*(G12/((H12-1.3)*200))^2)*F12,"")</f>
        <v/>
      </c>
      <c r="M12" s="29"/>
      <c r="N12" s="13" t="s">
        <v>92</v>
      </c>
      <c r="O12" s="13" t="s">
        <v>379</v>
      </c>
      <c r="P12" s="13" t="s">
        <v>47</v>
      </c>
      <c r="Q12" s="11" t="s">
        <v>279</v>
      </c>
      <c r="R12" s="11" t="s">
        <v>256</v>
      </c>
      <c r="S12" s="13">
        <v>0</v>
      </c>
      <c r="T12" s="13">
        <v>400</v>
      </c>
      <c r="V12" s="25"/>
      <c r="W12" s="13" t="s">
        <v>95</v>
      </c>
      <c r="Y12" s="37"/>
      <c r="AD12" s="39"/>
      <c r="AE12" s="39"/>
    </row>
    <row r="13" spans="1:31" s="13" customFormat="1" ht="12.75" x14ac:dyDescent="0.2">
      <c r="A13" s="20" t="s">
        <v>369</v>
      </c>
      <c r="B13" s="35">
        <v>43784</v>
      </c>
      <c r="C13" s="18">
        <v>43023</v>
      </c>
      <c r="D13" s="23">
        <v>0</v>
      </c>
      <c r="E13" s="12">
        <f>(B13-C13)/365.242199</f>
        <v>2.083548949391798</v>
      </c>
      <c r="F13" s="41"/>
      <c r="G13" s="40"/>
      <c r="H13" s="40"/>
      <c r="I13" s="40"/>
      <c r="J13" s="40"/>
      <c r="K13" s="45"/>
      <c r="L13" s="45" t="str">
        <f>IF(G13&gt;0,(1/3*H13^3*PI()*(G13/((H13-1.3)*200))^2)*F13,"")</f>
        <v/>
      </c>
      <c r="M13" s="29"/>
      <c r="N13" s="13" t="s">
        <v>92</v>
      </c>
      <c r="O13" s="13" t="s">
        <v>379</v>
      </c>
      <c r="P13" s="13" t="s">
        <v>47</v>
      </c>
      <c r="Q13" s="11" t="s">
        <v>279</v>
      </c>
      <c r="R13" s="11" t="s">
        <v>258</v>
      </c>
      <c r="S13" s="13">
        <v>400</v>
      </c>
      <c r="T13" s="13">
        <v>400</v>
      </c>
      <c r="V13" s="25"/>
      <c r="W13" s="13" t="s">
        <v>95</v>
      </c>
      <c r="Y13" s="38"/>
      <c r="AD13" s="39"/>
      <c r="AE13" s="39"/>
    </row>
    <row r="14" spans="1:31" s="13" customFormat="1" ht="12.75" x14ac:dyDescent="0.2">
      <c r="A14" s="20" t="s">
        <v>302</v>
      </c>
      <c r="B14" s="35">
        <v>43784</v>
      </c>
      <c r="C14" s="18">
        <v>42962</v>
      </c>
      <c r="D14" s="23">
        <v>0</v>
      </c>
      <c r="E14" s="12">
        <f>(B14-C14)/365.242199</f>
        <v>2.250561414454741</v>
      </c>
      <c r="F14" s="41"/>
      <c r="G14" s="40"/>
      <c r="H14" s="40"/>
      <c r="I14" s="40"/>
      <c r="J14" s="40"/>
      <c r="K14" s="45"/>
      <c r="L14" s="45" t="str">
        <f>IF(G14&gt;0,(1/3*H14^3*PI()*(G14/((H14-1.3)*200))^2)*F14,"")</f>
        <v/>
      </c>
      <c r="M14" s="29"/>
      <c r="N14" s="13" t="s">
        <v>92</v>
      </c>
      <c r="O14" s="13" t="s">
        <v>379</v>
      </c>
      <c r="P14" s="13" t="s">
        <v>47</v>
      </c>
      <c r="Q14" s="11" t="s">
        <v>280</v>
      </c>
      <c r="R14" s="11" t="s">
        <v>255</v>
      </c>
      <c r="S14" s="13">
        <v>0</v>
      </c>
      <c r="T14" s="13">
        <v>0</v>
      </c>
      <c r="V14" s="25"/>
      <c r="W14" s="13" t="s">
        <v>95</v>
      </c>
      <c r="Y14" s="37"/>
      <c r="AD14" s="39"/>
      <c r="AE14" s="39"/>
    </row>
    <row r="15" spans="1:31" s="13" customFormat="1" ht="12.75" x14ac:dyDescent="0.2">
      <c r="A15" s="20" t="s">
        <v>347</v>
      </c>
      <c r="B15" s="35">
        <v>43784</v>
      </c>
      <c r="C15" s="18">
        <v>43023</v>
      </c>
      <c r="D15" s="23">
        <v>0</v>
      </c>
      <c r="E15" s="12">
        <f>(B15-C15)/365.242199</f>
        <v>2.083548949391798</v>
      </c>
      <c r="F15" s="41"/>
      <c r="G15" s="40"/>
      <c r="H15" s="40"/>
      <c r="I15" s="40"/>
      <c r="J15" s="40"/>
      <c r="K15" s="45"/>
      <c r="L15" s="45" t="str">
        <f>IF(G15&gt;0,(1/3*H15^3*PI()*(G15/((H15-1.3)*200))^2)*F15,"")</f>
        <v/>
      </c>
      <c r="M15" s="29"/>
      <c r="N15" s="13" t="s">
        <v>92</v>
      </c>
      <c r="O15" s="13" t="s">
        <v>379</v>
      </c>
      <c r="P15" s="13" t="s">
        <v>47</v>
      </c>
      <c r="Q15" s="11" t="s">
        <v>280</v>
      </c>
      <c r="R15" s="11" t="s">
        <v>257</v>
      </c>
      <c r="S15" s="13">
        <v>400</v>
      </c>
      <c r="T15" s="13">
        <v>0</v>
      </c>
      <c r="V15" s="25"/>
      <c r="W15" s="13" t="s">
        <v>95</v>
      </c>
      <c r="Y15" s="37"/>
      <c r="AD15" s="39"/>
      <c r="AE15" s="39"/>
    </row>
    <row r="16" spans="1:31" s="13" customFormat="1" ht="12.75" x14ac:dyDescent="0.2">
      <c r="A16" s="20" t="s">
        <v>324</v>
      </c>
      <c r="B16" s="35">
        <v>43784</v>
      </c>
      <c r="C16" s="18">
        <v>43023</v>
      </c>
      <c r="D16" s="23">
        <v>0</v>
      </c>
      <c r="E16" s="12">
        <f>(B16-C16)/365.242199</f>
        <v>2.083548949391798</v>
      </c>
      <c r="F16" s="41"/>
      <c r="G16" s="40"/>
      <c r="H16" s="40"/>
      <c r="I16" s="40"/>
      <c r="J16" s="40"/>
      <c r="K16" s="45"/>
      <c r="L16" s="45" t="str">
        <f>IF(G16&gt;0,(1/3*H16^3*PI()*(G16/((H16-1.3)*200))^2)*F16,"")</f>
        <v/>
      </c>
      <c r="M16" s="29"/>
      <c r="N16" s="13" t="s">
        <v>92</v>
      </c>
      <c r="O16" s="13" t="s">
        <v>379</v>
      </c>
      <c r="P16" s="13" t="s">
        <v>47</v>
      </c>
      <c r="Q16" s="11" t="s">
        <v>280</v>
      </c>
      <c r="R16" s="11" t="s">
        <v>256</v>
      </c>
      <c r="S16" s="13">
        <v>0</v>
      </c>
      <c r="T16" s="13">
        <v>400</v>
      </c>
      <c r="V16" s="25"/>
      <c r="W16" s="13" t="s">
        <v>95</v>
      </c>
      <c r="Y16" s="37"/>
      <c r="AD16" s="39"/>
      <c r="AE16" s="39"/>
    </row>
    <row r="17" spans="1:31" s="13" customFormat="1" ht="12.75" x14ac:dyDescent="0.2">
      <c r="A17" s="20" t="s">
        <v>370</v>
      </c>
      <c r="B17" s="35">
        <v>43784</v>
      </c>
      <c r="C17" s="18">
        <v>43023</v>
      </c>
      <c r="D17" s="23">
        <v>0</v>
      </c>
      <c r="E17" s="12">
        <f>(B17-C17)/365.242199</f>
        <v>2.083548949391798</v>
      </c>
      <c r="F17" s="41"/>
      <c r="G17" s="40"/>
      <c r="H17" s="40"/>
      <c r="I17" s="40"/>
      <c r="J17" s="40"/>
      <c r="K17" s="45"/>
      <c r="L17" s="45" t="str">
        <f>IF(G17&gt;0,(1/3*H17^3*PI()*(G17/((H17-1.3)*200))^2)*F17,"")</f>
        <v/>
      </c>
      <c r="M17" s="29"/>
      <c r="N17" s="13" t="s">
        <v>92</v>
      </c>
      <c r="O17" s="13" t="s">
        <v>379</v>
      </c>
      <c r="P17" s="13" t="s">
        <v>47</v>
      </c>
      <c r="Q17" s="11" t="s">
        <v>280</v>
      </c>
      <c r="R17" s="11" t="s">
        <v>258</v>
      </c>
      <c r="S17" s="13">
        <v>400</v>
      </c>
      <c r="T17" s="13">
        <v>400</v>
      </c>
      <c r="V17" s="25"/>
      <c r="W17" s="13" t="s">
        <v>95</v>
      </c>
      <c r="Y17" s="37"/>
      <c r="AD17" s="39"/>
      <c r="AE17" s="39"/>
    </row>
    <row r="18" spans="1:31" s="13" customFormat="1" ht="12.75" x14ac:dyDescent="0.2">
      <c r="A18" s="20" t="s">
        <v>375</v>
      </c>
      <c r="B18" s="35">
        <v>43344</v>
      </c>
      <c r="C18" s="18">
        <v>42200</v>
      </c>
      <c r="D18" s="23">
        <v>0</v>
      </c>
      <c r="E18" s="12">
        <f>(B18-C18)/365.242199</f>
        <v>3.1321681972460143</v>
      </c>
      <c r="F18" s="41">
        <v>678.78055268442813</v>
      </c>
      <c r="G18" s="40">
        <v>8.5916912766382172</v>
      </c>
      <c r="H18" s="40">
        <v>9.1287183528141185</v>
      </c>
      <c r="I18" s="40">
        <v>4.100591691907268</v>
      </c>
      <c r="J18" s="40">
        <v>7.5846270930936184</v>
      </c>
      <c r="K18" s="45">
        <f>IF(G18&gt;0,0.0000275*G18^2.082*H18^0.974*F18,"")</f>
        <v>14.166188450106054</v>
      </c>
      <c r="L18" s="45">
        <f>IF(G18&gt;0,(1/3*H18^3*PI()*(G18/((H18-1.3)*200))^2)*F18,"")</f>
        <v>16.281838032620342</v>
      </c>
      <c r="M18" s="29"/>
      <c r="N18" s="13" t="s">
        <v>91</v>
      </c>
      <c r="O18" s="13" t="s">
        <v>378</v>
      </c>
      <c r="P18" s="13" t="s">
        <v>47</v>
      </c>
      <c r="Q18" s="11" t="s">
        <v>259</v>
      </c>
      <c r="R18" s="11" t="s">
        <v>255</v>
      </c>
      <c r="S18" s="13">
        <v>0</v>
      </c>
      <c r="T18" s="13">
        <v>0</v>
      </c>
      <c r="V18" s="25" t="e">
        <f>(F17-F18)/F17</f>
        <v>#DIV/0!</v>
      </c>
      <c r="W18" s="13" t="s">
        <v>95</v>
      </c>
      <c r="Y18" s="37"/>
      <c r="AD18" s="39"/>
      <c r="AE18" s="39"/>
    </row>
    <row r="19" spans="1:31" s="13" customFormat="1" ht="12.75" x14ac:dyDescent="0.2">
      <c r="A19" s="20" t="s">
        <v>329</v>
      </c>
      <c r="B19" s="35">
        <v>43344</v>
      </c>
      <c r="C19" s="18">
        <v>42931</v>
      </c>
      <c r="D19" s="23">
        <v>0</v>
      </c>
      <c r="E19" s="12">
        <f>(B19-C19)/365.242199</f>
        <v>1.1307565257540244</v>
      </c>
      <c r="F19" s="41">
        <v>772.65445890674266</v>
      </c>
      <c r="G19" s="40">
        <v>8.1662071468196693</v>
      </c>
      <c r="H19" s="40">
        <v>9.1095354361881515</v>
      </c>
      <c r="I19" s="40">
        <v>4.1629383496953487</v>
      </c>
      <c r="J19" s="40">
        <v>8.9145136649460479</v>
      </c>
      <c r="K19" s="45">
        <f>IF(G19&gt;0,0.0000275*G19^2.082*H19^0.974*F19,"")</f>
        <v>14.477507320425895</v>
      </c>
      <c r="L19" s="45">
        <f>IF(G19&gt;0,(1/3*H19^3*PI()*(G19/((H19-1.3)*200))^2)*F19,"")</f>
        <v>16.719874575559622</v>
      </c>
      <c r="M19" s="29"/>
      <c r="N19" s="13" t="s">
        <v>91</v>
      </c>
      <c r="O19" s="13" t="s">
        <v>378</v>
      </c>
      <c r="P19" s="13" t="s">
        <v>47</v>
      </c>
      <c r="Q19" s="11" t="s">
        <v>259</v>
      </c>
      <c r="R19" s="11" t="s">
        <v>257</v>
      </c>
      <c r="S19" s="13">
        <v>400</v>
      </c>
      <c r="T19" s="13">
        <v>0</v>
      </c>
      <c r="V19" s="25"/>
      <c r="W19" s="13" t="s">
        <v>95</v>
      </c>
      <c r="Y19" s="37"/>
      <c r="AD19" s="39"/>
      <c r="AE19" s="39"/>
    </row>
    <row r="20" spans="1:31" s="13" customFormat="1" ht="12.75" x14ac:dyDescent="0.2">
      <c r="A20" s="20" t="s">
        <v>306</v>
      </c>
      <c r="B20" s="35">
        <v>43344</v>
      </c>
      <c r="C20" s="18">
        <v>42931</v>
      </c>
      <c r="D20" s="23">
        <v>0</v>
      </c>
      <c r="E20" s="12">
        <f>(B20-C20)/365.242199</f>
        <v>1.1307565257540244</v>
      </c>
      <c r="F20" s="41">
        <v>837.64408629142201</v>
      </c>
      <c r="G20" s="40">
        <v>8.8902405094693577</v>
      </c>
      <c r="H20" s="40">
        <v>9.4458321630818229</v>
      </c>
      <c r="I20" s="40">
        <v>5.4991807536743051</v>
      </c>
      <c r="J20" s="40">
        <v>7.5466365425559845</v>
      </c>
      <c r="K20" s="45">
        <f>IF(G20&gt;0,0.0000275*G20^2.082*H20^0.974*F20,"")</f>
        <v>19.40502146877277</v>
      </c>
      <c r="L20" s="45">
        <f>IF(G20&gt;0,(1/3*H20^3*PI()*(G20/((H20-1.3)*200))^2)*F20,"")</f>
        <v>22.014302626334842</v>
      </c>
      <c r="M20" s="29"/>
      <c r="N20" s="13" t="s">
        <v>91</v>
      </c>
      <c r="O20" s="13" t="s">
        <v>378</v>
      </c>
      <c r="P20" s="13" t="s">
        <v>47</v>
      </c>
      <c r="Q20" s="11" t="s">
        <v>259</v>
      </c>
      <c r="R20" s="11" t="s">
        <v>256</v>
      </c>
      <c r="S20" s="13">
        <v>0</v>
      </c>
      <c r="T20" s="13">
        <v>400</v>
      </c>
      <c r="W20" s="13" t="s">
        <v>95</v>
      </c>
      <c r="Y20" s="38"/>
      <c r="AD20" s="39"/>
      <c r="AE20" s="39"/>
    </row>
    <row r="21" spans="1:31" s="13" customFormat="1" ht="12.75" x14ac:dyDescent="0.2">
      <c r="A21" s="20" t="s">
        <v>352</v>
      </c>
      <c r="B21" s="35">
        <v>43344</v>
      </c>
      <c r="C21" s="18">
        <v>42931</v>
      </c>
      <c r="D21" s="23">
        <v>0</v>
      </c>
      <c r="E21" s="12">
        <f>(B21-C21)/365.242199</f>
        <v>1.1307565257540244</v>
      </c>
      <c r="F21" s="41">
        <v>852.08622571023955</v>
      </c>
      <c r="G21" s="40">
        <v>8.9226353568967465</v>
      </c>
      <c r="H21" s="40">
        <v>9.8136488478697128</v>
      </c>
      <c r="I21" s="40">
        <v>5.4687463618454162</v>
      </c>
      <c r="J21" s="40">
        <v>9.634636471659844</v>
      </c>
      <c r="K21" s="45">
        <f>IF(G21&gt;0,0.0000275*G21^2.082*H21^0.974*F21,"")</f>
        <v>20.643621470401389</v>
      </c>
      <c r="L21" s="45">
        <f>IF(G21&gt;0,(1/3*H21^3*PI()*(G21/((H21-1.3)*200))^2)*F21,"")</f>
        <v>23.15786599743663</v>
      </c>
      <c r="M21" s="29"/>
      <c r="N21" s="13" t="s">
        <v>91</v>
      </c>
      <c r="O21" s="13" t="s">
        <v>378</v>
      </c>
      <c r="P21" s="13" t="s">
        <v>47</v>
      </c>
      <c r="Q21" s="11" t="s">
        <v>259</v>
      </c>
      <c r="R21" s="11" t="s">
        <v>258</v>
      </c>
      <c r="S21" s="13">
        <v>400</v>
      </c>
      <c r="T21" s="13">
        <v>400</v>
      </c>
      <c r="V21" s="25"/>
      <c r="W21" s="13" t="s">
        <v>95</v>
      </c>
      <c r="Y21" s="37"/>
      <c r="AD21" s="39"/>
      <c r="AE21" s="39"/>
    </row>
    <row r="22" spans="1:31" s="13" customFormat="1" ht="12.75" x14ac:dyDescent="0.2">
      <c r="A22" s="20" t="s">
        <v>285</v>
      </c>
      <c r="B22" s="35">
        <v>43753</v>
      </c>
      <c r="C22" s="18">
        <v>42597</v>
      </c>
      <c r="D22" s="23">
        <v>0</v>
      </c>
      <c r="E22" s="12">
        <f>(B22-C22)/365.242199</f>
        <v>3.1650231084059373</v>
      </c>
      <c r="F22" s="41">
        <v>1187.5</v>
      </c>
      <c r="G22" s="40">
        <v>9.784833302974711</v>
      </c>
      <c r="H22" s="40">
        <v>11.038223826078173</v>
      </c>
      <c r="I22" s="40">
        <v>8.5101699665506558</v>
      </c>
      <c r="J22" s="40">
        <v>18.80519256327532</v>
      </c>
      <c r="K22" s="45">
        <f>IF(G22&gt;0,0.0000275*G22^2.082*H22^0.974*F22,"")</f>
        <v>39.09150340892301</v>
      </c>
      <c r="L22" s="45">
        <f>IF(G22&gt;0,(1/3*H22^3*PI()*(G22/((H22-1.3)*200))^2)*F22,"")</f>
        <v>42.213094646749376</v>
      </c>
      <c r="M22" s="29"/>
      <c r="N22" s="13" t="s">
        <v>91</v>
      </c>
      <c r="O22" s="13" t="s">
        <v>379</v>
      </c>
      <c r="P22" s="13" t="s">
        <v>47</v>
      </c>
      <c r="Q22" s="11" t="s">
        <v>264</v>
      </c>
      <c r="R22" s="11" t="s">
        <v>255</v>
      </c>
      <c r="S22" s="13">
        <v>0</v>
      </c>
      <c r="T22" s="13">
        <v>0</v>
      </c>
      <c r="V22" s="25"/>
      <c r="W22" s="13" t="s">
        <v>95</v>
      </c>
      <c r="Y22" s="37"/>
      <c r="AD22" s="39"/>
      <c r="AE22" s="39"/>
    </row>
    <row r="23" spans="1:31" s="13" customFormat="1" ht="12.75" x14ac:dyDescent="0.2">
      <c r="A23" s="20" t="s">
        <v>330</v>
      </c>
      <c r="B23" s="35">
        <v>43753</v>
      </c>
      <c r="C23" s="18">
        <v>42597</v>
      </c>
      <c r="D23" s="23">
        <v>0</v>
      </c>
      <c r="E23" s="12">
        <f>(B23-C23)/365.242199</f>
        <v>3.1650231084059373</v>
      </c>
      <c r="F23" s="41">
        <v>1250</v>
      </c>
      <c r="G23" s="40">
        <v>9.9226206896551723</v>
      </c>
      <c r="H23" s="40">
        <v>11.139981333122623</v>
      </c>
      <c r="I23" s="40">
        <v>9.1598042553931656</v>
      </c>
      <c r="J23" s="40">
        <v>16.791085339000706</v>
      </c>
      <c r="K23" s="45">
        <f>IF(G23&gt;0,0.0000275*G23^2.082*H23^0.974*F23,"")</f>
        <v>42.74490122239051</v>
      </c>
      <c r="L23" s="45">
        <f>IF(G23&gt;0,(1/3*H23^3*PI()*(G23/((H23-1.3)*200))^2)*F23,"")</f>
        <v>46.004070444924679</v>
      </c>
      <c r="M23" s="29"/>
      <c r="N23" s="13" t="s">
        <v>91</v>
      </c>
      <c r="O23" s="13" t="s">
        <v>379</v>
      </c>
      <c r="P23" s="13" t="s">
        <v>47</v>
      </c>
      <c r="Q23" s="11" t="s">
        <v>264</v>
      </c>
      <c r="R23" s="11" t="s">
        <v>257</v>
      </c>
      <c r="S23" s="13">
        <v>400</v>
      </c>
      <c r="T23" s="13">
        <v>0</v>
      </c>
      <c r="V23" s="25"/>
      <c r="W23" s="13" t="s">
        <v>95</v>
      </c>
      <c r="Y23" s="37"/>
      <c r="AD23" s="39"/>
      <c r="AE23" s="39"/>
    </row>
    <row r="24" spans="1:31" s="13" customFormat="1" ht="12.75" x14ac:dyDescent="0.2">
      <c r="A24" s="20" t="s">
        <v>307</v>
      </c>
      <c r="B24" s="35">
        <v>43753</v>
      </c>
      <c r="C24" s="18">
        <v>42597</v>
      </c>
      <c r="D24" s="23">
        <v>0</v>
      </c>
      <c r="E24" s="12">
        <f>(B24-C24)/365.242199</f>
        <v>3.1650231084059373</v>
      </c>
      <c r="F24" s="41">
        <v>1208.3333333333333</v>
      </c>
      <c r="G24" s="40">
        <v>9.8907608695652165</v>
      </c>
      <c r="H24" s="40">
        <v>11.076261082047051</v>
      </c>
      <c r="I24" s="40">
        <v>8.4354380742763944</v>
      </c>
      <c r="J24" s="40">
        <v>21.093291088934414</v>
      </c>
      <c r="K24" s="45">
        <f>IF(G24&gt;0,0.0000275*G24^2.082*H24^0.974*F24,"")</f>
        <v>40.815643769734599</v>
      </c>
      <c r="L24" s="45">
        <f>IF(G24&gt;0,(1/3*H24^3*PI()*(G24/((H24-1.3)*200))^2)*F24,"")</f>
        <v>43.99960287039606</v>
      </c>
      <c r="M24" s="29"/>
      <c r="N24" s="13" t="s">
        <v>91</v>
      </c>
      <c r="O24" s="13" t="s">
        <v>379</v>
      </c>
      <c r="P24" s="13" t="s">
        <v>47</v>
      </c>
      <c r="Q24" s="11" t="s">
        <v>264</v>
      </c>
      <c r="R24" s="11" t="s">
        <v>256</v>
      </c>
      <c r="S24" s="13">
        <v>0</v>
      </c>
      <c r="T24" s="13">
        <v>400</v>
      </c>
      <c r="V24" s="25"/>
      <c r="W24" s="13" t="s">
        <v>95</v>
      </c>
      <c r="Y24" s="37"/>
      <c r="AD24" s="39"/>
      <c r="AE24" s="39"/>
    </row>
    <row r="25" spans="1:31" s="13" customFormat="1" ht="12.75" x14ac:dyDescent="0.2">
      <c r="A25" s="20" t="s">
        <v>353</v>
      </c>
      <c r="B25" s="35">
        <v>43753</v>
      </c>
      <c r="C25" s="18">
        <v>42597</v>
      </c>
      <c r="D25" s="23">
        <v>0</v>
      </c>
      <c r="E25" s="12">
        <f>(B25-C25)/365.242199</f>
        <v>3.1650231084059373</v>
      </c>
      <c r="F25" s="41">
        <v>1395.8333333333335</v>
      </c>
      <c r="G25" s="40">
        <v>9.4003476046066226</v>
      </c>
      <c r="H25" s="40">
        <v>11.14402104137875</v>
      </c>
      <c r="I25" s="40">
        <v>9.4713756134893785</v>
      </c>
      <c r="J25" s="40">
        <v>19.405811582008617</v>
      </c>
      <c r="K25" s="45">
        <f>IF(G25&gt;0,0.0000275*G25^2.082*H25^0.974*F25,"")</f>
        <v>42.664898795645016</v>
      </c>
      <c r="L25" s="45">
        <f>IF(G25&gt;0,(1/3*H25^3*PI()*(G25/((H25-1.3)*200))^2)*F25,"")</f>
        <v>46.118027285734634</v>
      </c>
      <c r="M25" s="29"/>
      <c r="N25" s="13" t="s">
        <v>91</v>
      </c>
      <c r="O25" s="13" t="s">
        <v>379</v>
      </c>
      <c r="P25" s="13" t="s">
        <v>47</v>
      </c>
      <c r="Q25" s="11" t="s">
        <v>264</v>
      </c>
      <c r="R25" s="11" t="s">
        <v>258</v>
      </c>
      <c r="S25" s="13">
        <v>400</v>
      </c>
      <c r="T25" s="13">
        <v>400</v>
      </c>
      <c r="V25" s="25"/>
      <c r="W25" s="13" t="s">
        <v>95</v>
      </c>
      <c r="Y25" s="37"/>
      <c r="AD25" s="39"/>
      <c r="AE25" s="39"/>
    </row>
    <row r="26" spans="1:31" s="13" customFormat="1" ht="12.75" x14ac:dyDescent="0.2">
      <c r="A26" s="20" t="s">
        <v>286</v>
      </c>
      <c r="B26" s="35">
        <v>43713</v>
      </c>
      <c r="C26" s="18">
        <v>43296</v>
      </c>
      <c r="D26" s="23">
        <v>0</v>
      </c>
      <c r="E26" s="12">
        <f>(B26-C26)/365.242199</f>
        <v>1.141708162807332</v>
      </c>
      <c r="F26" s="41">
        <v>907.58926140385904</v>
      </c>
      <c r="G26" s="40">
        <v>2.1886931057223946</v>
      </c>
      <c r="H26" s="40">
        <v>2.3785956231685099</v>
      </c>
      <c r="I26" s="40">
        <v>0.34935237911753853</v>
      </c>
      <c r="J26" s="40">
        <v>0.99323026233717171</v>
      </c>
      <c r="K26" s="45">
        <f>IF(G26&gt;0,0.0000275*G26^2.082*H26^0.974*F26,"")</f>
        <v>0.29649899187776535</v>
      </c>
      <c r="L26" s="45">
        <f>IF(G26&gt;0,(1/3*H26^3*PI()*(G26/((H26-1.3)*200))^2)*F26,"")</f>
        <v>1.3166557924444497</v>
      </c>
      <c r="M26" s="29"/>
      <c r="N26" s="13" t="s">
        <v>91</v>
      </c>
      <c r="O26" s="13" t="s">
        <v>379</v>
      </c>
      <c r="P26" s="13" t="s">
        <v>47</v>
      </c>
      <c r="Q26" s="11" t="s">
        <v>265</v>
      </c>
      <c r="R26" s="11" t="s">
        <v>255</v>
      </c>
      <c r="S26" s="13">
        <v>0</v>
      </c>
      <c r="T26" s="13">
        <v>0</v>
      </c>
      <c r="V26" s="25"/>
      <c r="W26" s="13" t="s">
        <v>95</v>
      </c>
      <c r="Y26" s="37"/>
      <c r="AD26" s="39"/>
      <c r="AE26" s="39"/>
    </row>
    <row r="27" spans="1:31" s="13" customFormat="1" ht="12.75" x14ac:dyDescent="0.2">
      <c r="A27" s="20" t="s">
        <v>331</v>
      </c>
      <c r="B27" s="35">
        <v>43713</v>
      </c>
      <c r="C27" s="18">
        <v>43296</v>
      </c>
      <c r="D27" s="23">
        <v>0</v>
      </c>
      <c r="E27" s="12">
        <f>(B27-C27)/365.242199</f>
        <v>1.141708162807332</v>
      </c>
      <c r="F27" s="41">
        <v>856.76426276524307</v>
      </c>
      <c r="G27" s="40">
        <v>2.203482857094937</v>
      </c>
      <c r="H27" s="40">
        <v>2.3845252546330316</v>
      </c>
      <c r="I27" s="40">
        <v>0.39644817754189737</v>
      </c>
      <c r="J27" s="40">
        <v>1.1083739186470207</v>
      </c>
      <c r="K27" s="45">
        <f>IF(G27&gt;0,0.0000275*G27^2.082*H27^0.974*F27,"")</f>
        <v>0.28453641723527684</v>
      </c>
      <c r="L27" s="45">
        <f>IF(G27&gt;0,(1/3*H27^3*PI()*(G27/((H27-1.3)*200))^2)*F27,"")</f>
        <v>1.2553816084539449</v>
      </c>
      <c r="M27" s="29"/>
      <c r="N27" s="13" t="s">
        <v>91</v>
      </c>
      <c r="O27" s="13" t="s">
        <v>379</v>
      </c>
      <c r="P27" s="13" t="s">
        <v>47</v>
      </c>
      <c r="Q27" s="11" t="s">
        <v>265</v>
      </c>
      <c r="R27" s="11" t="s">
        <v>257</v>
      </c>
      <c r="S27" s="13">
        <v>400</v>
      </c>
      <c r="T27" s="13">
        <v>0</v>
      </c>
      <c r="V27" s="25"/>
      <c r="W27" s="13" t="s">
        <v>95</v>
      </c>
      <c r="Y27" s="38"/>
      <c r="AD27" s="39"/>
      <c r="AE27" s="39"/>
    </row>
    <row r="28" spans="1:31" s="13" customFormat="1" ht="12.75" x14ac:dyDescent="0.2">
      <c r="A28" s="20" t="s">
        <v>308</v>
      </c>
      <c r="B28" s="35">
        <v>43713</v>
      </c>
      <c r="C28" s="18">
        <v>43296</v>
      </c>
      <c r="D28" s="23">
        <v>0</v>
      </c>
      <c r="E28" s="12">
        <f>(B28-C28)/365.242199</f>
        <v>1.141708162807332</v>
      </c>
      <c r="F28" s="41">
        <v>798.67855003539592</v>
      </c>
      <c r="G28" s="40">
        <v>2.6307870522824173</v>
      </c>
      <c r="H28" s="40">
        <v>2.5550443836985663</v>
      </c>
      <c r="I28" s="40">
        <v>0.43755573766188666</v>
      </c>
      <c r="J28" s="40">
        <v>1.1069840719706623</v>
      </c>
      <c r="K28" s="45">
        <f>IF(G28&gt;0,0.0000275*G28^2.082*H28^0.974*F28,"")</f>
        <v>0.4103261754041066</v>
      </c>
      <c r="L28" s="45">
        <f>IF(G28&gt;0,(1/3*H28^3*PI()*(G28/((H28-1.3)*200))^2)*F28,"")</f>
        <v>1.5324602412519985</v>
      </c>
      <c r="M28" s="29"/>
      <c r="N28" s="13" t="s">
        <v>91</v>
      </c>
      <c r="O28" s="13" t="s">
        <v>379</v>
      </c>
      <c r="P28" s="13" t="s">
        <v>47</v>
      </c>
      <c r="Q28" s="11" t="s">
        <v>265</v>
      </c>
      <c r="R28" s="11" t="s">
        <v>256</v>
      </c>
      <c r="S28" s="13">
        <v>0</v>
      </c>
      <c r="T28" s="13">
        <v>400</v>
      </c>
      <c r="V28" s="25"/>
      <c r="W28" s="13" t="s">
        <v>95</v>
      </c>
      <c r="Y28" s="37"/>
      <c r="AD28" s="39"/>
      <c r="AE28" s="39"/>
    </row>
    <row r="29" spans="1:31" s="13" customFormat="1" ht="12.75" x14ac:dyDescent="0.2">
      <c r="A29" s="20" t="s">
        <v>354</v>
      </c>
      <c r="B29" s="35">
        <v>43713</v>
      </c>
      <c r="C29" s="18">
        <v>43296</v>
      </c>
      <c r="D29" s="23">
        <v>0</v>
      </c>
      <c r="E29" s="12">
        <f>(B29-C29)/365.242199</f>
        <v>1.141708162807332</v>
      </c>
      <c r="F29" s="41">
        <v>864.02497685647393</v>
      </c>
      <c r="G29" s="40">
        <v>2.1471490607143573</v>
      </c>
      <c r="H29" s="40">
        <v>2.2822761867682719</v>
      </c>
      <c r="I29" s="40">
        <v>0.36446133557476729</v>
      </c>
      <c r="J29" s="40">
        <v>0.91923089284044457</v>
      </c>
      <c r="K29" s="45">
        <f>IF(G29&gt;0,0.0000275*G29^2.082*H29^0.974*F29,"")</f>
        <v>0.26052338195370756</v>
      </c>
      <c r="L29" s="45">
        <f>IF(G29&gt;0,(1/3*H29^3*PI()*(G29/((H29-1.3)*200))^2)*F29,"")</f>
        <v>1.2848625762200674</v>
      </c>
      <c r="M29" s="29"/>
      <c r="N29" s="13" t="s">
        <v>91</v>
      </c>
      <c r="O29" s="13" t="s">
        <v>379</v>
      </c>
      <c r="P29" s="13" t="s">
        <v>47</v>
      </c>
      <c r="Q29" s="11" t="s">
        <v>265</v>
      </c>
      <c r="R29" s="11" t="s">
        <v>258</v>
      </c>
      <c r="S29" s="13">
        <v>400</v>
      </c>
      <c r="T29" s="13">
        <v>400</v>
      </c>
      <c r="V29" s="25"/>
      <c r="W29" s="13" t="s">
        <v>95</v>
      </c>
      <c r="Y29" s="37"/>
      <c r="AD29" s="39"/>
      <c r="AE29" s="39"/>
    </row>
    <row r="30" spans="1:31" s="13" customFormat="1" ht="12.75" x14ac:dyDescent="0.2">
      <c r="A30" s="20" t="s">
        <v>287</v>
      </c>
      <c r="B30" s="35">
        <v>43724</v>
      </c>
      <c r="C30" s="18">
        <v>42566</v>
      </c>
      <c r="D30" s="23">
        <v>0</v>
      </c>
      <c r="E30" s="12">
        <f>(B30-C30)/365.242199</f>
        <v>3.1704989269325909</v>
      </c>
      <c r="F30" s="41">
        <v>911.1111111111112</v>
      </c>
      <c r="G30" s="40">
        <v>8.0376518280465614</v>
      </c>
      <c r="H30" s="40">
        <v>7.6392603501148484</v>
      </c>
      <c r="I30" s="40">
        <v>4.8131030127126229</v>
      </c>
      <c r="J30" s="40">
        <v>13.461921186935855</v>
      </c>
      <c r="K30" s="45">
        <f>IF(G30&gt;0,0.0000275*G30^2.082*H30^0.974*F30,"")</f>
        <v>13.914736506574165</v>
      </c>
      <c r="L30" s="45">
        <f>IF(G30&gt;0,(1/3*H30^3*PI()*(G30/((H30-1.3)*200))^2)*F30,"")</f>
        <v>17.095236209922238</v>
      </c>
      <c r="M30" s="29"/>
      <c r="N30" s="13" t="s">
        <v>91</v>
      </c>
      <c r="O30" s="13" t="s">
        <v>379</v>
      </c>
      <c r="P30" s="13" t="s">
        <v>47</v>
      </c>
      <c r="Q30" s="11" t="s">
        <v>266</v>
      </c>
      <c r="R30" s="11" t="s">
        <v>255</v>
      </c>
      <c r="S30" s="13">
        <v>0</v>
      </c>
      <c r="T30" s="13">
        <v>0</v>
      </c>
      <c r="V30" s="25"/>
      <c r="W30" s="13" t="s">
        <v>95</v>
      </c>
      <c r="Y30" s="37"/>
      <c r="AD30" s="39"/>
      <c r="AE30" s="39"/>
    </row>
    <row r="31" spans="1:31" s="13" customFormat="1" ht="12.75" x14ac:dyDescent="0.2">
      <c r="A31" s="20" t="s">
        <v>332</v>
      </c>
      <c r="B31" s="35">
        <v>43724</v>
      </c>
      <c r="C31" s="18">
        <v>42566</v>
      </c>
      <c r="D31" s="23">
        <v>0</v>
      </c>
      <c r="E31" s="12">
        <f>(B31-C31)/365.242199</f>
        <v>3.1704989269325909</v>
      </c>
      <c r="F31" s="41">
        <v>966.66666666666663</v>
      </c>
      <c r="G31" s="40">
        <v>8.6016898258251526</v>
      </c>
      <c r="H31" s="40">
        <v>7.6664643446698655</v>
      </c>
      <c r="I31" s="40">
        <v>5.6082050077541865</v>
      </c>
      <c r="J31" s="40">
        <v>11.366475722373719</v>
      </c>
      <c r="K31" s="45">
        <f>IF(G31&gt;0,0.0000275*G31^2.082*H31^0.974*F31,"")</f>
        <v>17.061158193520043</v>
      </c>
      <c r="L31" s="45">
        <f>IF(G31&gt;0,(1/3*H31^3*PI()*(G31/((H31-1.3)*200))^2)*F31,"")</f>
        <v>20.816210168499428</v>
      </c>
      <c r="M31" s="29"/>
      <c r="N31" s="13" t="s">
        <v>91</v>
      </c>
      <c r="O31" s="13" t="s">
        <v>379</v>
      </c>
      <c r="P31" s="13" t="s">
        <v>47</v>
      </c>
      <c r="Q31" s="11" t="s">
        <v>266</v>
      </c>
      <c r="R31" s="11" t="s">
        <v>257</v>
      </c>
      <c r="S31" s="13">
        <v>400</v>
      </c>
      <c r="T31" s="13">
        <v>0</v>
      </c>
      <c r="V31" s="25"/>
      <c r="W31" s="13" t="s">
        <v>95</v>
      </c>
      <c r="Y31" s="37"/>
      <c r="AD31" s="39"/>
      <c r="AE31" s="39"/>
    </row>
    <row r="32" spans="1:31" s="13" customFormat="1" ht="12.75" x14ac:dyDescent="0.2">
      <c r="A32" s="20" t="s">
        <v>309</v>
      </c>
      <c r="B32" s="35">
        <v>43724</v>
      </c>
      <c r="C32" s="18">
        <v>42566</v>
      </c>
      <c r="D32" s="23">
        <v>0</v>
      </c>
      <c r="E32" s="12">
        <f>(B32-C32)/365.242199</f>
        <v>3.1704989269325909</v>
      </c>
      <c r="F32" s="41">
        <v>833.33333333333337</v>
      </c>
      <c r="G32" s="40">
        <v>7.6530790458396458</v>
      </c>
      <c r="H32" s="40">
        <v>6.8455624503352022</v>
      </c>
      <c r="I32" s="40">
        <v>3.975984484487471</v>
      </c>
      <c r="J32" s="40">
        <v>16.238549945976306</v>
      </c>
      <c r="K32" s="45">
        <f>IF(G32&gt;0,0.0000275*G32^2.082*H32^0.974*F32,"")</f>
        <v>10.327302859223961</v>
      </c>
      <c r="L32" s="45">
        <f>IF(G32&gt;0,(1/3*H32^3*PI()*(G32/((H32-1.3)*200))^2)*F32,"")</f>
        <v>13.328951514972008</v>
      </c>
      <c r="M32" s="29"/>
      <c r="N32" s="13" t="s">
        <v>91</v>
      </c>
      <c r="O32" s="13" t="s">
        <v>379</v>
      </c>
      <c r="P32" s="13" t="s">
        <v>47</v>
      </c>
      <c r="Q32" s="11" t="s">
        <v>266</v>
      </c>
      <c r="R32" s="11" t="s">
        <v>256</v>
      </c>
      <c r="S32" s="13">
        <v>0</v>
      </c>
      <c r="T32" s="13">
        <v>400</v>
      </c>
      <c r="V32" s="25"/>
      <c r="W32" s="13" t="s">
        <v>95</v>
      </c>
      <c r="Y32" s="37"/>
      <c r="AD32" s="39"/>
      <c r="AE32" s="39"/>
    </row>
    <row r="33" spans="1:31" s="13" customFormat="1" ht="12.75" x14ac:dyDescent="0.2">
      <c r="A33" s="20" t="s">
        <v>355</v>
      </c>
      <c r="B33" s="35">
        <v>43724</v>
      </c>
      <c r="C33" s="18">
        <v>42566</v>
      </c>
      <c r="D33" s="23">
        <v>0</v>
      </c>
      <c r="E33" s="12">
        <f>(B33-C33)/365.242199</f>
        <v>3.1704989269325909</v>
      </c>
      <c r="F33" s="41">
        <v>822.22222222222229</v>
      </c>
      <c r="G33" s="40">
        <v>7.9732387438190147</v>
      </c>
      <c r="H33" s="40">
        <v>6.7721548799433444</v>
      </c>
      <c r="I33" s="40">
        <v>4.1394985870651269</v>
      </c>
      <c r="J33" s="40">
        <v>11.482343273037415</v>
      </c>
      <c r="K33" s="45">
        <f>IF(G33&gt;0,0.0000275*G33^2.082*H33^0.974*F33,"")</f>
        <v>10.981292887347347</v>
      </c>
      <c r="L33" s="45">
        <f>IF(G33&gt;0,(1/3*H33^3*PI()*(G33/((H33-1.3)*200))^2)*F33,"")</f>
        <v>14.193557381038065</v>
      </c>
      <c r="M33" s="29"/>
      <c r="N33" s="13" t="s">
        <v>91</v>
      </c>
      <c r="O33" s="13" t="s">
        <v>379</v>
      </c>
      <c r="P33" s="13" t="s">
        <v>47</v>
      </c>
      <c r="Q33" s="11" t="s">
        <v>266</v>
      </c>
      <c r="R33" s="11" t="s">
        <v>258</v>
      </c>
      <c r="S33" s="13">
        <v>400</v>
      </c>
      <c r="T33" s="13">
        <v>400</v>
      </c>
      <c r="V33" s="25"/>
      <c r="W33" s="13" t="s">
        <v>95</v>
      </c>
      <c r="Y33" s="37"/>
      <c r="AD33" s="39"/>
      <c r="AE33" s="39"/>
    </row>
    <row r="34" spans="1:31" s="13" customFormat="1" ht="12.75" x14ac:dyDescent="0.2">
      <c r="A34" s="20" t="s">
        <v>293</v>
      </c>
      <c r="B34" s="35">
        <v>43382</v>
      </c>
      <c r="C34" s="18">
        <v>42931</v>
      </c>
      <c r="D34" s="23">
        <v>0</v>
      </c>
      <c r="E34" s="12">
        <f>(B34-C34)/365.242199</f>
        <v>1.2347970777604478</v>
      </c>
      <c r="F34" s="41">
        <v>877.99363820442989</v>
      </c>
      <c r="G34" s="40">
        <v>1.8400674795591929</v>
      </c>
      <c r="H34" s="40">
        <v>2.1674267337428019</v>
      </c>
      <c r="I34" s="40">
        <v>0.25698913933723699</v>
      </c>
      <c r="J34" s="40">
        <v>0.73976005387020383</v>
      </c>
      <c r="K34" s="45">
        <f>IF(G34&gt;0,0.0000275*G34^2.082*H34^0.974*F34,"")</f>
        <v>0.1825651174684747</v>
      </c>
      <c r="L34" s="45">
        <f>IF(G34&gt;0,(1/3*H34^3*PI()*(G34/((H34-1.3)*200))^2)*F34,"")</f>
        <v>1.0531619677950905</v>
      </c>
      <c r="M34" s="29"/>
      <c r="N34" s="13" t="s">
        <v>91</v>
      </c>
      <c r="O34" s="13" t="s">
        <v>378</v>
      </c>
      <c r="P34" s="13" t="s">
        <v>47</v>
      </c>
      <c r="Q34" s="11" t="s">
        <v>262</v>
      </c>
      <c r="R34" s="11" t="s">
        <v>255</v>
      </c>
      <c r="S34" s="13">
        <v>0</v>
      </c>
      <c r="T34" s="13">
        <v>0</v>
      </c>
      <c r="V34" s="25"/>
      <c r="W34" s="13" t="s">
        <v>95</v>
      </c>
      <c r="Y34" s="37"/>
      <c r="AD34" s="39"/>
      <c r="AE34" s="39"/>
    </row>
    <row r="35" spans="1:31" s="13" customFormat="1" ht="12.75" x14ac:dyDescent="0.2">
      <c r="A35" s="20" t="s">
        <v>338</v>
      </c>
      <c r="B35" s="35">
        <v>43382</v>
      </c>
      <c r="C35" s="18">
        <v>42931</v>
      </c>
      <c r="D35" s="23">
        <v>0</v>
      </c>
      <c r="E35" s="12">
        <f>(B35-C35)/365.242199</f>
        <v>1.2347970777604478</v>
      </c>
      <c r="F35" s="41">
        <v>921.89332011465137</v>
      </c>
      <c r="G35" s="40">
        <v>1.7671807890898494</v>
      </c>
      <c r="H35" s="40">
        <v>2.147215318768696</v>
      </c>
      <c r="I35" s="40">
        <v>0.25083825005700672</v>
      </c>
      <c r="J35" s="40">
        <v>0.69409563614600067</v>
      </c>
      <c r="K35" s="45">
        <f>IF(G35&gt;0,0.0000275*G35^2.082*H35^0.974*F35,"")</f>
        <v>0.17462209618562657</v>
      </c>
      <c r="L35" s="45">
        <f>IF(G35&gt;0,(1/3*H35^3*PI()*(G35/((H35-1.3)*200))^2)*F35,"")</f>
        <v>1.0395621274674354</v>
      </c>
      <c r="M35" s="29"/>
      <c r="N35" s="13" t="s">
        <v>91</v>
      </c>
      <c r="O35" s="13" t="s">
        <v>378</v>
      </c>
      <c r="P35" s="13" t="s">
        <v>47</v>
      </c>
      <c r="Q35" s="11" t="s">
        <v>262</v>
      </c>
      <c r="R35" s="11" t="s">
        <v>257</v>
      </c>
      <c r="S35" s="13">
        <v>400</v>
      </c>
      <c r="T35" s="13">
        <v>0</v>
      </c>
      <c r="V35" s="25"/>
      <c r="W35" s="13" t="s">
        <v>95</v>
      </c>
      <c r="Y35" s="37"/>
      <c r="AD35" s="39"/>
      <c r="AE35" s="39"/>
    </row>
    <row r="36" spans="1:31" s="13" customFormat="1" ht="12.75" x14ac:dyDescent="0.2">
      <c r="A36" s="20" t="s">
        <v>315</v>
      </c>
      <c r="B36" s="35">
        <v>43382</v>
      </c>
      <c r="C36" s="18">
        <v>42931</v>
      </c>
      <c r="D36" s="23">
        <v>0</v>
      </c>
      <c r="E36" s="12">
        <f>(B36-C36)/365.242199</f>
        <v>1.2347970777604478</v>
      </c>
      <c r="F36" s="41">
        <v>885.3102518561335</v>
      </c>
      <c r="G36" s="40">
        <v>1.8188278482301579</v>
      </c>
      <c r="H36" s="40">
        <v>2.1668195546424802</v>
      </c>
      <c r="I36" s="40">
        <v>0.25675321272718715</v>
      </c>
      <c r="J36" s="40">
        <v>0.75432334528794243</v>
      </c>
      <c r="K36" s="45">
        <f>IF(G36&gt;0,0.0000275*G36^2.082*H36^0.974*F36,"")</f>
        <v>0.17964107407800259</v>
      </c>
      <c r="L36" s="45">
        <f>IF(G36&gt;0,(1/3*H36^3*PI()*(G36/((H36-1.3)*200))^2)*F36,"")</f>
        <v>1.0381453162578647</v>
      </c>
      <c r="M36" s="29"/>
      <c r="N36" s="13" t="s">
        <v>91</v>
      </c>
      <c r="O36" s="13" t="s">
        <v>378</v>
      </c>
      <c r="P36" s="13" t="s">
        <v>47</v>
      </c>
      <c r="Q36" s="11" t="s">
        <v>262</v>
      </c>
      <c r="R36" s="11" t="s">
        <v>256</v>
      </c>
      <c r="S36" s="13">
        <v>0</v>
      </c>
      <c r="T36" s="13">
        <v>400</v>
      </c>
      <c r="V36" s="25"/>
      <c r="W36" s="13" t="s">
        <v>95</v>
      </c>
      <c r="Y36" s="38"/>
      <c r="AD36" s="39"/>
      <c r="AE36" s="39"/>
    </row>
    <row r="37" spans="1:31" s="13" customFormat="1" ht="12.75" x14ac:dyDescent="0.2">
      <c r="A37" s="20" t="s">
        <v>361</v>
      </c>
      <c r="B37" s="35">
        <v>43382</v>
      </c>
      <c r="C37" s="18">
        <v>42931</v>
      </c>
      <c r="D37" s="23">
        <v>0</v>
      </c>
      <c r="E37" s="12">
        <f>(B37-C37)/365.242199</f>
        <v>1.2347970777604478</v>
      </c>
      <c r="F37" s="41">
        <v>907.26009281124425</v>
      </c>
      <c r="G37" s="40">
        <v>1.9471012345842269</v>
      </c>
      <c r="H37" s="40">
        <v>2.232083738107359</v>
      </c>
      <c r="I37" s="40">
        <v>0.31109991425647171</v>
      </c>
      <c r="J37" s="40">
        <v>0.8767699316477785</v>
      </c>
      <c r="K37" s="45">
        <f>IF(G37&gt;0,0.0000275*G37^2.082*H37^0.974*F37,"")</f>
        <v>0.21838129489288119</v>
      </c>
      <c r="L37" s="45">
        <f>IF(G37&gt;0,(1/3*H37^3*PI()*(G37/((H37-1.3)*200))^2)*F37,"")</f>
        <v>1.1526543336249737</v>
      </c>
      <c r="M37" s="29"/>
      <c r="N37" s="13" t="s">
        <v>91</v>
      </c>
      <c r="O37" s="13" t="s">
        <v>378</v>
      </c>
      <c r="P37" s="13" t="s">
        <v>47</v>
      </c>
      <c r="Q37" s="11" t="s">
        <v>262</v>
      </c>
      <c r="R37" s="11" t="s">
        <v>258</v>
      </c>
      <c r="S37" s="13">
        <v>400</v>
      </c>
      <c r="T37" s="13">
        <v>400</v>
      </c>
      <c r="V37" s="25"/>
      <c r="W37" s="13" t="s">
        <v>95</v>
      </c>
      <c r="Y37" s="37"/>
      <c r="AD37" s="39"/>
      <c r="AE37" s="39"/>
    </row>
    <row r="38" spans="1:31" s="13" customFormat="1" ht="12.75" x14ac:dyDescent="0.2">
      <c r="A38" s="20" t="s">
        <v>296</v>
      </c>
      <c r="B38" s="35">
        <v>43711</v>
      </c>
      <c r="C38" s="18">
        <v>42384</v>
      </c>
      <c r="D38" s="23">
        <v>0</v>
      </c>
      <c r="E38" s="12">
        <f>(B38-C38)/365.242199</f>
        <v>3.6332055924348432</v>
      </c>
      <c r="F38" s="41">
        <v>892.91059900507389</v>
      </c>
      <c r="G38" s="40">
        <v>6.9877871011089567</v>
      </c>
      <c r="H38" s="40">
        <v>7.5238145577981639</v>
      </c>
      <c r="I38" s="40">
        <v>3.6319493637380842</v>
      </c>
      <c r="J38" s="40">
        <v>11.740826947759119</v>
      </c>
      <c r="K38" s="45">
        <f>IF(G38&gt;0,0.0000275*G38^2.082*H38^0.974*F38,"")</f>
        <v>10.039371992632983</v>
      </c>
      <c r="L38" s="45">
        <f>IF(G38&gt;0,(1/3*H38^3*PI()*(G38/((H38-1.3)*200))^2)*F38,"")</f>
        <v>12.550380544938065</v>
      </c>
      <c r="M38" s="29"/>
      <c r="N38" s="13" t="s">
        <v>91</v>
      </c>
      <c r="O38" s="13" t="s">
        <v>379</v>
      </c>
      <c r="P38" s="13" t="s">
        <v>47</v>
      </c>
      <c r="Q38" s="11" t="s">
        <v>274</v>
      </c>
      <c r="R38" s="11" t="s">
        <v>255</v>
      </c>
      <c r="S38" s="13">
        <v>0</v>
      </c>
      <c r="T38" s="13">
        <v>0</v>
      </c>
      <c r="V38" s="25"/>
      <c r="W38" s="13" t="s">
        <v>95</v>
      </c>
      <c r="Y38" s="37"/>
      <c r="AD38" s="39"/>
      <c r="AE38" s="39"/>
    </row>
    <row r="39" spans="1:31" s="13" customFormat="1" ht="12.75" x14ac:dyDescent="0.2">
      <c r="A39" s="20" t="s">
        <v>341</v>
      </c>
      <c r="B39" s="35">
        <v>43711</v>
      </c>
      <c r="C39" s="18">
        <v>42384</v>
      </c>
      <c r="D39" s="23">
        <v>0</v>
      </c>
      <c r="E39" s="12">
        <f>(B39-C39)/365.242199</f>
        <v>3.6332055924348432</v>
      </c>
      <c r="F39" s="41">
        <v>949.30853626923601</v>
      </c>
      <c r="G39" s="40">
        <v>7.0276366489479125</v>
      </c>
      <c r="H39" s="40">
        <v>7.7015287951994678</v>
      </c>
      <c r="I39" s="40">
        <v>3.7638988197247052</v>
      </c>
      <c r="J39" s="40">
        <v>10.798700061356364</v>
      </c>
      <c r="K39" s="45">
        <f>IF(G39&gt;0,0.0000275*G39^2.082*H39^0.974*F39,"")</f>
        <v>11.04900025178153</v>
      </c>
      <c r="L39" s="45">
        <f>IF(G39&gt;0,(1/3*H39^3*PI()*(G39/((H39-1.3)*200))^2)*F39,"")</f>
        <v>13.682266165801396</v>
      </c>
      <c r="M39" s="29"/>
      <c r="N39" s="13" t="s">
        <v>91</v>
      </c>
      <c r="O39" s="13" t="s">
        <v>379</v>
      </c>
      <c r="P39" s="13" t="s">
        <v>47</v>
      </c>
      <c r="Q39" s="11" t="s">
        <v>274</v>
      </c>
      <c r="R39" s="11" t="s">
        <v>257</v>
      </c>
      <c r="S39" s="13">
        <v>400</v>
      </c>
      <c r="T39" s="13">
        <v>0</v>
      </c>
      <c r="V39" s="25"/>
      <c r="W39" s="13" t="s">
        <v>95</v>
      </c>
      <c r="Y39" s="37"/>
      <c r="AD39" s="39"/>
      <c r="AE39" s="39"/>
    </row>
    <row r="40" spans="1:31" s="13" customFormat="1" ht="12.75" x14ac:dyDescent="0.2">
      <c r="A40" s="20" t="s">
        <v>318</v>
      </c>
      <c r="B40" s="35">
        <v>43711</v>
      </c>
      <c r="C40" s="18">
        <v>42384</v>
      </c>
      <c r="D40" s="23">
        <v>0</v>
      </c>
      <c r="E40" s="12">
        <f>(B40-C40)/365.242199</f>
        <v>3.6332055924348432</v>
      </c>
      <c r="F40" s="41">
        <v>916.4411679915446</v>
      </c>
      <c r="G40" s="40">
        <v>6.7426557699676577</v>
      </c>
      <c r="H40" s="40">
        <v>7.7672014271239194</v>
      </c>
      <c r="I40" s="40">
        <v>3.418186277185189</v>
      </c>
      <c r="J40" s="40">
        <v>11.939407885846444</v>
      </c>
      <c r="K40" s="45">
        <f>IF(G40&gt;0,0.0000275*G40^2.082*H40^0.974*F40,"")</f>
        <v>9.8669082747642776</v>
      </c>
      <c r="L40" s="45">
        <f>IF(G40&gt;0,(1/3*H40^3*PI()*(G40/((H40-1.3)*200))^2)*F40,"")</f>
        <v>12.220701094797267</v>
      </c>
      <c r="M40" s="29"/>
      <c r="N40" s="13" t="s">
        <v>91</v>
      </c>
      <c r="O40" s="13" t="s">
        <v>379</v>
      </c>
      <c r="P40" s="13" t="s">
        <v>47</v>
      </c>
      <c r="Q40" s="11" t="s">
        <v>274</v>
      </c>
      <c r="R40" s="11" t="s">
        <v>256</v>
      </c>
      <c r="S40" s="13">
        <v>0</v>
      </c>
      <c r="T40" s="13">
        <v>400</v>
      </c>
      <c r="V40" s="25"/>
      <c r="W40" s="13" t="s">
        <v>95</v>
      </c>
      <c r="Y40" s="37"/>
      <c r="AD40" s="39"/>
      <c r="AE40" s="39"/>
    </row>
    <row r="41" spans="1:31" s="13" customFormat="1" ht="12.75" x14ac:dyDescent="0.2">
      <c r="A41" s="20" t="s">
        <v>364</v>
      </c>
      <c r="B41" s="35">
        <v>43711</v>
      </c>
      <c r="C41" s="18">
        <v>42384</v>
      </c>
      <c r="D41" s="23">
        <v>0</v>
      </c>
      <c r="E41" s="12">
        <f>(B41-C41)/365.242199</f>
        <v>3.6332055924348432</v>
      </c>
      <c r="F41" s="41">
        <v>867.51267016035911</v>
      </c>
      <c r="G41" s="40">
        <v>6.8528629695523504</v>
      </c>
      <c r="H41" s="40">
        <v>7.5999751826608524</v>
      </c>
      <c r="I41" s="40">
        <v>3.211128678260049</v>
      </c>
      <c r="J41" s="40">
        <v>9.5712682335954149</v>
      </c>
      <c r="K41" s="45">
        <f>IF(G41&gt;0,0.0000275*G41^2.082*H41^0.974*F41,"")</f>
        <v>9.4581278701449616</v>
      </c>
      <c r="L41" s="45">
        <f>IF(G41&gt;0,(1/3*H41^3*PI()*(G41/((H41-1.3)*200))^2)*F41,"")</f>
        <v>11.796343043692385</v>
      </c>
      <c r="M41" s="29"/>
      <c r="N41" s="13" t="s">
        <v>91</v>
      </c>
      <c r="O41" s="13" t="s">
        <v>379</v>
      </c>
      <c r="P41" s="13" t="s">
        <v>47</v>
      </c>
      <c r="Q41" s="11" t="s">
        <v>274</v>
      </c>
      <c r="R41" s="11" t="s">
        <v>258</v>
      </c>
      <c r="S41" s="13">
        <v>400</v>
      </c>
      <c r="T41" s="13">
        <v>400</v>
      </c>
      <c r="V41" s="25"/>
      <c r="W41" s="13" t="s">
        <v>95</v>
      </c>
      <c r="Y41" s="37"/>
      <c r="AD41" s="39"/>
      <c r="AE41" s="39"/>
    </row>
    <row r="42" spans="1:31" s="13" customFormat="1" ht="12.75" x14ac:dyDescent="0.2">
      <c r="A42" s="20" t="s">
        <v>297</v>
      </c>
      <c r="B42" s="35">
        <v>43753</v>
      </c>
      <c r="C42" s="18">
        <v>42597</v>
      </c>
      <c r="D42" s="23">
        <v>0</v>
      </c>
      <c r="E42" s="12">
        <f>(B42-C42)/365.242199</f>
        <v>3.1650231084059373</v>
      </c>
      <c r="F42" s="41">
        <v>1125</v>
      </c>
      <c r="G42" s="40">
        <v>6.502634210687166</v>
      </c>
      <c r="H42" s="40">
        <v>6.071361464942461</v>
      </c>
      <c r="I42" s="40">
        <v>3.7508809175733351</v>
      </c>
      <c r="J42" s="40">
        <v>6.7429312238245309</v>
      </c>
      <c r="K42" s="45">
        <f>IF(G42&gt;0,0.0000275*G42^2.082*H42^0.974*F42,"")</f>
        <v>8.8360434235321446</v>
      </c>
      <c r="L42" s="45">
        <f>IF(G42&gt;0,(1/3*H42^3*PI()*(G42/((H42-1.3)*200))^2)*F42,"")</f>
        <v>12.242593519066924</v>
      </c>
      <c r="M42" s="29"/>
      <c r="N42" s="13" t="s">
        <v>91</v>
      </c>
      <c r="O42" s="13" t="s">
        <v>379</v>
      </c>
      <c r="P42" s="13" t="s">
        <v>47</v>
      </c>
      <c r="Q42" s="11" t="s">
        <v>275</v>
      </c>
      <c r="R42" s="11" t="s">
        <v>255</v>
      </c>
      <c r="S42" s="13">
        <v>0</v>
      </c>
      <c r="T42" s="13">
        <v>0</v>
      </c>
      <c r="V42" s="25"/>
      <c r="W42" s="13" t="s">
        <v>95</v>
      </c>
      <c r="Y42" s="37"/>
      <c r="AD42" s="39"/>
      <c r="AE42" s="39"/>
    </row>
    <row r="43" spans="1:31" s="13" customFormat="1" ht="12.75" x14ac:dyDescent="0.2">
      <c r="A43" s="20" t="s">
        <v>342</v>
      </c>
      <c r="B43" s="35">
        <v>43753</v>
      </c>
      <c r="C43" s="18">
        <v>42597</v>
      </c>
      <c r="D43" s="23">
        <v>0</v>
      </c>
      <c r="E43" s="12">
        <f>(B43-C43)/365.242199</f>
        <v>3.1650231084059373</v>
      </c>
      <c r="F43" s="41">
        <v>1083.3333333333335</v>
      </c>
      <c r="G43" s="40">
        <v>6.1881340579710153</v>
      </c>
      <c r="H43" s="40">
        <v>6.0672257406360224</v>
      </c>
      <c r="I43" s="40">
        <v>3.1125820089292993</v>
      </c>
      <c r="J43" s="40">
        <v>8.7128495513090343</v>
      </c>
      <c r="K43" s="45">
        <f>IF(G43&gt;0,0.0000275*G43^2.082*H43^0.974*F43,"")</f>
        <v>7.669278935687454</v>
      </c>
      <c r="L43" s="45">
        <f>IF(G43&gt;0,(1/3*H43^3*PI()*(G43/((H43-1.3)*200))^2)*F43,"")</f>
        <v>10.673065797693582</v>
      </c>
      <c r="M43" s="29"/>
      <c r="N43" s="13" t="s">
        <v>91</v>
      </c>
      <c r="O43" s="13" t="s">
        <v>379</v>
      </c>
      <c r="P43" s="13" t="s">
        <v>47</v>
      </c>
      <c r="Q43" s="11" t="s">
        <v>275</v>
      </c>
      <c r="R43" s="11" t="s">
        <v>257</v>
      </c>
      <c r="S43" s="13">
        <v>400</v>
      </c>
      <c r="T43" s="13">
        <v>0</v>
      </c>
      <c r="V43" s="25"/>
      <c r="W43" s="13" t="s">
        <v>95</v>
      </c>
      <c r="Y43" s="38"/>
      <c r="AD43" s="39"/>
      <c r="AE43" s="39"/>
    </row>
    <row r="44" spans="1:31" s="13" customFormat="1" ht="12.75" x14ac:dyDescent="0.2">
      <c r="A44" s="20" t="s">
        <v>319</v>
      </c>
      <c r="B44" s="35">
        <v>43753</v>
      </c>
      <c r="C44" s="18">
        <v>42597</v>
      </c>
      <c r="D44" s="23">
        <v>0</v>
      </c>
      <c r="E44" s="12">
        <f>(B44-C44)/365.242199</f>
        <v>3.1650231084059373</v>
      </c>
      <c r="F44" s="41">
        <v>1020.8333333333334</v>
      </c>
      <c r="G44" s="40">
        <v>7.9170086630057739</v>
      </c>
      <c r="H44" s="40">
        <v>7.1400461037539777</v>
      </c>
      <c r="I44" s="40">
        <v>4.8732106541502507</v>
      </c>
      <c r="J44" s="40">
        <v>5.6614108165700827</v>
      </c>
      <c r="K44" s="45">
        <f>IF(G44&gt;0,0.0000275*G44^2.082*H44^0.974*F44,"")</f>
        <v>14.144792415974532</v>
      </c>
      <c r="L44" s="45">
        <f>IF(G44&gt;0,(1/3*H44^3*PI()*(G44/((H44-1.3)*200))^2)*F44,"")</f>
        <v>17.877887765501619</v>
      </c>
      <c r="M44" s="29"/>
      <c r="N44" s="13" t="s">
        <v>91</v>
      </c>
      <c r="O44" s="13" t="s">
        <v>379</v>
      </c>
      <c r="P44" s="13" t="s">
        <v>47</v>
      </c>
      <c r="Q44" s="11" t="s">
        <v>275</v>
      </c>
      <c r="R44" s="11" t="s">
        <v>256</v>
      </c>
      <c r="S44" s="13">
        <v>0</v>
      </c>
      <c r="T44" s="13">
        <v>400</v>
      </c>
      <c r="V44" s="25"/>
      <c r="W44" s="13" t="s">
        <v>95</v>
      </c>
      <c r="Y44" s="37"/>
      <c r="AD44" s="39"/>
      <c r="AE44" s="39"/>
    </row>
    <row r="45" spans="1:31" s="13" customFormat="1" ht="12.75" x14ac:dyDescent="0.2">
      <c r="A45" s="20" t="s">
        <v>365</v>
      </c>
      <c r="B45" s="35">
        <v>43753</v>
      </c>
      <c r="C45" s="18">
        <v>42597</v>
      </c>
      <c r="D45" s="23">
        <v>0</v>
      </c>
      <c r="E45" s="12">
        <f>(B45-C45)/365.242199</f>
        <v>3.1650231084059373</v>
      </c>
      <c r="F45" s="41">
        <v>1062.5</v>
      </c>
      <c r="G45" s="40">
        <v>7.9063333333333343</v>
      </c>
      <c r="H45" s="40">
        <v>7.0017325939744932</v>
      </c>
      <c r="I45" s="40">
        <v>5.1858368107577135</v>
      </c>
      <c r="J45" s="40">
        <v>9.5683677764090902</v>
      </c>
      <c r="K45" s="45">
        <f>IF(G45&gt;0,0.0000275*G45^2.082*H45^0.974*F45,"")</f>
        <v>14.403764433089478</v>
      </c>
      <c r="L45" s="45">
        <f>IF(G45&gt;0,(1/3*H45^3*PI()*(G45/((H45-1.3)*200))^2)*F45,"")</f>
        <v>18.359069949109411</v>
      </c>
      <c r="M45" s="29"/>
      <c r="N45" s="13" t="s">
        <v>91</v>
      </c>
      <c r="O45" s="13" t="s">
        <v>379</v>
      </c>
      <c r="P45" s="13" t="s">
        <v>47</v>
      </c>
      <c r="Q45" s="11" t="s">
        <v>275</v>
      </c>
      <c r="R45" s="11" t="s">
        <v>258</v>
      </c>
      <c r="S45" s="13">
        <v>400</v>
      </c>
      <c r="T45" s="13">
        <v>400</v>
      </c>
      <c r="V45" s="25"/>
      <c r="W45" s="13" t="s">
        <v>95</v>
      </c>
      <c r="Y45" s="37"/>
      <c r="AD45" s="39"/>
      <c r="AE45" s="39"/>
    </row>
    <row r="46" spans="1:31" s="13" customFormat="1" ht="12.75" x14ac:dyDescent="0.2">
      <c r="A46" s="20" t="s">
        <v>299</v>
      </c>
      <c r="B46" s="35">
        <v>43712</v>
      </c>
      <c r="C46" s="18">
        <v>42475</v>
      </c>
      <c r="D46" s="23">
        <v>0</v>
      </c>
      <c r="E46" s="12">
        <f>(B46-C46)/365.242199</f>
        <v>3.3867937587354189</v>
      </c>
      <c r="F46" s="41">
        <v>821.31839388376466</v>
      </c>
      <c r="G46" s="40">
        <v>7.1310070648700821</v>
      </c>
      <c r="H46" s="40">
        <v>7.9531687280924892</v>
      </c>
      <c r="I46" s="40">
        <v>3.4357338899388181</v>
      </c>
      <c r="J46" s="40">
        <v>10.382665137437712</v>
      </c>
      <c r="K46" s="45">
        <f>IF(G46&gt;0,0.0000275*G46^2.082*H46^0.974*F46,"")</f>
        <v>10.167882026104021</v>
      </c>
      <c r="L46" s="45">
        <f>IF(G46&gt;0,(1/3*H46^3*PI()*(G46/((H46-1.3)*200))^2)*F46,"")</f>
        <v>12.426402676873495</v>
      </c>
      <c r="M46" s="29"/>
      <c r="N46" s="13" t="s">
        <v>91</v>
      </c>
      <c r="O46" s="13" t="s">
        <v>379</v>
      </c>
      <c r="P46" s="13" t="s">
        <v>47</v>
      </c>
      <c r="Q46" s="11" t="s">
        <v>277</v>
      </c>
      <c r="R46" s="11" t="s">
        <v>255</v>
      </c>
      <c r="S46" s="13">
        <v>0</v>
      </c>
      <c r="T46" s="13">
        <v>0</v>
      </c>
      <c r="V46" s="25"/>
      <c r="W46" s="13" t="s">
        <v>95</v>
      </c>
      <c r="Y46" s="37"/>
      <c r="AD46" s="39"/>
      <c r="AE46" s="39"/>
    </row>
    <row r="47" spans="1:31" s="13" customFormat="1" ht="12.75" x14ac:dyDescent="0.2">
      <c r="A47" s="20" t="s">
        <v>344</v>
      </c>
      <c r="B47" s="35">
        <v>43712</v>
      </c>
      <c r="C47" s="18">
        <v>42475</v>
      </c>
      <c r="D47" s="23">
        <v>0</v>
      </c>
      <c r="E47" s="12">
        <f>(B47-C47)/365.242199</f>
        <v>3.3867937587354189</v>
      </c>
      <c r="F47" s="41">
        <v>835.91751563295702</v>
      </c>
      <c r="G47" s="40">
        <v>7.4732560192176472</v>
      </c>
      <c r="H47" s="40">
        <v>8.6343141385555366</v>
      </c>
      <c r="I47" s="40">
        <v>3.8002827553046452</v>
      </c>
      <c r="J47" s="40">
        <v>12.646835971768402</v>
      </c>
      <c r="K47" s="45">
        <f>IF(G47&gt;0,0.0000275*G47^2.082*H47^0.974*F47,"")</f>
        <v>12.360315899646952</v>
      </c>
      <c r="L47" s="45">
        <f>IF(G47&gt;0,(1/3*H47^3*PI()*(G47/((H47-1.3)*200))^2)*F47,"")</f>
        <v>14.625687656286946</v>
      </c>
      <c r="M47" s="29"/>
      <c r="N47" s="13" t="s">
        <v>91</v>
      </c>
      <c r="O47" s="13" t="s">
        <v>379</v>
      </c>
      <c r="P47" s="13" t="s">
        <v>47</v>
      </c>
      <c r="Q47" s="11" t="s">
        <v>277</v>
      </c>
      <c r="R47" s="11" t="s">
        <v>257</v>
      </c>
      <c r="S47" s="13">
        <v>400</v>
      </c>
      <c r="T47" s="13">
        <v>0</v>
      </c>
      <c r="V47" s="25"/>
      <c r="W47" s="13" t="s">
        <v>95</v>
      </c>
      <c r="Y47" s="37"/>
      <c r="AD47" s="39"/>
      <c r="AE47" s="39"/>
    </row>
    <row r="48" spans="1:31" s="13" customFormat="1" ht="12.75" x14ac:dyDescent="0.2">
      <c r="A48" s="20" t="s">
        <v>321</v>
      </c>
      <c r="B48" s="35">
        <v>43712</v>
      </c>
      <c r="C48" s="18">
        <v>42475</v>
      </c>
      <c r="D48" s="23">
        <v>0</v>
      </c>
      <c r="E48" s="12">
        <f>(B48-C48)/365.242199</f>
        <v>3.3867937587354189</v>
      </c>
      <c r="F48" s="41">
        <v>967.78055836681233</v>
      </c>
      <c r="G48" s="40">
        <v>6.9983916995591722</v>
      </c>
      <c r="H48" s="40">
        <v>8.2684138643268135</v>
      </c>
      <c r="I48" s="40">
        <v>3.9486174048314062</v>
      </c>
      <c r="J48" s="40">
        <v>12.064033659404624</v>
      </c>
      <c r="K48" s="45">
        <f>IF(G48&gt;0,0.0000275*G48^2.082*H48^0.974*F48,"")</f>
        <v>11.966445441401239</v>
      </c>
      <c r="L48" s="45">
        <f>IF(G48&gt;0,(1/3*H48^3*PI()*(G48/((H48-1.3)*200))^2)*F48,"")</f>
        <v>14.445772125533161</v>
      </c>
      <c r="M48" s="29"/>
      <c r="N48" s="13" t="s">
        <v>91</v>
      </c>
      <c r="O48" s="13" t="s">
        <v>379</v>
      </c>
      <c r="P48" s="13" t="s">
        <v>47</v>
      </c>
      <c r="Q48" s="11" t="s">
        <v>277</v>
      </c>
      <c r="R48" s="11" t="s">
        <v>256</v>
      </c>
      <c r="S48" s="13">
        <v>0</v>
      </c>
      <c r="T48" s="13">
        <v>400</v>
      </c>
      <c r="V48" s="25"/>
      <c r="W48" s="13" t="s">
        <v>95</v>
      </c>
      <c r="Y48" s="37"/>
      <c r="AD48" s="39"/>
      <c r="AE48" s="39"/>
    </row>
    <row r="49" spans="1:31" s="13" customFormat="1" ht="12.75" x14ac:dyDescent="0.2">
      <c r="A49" s="20" t="s">
        <v>367</v>
      </c>
      <c r="B49" s="35">
        <v>43712</v>
      </c>
      <c r="C49" s="18">
        <v>42475</v>
      </c>
      <c r="D49" s="23">
        <v>0</v>
      </c>
      <c r="E49" s="12">
        <f>(B49-C49)/365.242199</f>
        <v>3.3867937587354189</v>
      </c>
      <c r="F49" s="41">
        <v>1042.9739197380202</v>
      </c>
      <c r="G49" s="40">
        <v>7.0308106493928841</v>
      </c>
      <c r="H49" s="40">
        <v>8.1111134207736608</v>
      </c>
      <c r="I49" s="40">
        <v>4.0459788145359132</v>
      </c>
      <c r="J49" s="40">
        <v>13.078359306558168</v>
      </c>
      <c r="K49" s="45">
        <f>IF(G49&gt;0,0.0000275*G49^2.082*H49^0.974*F49,"")</f>
        <v>12.779556173086144</v>
      </c>
      <c r="L49" s="45">
        <f>IF(G49&gt;0,(1/3*H49^3*PI()*(G49/((H49-1.3)*200))^2)*F49,"")</f>
        <v>15.52594621941555</v>
      </c>
      <c r="M49" s="29"/>
      <c r="N49" s="13" t="s">
        <v>91</v>
      </c>
      <c r="O49" s="13" t="s">
        <v>379</v>
      </c>
      <c r="P49" s="13" t="s">
        <v>47</v>
      </c>
      <c r="Q49" s="11" t="s">
        <v>277</v>
      </c>
      <c r="R49" s="11" t="s">
        <v>258</v>
      </c>
      <c r="S49" s="13">
        <v>400</v>
      </c>
      <c r="T49" s="13">
        <v>400</v>
      </c>
      <c r="V49" s="25"/>
      <c r="W49" s="13" t="s">
        <v>95</v>
      </c>
      <c r="Y49" s="37"/>
      <c r="AD49" s="39"/>
      <c r="AE49" s="39"/>
    </row>
    <row r="50" spans="1:31" s="13" customFormat="1" ht="12.75" x14ac:dyDescent="0.2">
      <c r="A50" s="20" t="s">
        <v>303</v>
      </c>
      <c r="B50" s="35">
        <v>43699</v>
      </c>
      <c r="C50" s="18">
        <v>42931</v>
      </c>
      <c r="D50" s="23">
        <v>0</v>
      </c>
      <c r="E50" s="12">
        <f>(B50-C50)/365.242199</f>
        <v>2.1027143142350861</v>
      </c>
      <c r="F50" s="41">
        <v>788.43167445734025</v>
      </c>
      <c r="G50" s="40">
        <v>3.4137666776204196</v>
      </c>
      <c r="H50" s="40">
        <v>3.4346771876697346</v>
      </c>
      <c r="I50" s="40">
        <v>0.76585692323001719</v>
      </c>
      <c r="J50" s="40">
        <v>1.8598284325649954</v>
      </c>
      <c r="K50" s="45">
        <f>IF(G50&gt;0,0.0000275*G50^2.082*H50^0.974*F50,"")</f>
        <v>0.92948522969455094</v>
      </c>
      <c r="L50" s="45">
        <f>IF(G50&gt;0,(1/3*H50^3*PI()*(G50/((H50-1.3)*200))^2)*F50,"")</f>
        <v>2.1389159473644144</v>
      </c>
      <c r="M50" s="29"/>
      <c r="N50" s="13" t="s">
        <v>91</v>
      </c>
      <c r="O50" s="13" t="s">
        <v>379</v>
      </c>
      <c r="P50" s="13" t="s">
        <v>47</v>
      </c>
      <c r="Q50" s="11" t="s">
        <v>281</v>
      </c>
      <c r="R50" s="11" t="s">
        <v>255</v>
      </c>
      <c r="S50" s="13">
        <v>0</v>
      </c>
      <c r="T50" s="13">
        <v>0</v>
      </c>
      <c r="V50" s="25"/>
      <c r="W50" s="13" t="s">
        <v>95</v>
      </c>
      <c r="Y50" s="38"/>
      <c r="AD50" s="39"/>
      <c r="AE50" s="39"/>
    </row>
    <row r="51" spans="1:31" s="13" customFormat="1" ht="12.75" x14ac:dyDescent="0.2">
      <c r="A51" s="20" t="s">
        <v>348</v>
      </c>
      <c r="B51" s="35">
        <v>43699</v>
      </c>
      <c r="C51" s="18">
        <v>42931</v>
      </c>
      <c r="D51" s="23">
        <v>0</v>
      </c>
      <c r="E51" s="12">
        <f>(B51-C51)/365.242199</f>
        <v>2.1027143142350861</v>
      </c>
      <c r="F51" s="41">
        <v>681.03828265035338</v>
      </c>
      <c r="G51" s="40">
        <v>3.4040519063995234</v>
      </c>
      <c r="H51" s="40">
        <v>3.2637080703795629</v>
      </c>
      <c r="I51" s="40">
        <v>0.68208997081106526</v>
      </c>
      <c r="J51" s="40">
        <v>1.8955428166850554</v>
      </c>
      <c r="K51" s="45">
        <f>IF(G51&gt;0,0.0000275*G51^2.082*H51^0.974*F51,"")</f>
        <v>0.75940781881626729</v>
      </c>
      <c r="L51" s="45">
        <f>IF(G51&gt;0,(1/3*H51^3*PI()*(G51/((H51-1.3)*200))^2)*F51,"")</f>
        <v>1.8625698371615027</v>
      </c>
      <c r="M51" s="29"/>
      <c r="N51" s="13" t="s">
        <v>91</v>
      </c>
      <c r="O51" s="13" t="s">
        <v>379</v>
      </c>
      <c r="P51" s="13" t="s">
        <v>47</v>
      </c>
      <c r="Q51" s="11" t="s">
        <v>281</v>
      </c>
      <c r="R51" s="11" t="s">
        <v>257</v>
      </c>
      <c r="S51" s="13">
        <v>400</v>
      </c>
      <c r="T51" s="13">
        <v>0</v>
      </c>
      <c r="V51" s="25"/>
      <c r="W51" s="13" t="s">
        <v>95</v>
      </c>
      <c r="Y51" s="37"/>
      <c r="AD51" s="39"/>
      <c r="AE51" s="39"/>
    </row>
    <row r="52" spans="1:31" s="13" customFormat="1" ht="12.75" x14ac:dyDescent="0.2">
      <c r="A52" s="20" t="s">
        <v>325</v>
      </c>
      <c r="B52" s="35">
        <v>43699</v>
      </c>
      <c r="C52" s="18">
        <v>42931</v>
      </c>
      <c r="D52" s="23">
        <v>0</v>
      </c>
      <c r="E52" s="12">
        <f>(B52-C52)/365.242199</f>
        <v>2.1027143142350861</v>
      </c>
      <c r="F52" s="41">
        <v>758.75229966968743</v>
      </c>
      <c r="G52" s="40">
        <v>3.5450367887650529</v>
      </c>
      <c r="H52" s="40">
        <v>3.5921532640749647</v>
      </c>
      <c r="I52" s="40">
        <v>0.87187022789048341</v>
      </c>
      <c r="J52" s="40">
        <v>1.6761741635989065</v>
      </c>
      <c r="K52" s="45">
        <f>IF(G52&gt;0,0.0000275*G52^2.082*H52^0.974*F52,"")</f>
        <v>1.0107848877361438</v>
      </c>
      <c r="L52" s="45">
        <f>IF(G52&gt;0,(1/3*H52^3*PI()*(G52/((H52-1.3)*200))^2)*F52,"")</f>
        <v>2.2023554221558497</v>
      </c>
      <c r="M52" s="29"/>
      <c r="N52" s="13" t="s">
        <v>91</v>
      </c>
      <c r="O52" s="13" t="s">
        <v>379</v>
      </c>
      <c r="P52" s="13" t="s">
        <v>47</v>
      </c>
      <c r="Q52" s="11" t="s">
        <v>281</v>
      </c>
      <c r="R52" s="11" t="s">
        <v>256</v>
      </c>
      <c r="S52" s="13">
        <v>0</v>
      </c>
      <c r="T52" s="13">
        <v>400</v>
      </c>
      <c r="V52" s="25"/>
      <c r="W52" s="13" t="s">
        <v>95</v>
      </c>
      <c r="Y52" s="37"/>
      <c r="AD52" s="48"/>
      <c r="AE52" s="39"/>
    </row>
    <row r="53" spans="1:31" s="13" customFormat="1" ht="12.75" x14ac:dyDescent="0.2">
      <c r="A53" s="20" t="s">
        <v>371</v>
      </c>
      <c r="B53" s="35">
        <v>43699</v>
      </c>
      <c r="C53" s="18">
        <v>42931</v>
      </c>
      <c r="D53" s="23">
        <v>0</v>
      </c>
      <c r="E53" s="12">
        <f>(B53-C53)/365.242199</f>
        <v>2.1027143142350861</v>
      </c>
      <c r="F53" s="41">
        <v>690.32717271668253</v>
      </c>
      <c r="G53" s="40">
        <v>4.0721018041747099</v>
      </c>
      <c r="H53" s="40">
        <v>3.7530151374885339</v>
      </c>
      <c r="I53" s="40">
        <v>0.98410434620942677</v>
      </c>
      <c r="J53" s="40">
        <v>2.2541993029263381</v>
      </c>
      <c r="K53" s="45">
        <f>IF(G53&gt;0,0.0000275*G53^2.082*H53^0.974*F53,"")</f>
        <v>1.2807857046148976</v>
      </c>
      <c r="L53" s="45">
        <f>IF(G53&gt;0,(1/3*H53^3*PI()*(G53/((H53-1.3)*200))^2)*F53,"")</f>
        <v>2.6326998031685056</v>
      </c>
      <c r="M53" s="29"/>
      <c r="N53" s="13" t="s">
        <v>91</v>
      </c>
      <c r="O53" s="13" t="s">
        <v>379</v>
      </c>
      <c r="P53" s="13" t="s">
        <v>47</v>
      </c>
      <c r="Q53" s="11" t="s">
        <v>281</v>
      </c>
      <c r="R53" s="11" t="s">
        <v>258</v>
      </c>
      <c r="S53" s="13">
        <v>400</v>
      </c>
      <c r="T53" s="13">
        <v>400</v>
      </c>
      <c r="V53" s="25"/>
      <c r="W53" s="13" t="s">
        <v>95</v>
      </c>
      <c r="Y53" s="37"/>
      <c r="AD53" s="48"/>
      <c r="AE53" s="39"/>
    </row>
    <row r="54" spans="1:31" s="13" customFormat="1" ht="12.75" x14ac:dyDescent="0.2">
      <c r="A54" s="20" t="s">
        <v>376</v>
      </c>
      <c r="B54" s="35">
        <v>43383</v>
      </c>
      <c r="C54" s="18">
        <v>42931</v>
      </c>
      <c r="D54" s="23">
        <v>0</v>
      </c>
      <c r="E54" s="12">
        <f>(B54-C54)/365.242199</f>
        <v>1.2375349870237748</v>
      </c>
      <c r="F54" s="41">
        <v>810.58826807497644</v>
      </c>
      <c r="G54" s="40">
        <v>2.1750356585003625</v>
      </c>
      <c r="H54" s="40">
        <v>2.3550979998849937</v>
      </c>
      <c r="I54" s="40">
        <v>0.34441279254487417</v>
      </c>
      <c r="J54" s="40">
        <v>0.92543884796288944</v>
      </c>
      <c r="K54" s="45">
        <f>IF(G54&gt;0,0.0000275*G54^2.082*H54^0.974*F54,"")</f>
        <v>0.25886585134078177</v>
      </c>
      <c r="L54" s="45">
        <f>IF(G54&gt;0,(1/3*H54^3*PI()*(G54/((H54-1.3)*200))^2)*F54,"")</f>
        <v>1.1779939350488609</v>
      </c>
      <c r="M54" s="29"/>
      <c r="N54" s="13" t="s">
        <v>91</v>
      </c>
      <c r="O54" s="13" t="s">
        <v>378</v>
      </c>
      <c r="P54" s="13" t="s">
        <v>47</v>
      </c>
      <c r="Q54" s="11" t="s">
        <v>260</v>
      </c>
      <c r="R54" s="11" t="s">
        <v>255</v>
      </c>
      <c r="S54" s="13">
        <v>0</v>
      </c>
      <c r="T54" s="13">
        <v>0</v>
      </c>
      <c r="V54" s="25">
        <f>(F53-F54)/F53</f>
        <v>-0.17420883910019622</v>
      </c>
      <c r="W54" s="13" t="s">
        <v>95</v>
      </c>
      <c r="Y54" s="37"/>
      <c r="AD54" s="48"/>
      <c r="AE54" s="39"/>
    </row>
    <row r="55" spans="1:31" s="13" customFormat="1" ht="12.75" x14ac:dyDescent="0.2">
      <c r="A55" s="20" t="s">
        <v>349</v>
      </c>
      <c r="B55" s="35">
        <v>43383</v>
      </c>
      <c r="C55" s="18">
        <v>42200</v>
      </c>
      <c r="D55" s="23">
        <v>0</v>
      </c>
      <c r="E55" s="12">
        <f>(B55-C55)/365.242199</f>
        <v>3.2389466585157645</v>
      </c>
      <c r="F55" s="41">
        <v>918.4591250526629</v>
      </c>
      <c r="G55" s="40">
        <v>1.9613147140844343</v>
      </c>
      <c r="H55" s="40">
        <v>2.3348243995641407</v>
      </c>
      <c r="I55" s="40">
        <v>0.30710263543410427</v>
      </c>
      <c r="J55" s="40">
        <v>0.95836003348538579</v>
      </c>
      <c r="K55" s="45">
        <f>IF(G55&gt;0,0.0000275*G55^2.082*H55^0.974*F55,"")</f>
        <v>0.23450688125605221</v>
      </c>
      <c r="L55" s="45">
        <f>IF(G55&gt;0,(1/3*H55^3*PI()*(G55/((H55-1.3)*200))^2)*F55,"")</f>
        <v>1.0993915182718297</v>
      </c>
      <c r="M55" s="29"/>
      <c r="N55" s="13" t="s">
        <v>91</v>
      </c>
      <c r="O55" s="13" t="s">
        <v>378</v>
      </c>
      <c r="P55" s="13" t="s">
        <v>47</v>
      </c>
      <c r="Q55" s="11" t="s">
        <v>260</v>
      </c>
      <c r="R55" s="11" t="s">
        <v>257</v>
      </c>
      <c r="S55" s="13">
        <v>400</v>
      </c>
      <c r="T55" s="13">
        <v>0</v>
      </c>
      <c r="V55" s="25"/>
      <c r="W55" s="13" t="s">
        <v>95</v>
      </c>
      <c r="Y55" s="37"/>
      <c r="AD55" s="48"/>
      <c r="AE55" s="39"/>
    </row>
    <row r="56" spans="1:31" s="13" customFormat="1" ht="12.75" x14ac:dyDescent="0.2">
      <c r="A56" s="20" t="s">
        <v>326</v>
      </c>
      <c r="B56" s="35">
        <v>43383</v>
      </c>
      <c r="C56" s="18">
        <v>42200</v>
      </c>
      <c r="D56" s="23">
        <v>0</v>
      </c>
      <c r="E56" s="12">
        <f>(B56-C56)/365.242199</f>
        <v>3.2389466585157645</v>
      </c>
      <c r="F56" s="41">
        <v>889.87163865732475</v>
      </c>
      <c r="G56" s="40">
        <v>2.2163947929865078</v>
      </c>
      <c r="H56" s="40">
        <v>2.446431787331937</v>
      </c>
      <c r="I56" s="40">
        <v>0.36903451902829199</v>
      </c>
      <c r="J56" s="40">
        <v>0.8587034359193022</v>
      </c>
      <c r="K56" s="45">
        <f>IF(G56&gt;0,0.0000275*G56^2.082*H56^0.974*F56,"")</f>
        <v>0.30671048008923418</v>
      </c>
      <c r="L56" s="45">
        <f>IF(G56&gt;0,(1/3*H56^3*PI()*(G56/((H56-1.3)*200))^2)*F56,"")</f>
        <v>1.2749499286977484</v>
      </c>
      <c r="M56" s="29"/>
      <c r="N56" s="13" t="s">
        <v>91</v>
      </c>
      <c r="O56" s="13" t="s">
        <v>378</v>
      </c>
      <c r="P56" s="13" t="s">
        <v>47</v>
      </c>
      <c r="Q56" s="11" t="s">
        <v>260</v>
      </c>
      <c r="R56" s="11" t="s">
        <v>256</v>
      </c>
      <c r="S56" s="13">
        <v>0</v>
      </c>
      <c r="T56" s="13">
        <v>400</v>
      </c>
      <c r="V56" s="25"/>
      <c r="W56" s="13" t="s">
        <v>95</v>
      </c>
      <c r="Y56" s="37"/>
      <c r="AD56" s="48"/>
      <c r="AE56" s="39"/>
    </row>
    <row r="57" spans="1:31" s="13" customFormat="1" ht="12.75" x14ac:dyDescent="0.2">
      <c r="A57" s="20" t="s">
        <v>372</v>
      </c>
      <c r="B57" s="35">
        <v>43383</v>
      </c>
      <c r="C57" s="18">
        <v>42200</v>
      </c>
      <c r="D57" s="23">
        <v>0</v>
      </c>
      <c r="E57" s="12">
        <f>(B57-C57)/365.242199</f>
        <v>3.2389466585157645</v>
      </c>
      <c r="F57" s="41">
        <v>918.90431371610873</v>
      </c>
      <c r="G57" s="40">
        <v>1.9881090519573548</v>
      </c>
      <c r="H57" s="40">
        <v>2.4051654337584201</v>
      </c>
      <c r="I57" s="40">
        <v>0.31116151047458879</v>
      </c>
      <c r="J57" s="40">
        <v>0.84692883086638837</v>
      </c>
      <c r="K57" s="45">
        <f>IF(G57&gt;0,0.0000275*G57^2.082*H57^0.974*F57,"")</f>
        <v>0.24842235298766696</v>
      </c>
      <c r="L57" s="45">
        <f>IF(G57&gt;0,(1/3*H57^3*PI()*(G57/((H57-1.3)*200))^2)*F57,"")</f>
        <v>1.0831774179270797</v>
      </c>
      <c r="M57" s="29"/>
      <c r="N57" s="13" t="s">
        <v>91</v>
      </c>
      <c r="O57" s="13" t="s">
        <v>378</v>
      </c>
      <c r="P57" s="13" t="s">
        <v>47</v>
      </c>
      <c r="Q57" s="11" t="s">
        <v>260</v>
      </c>
      <c r="R57" s="11" t="s">
        <v>258</v>
      </c>
      <c r="S57" s="13">
        <v>400</v>
      </c>
      <c r="T57" s="13">
        <v>400</v>
      </c>
      <c r="V57" s="25"/>
      <c r="W57" s="13" t="s">
        <v>95</v>
      </c>
      <c r="Y57" s="38"/>
      <c r="AD57" s="48"/>
      <c r="AE57" s="39"/>
    </row>
    <row r="58" spans="1:31" s="13" customFormat="1" ht="12.75" x14ac:dyDescent="0.2">
      <c r="A58" s="20" t="s">
        <v>288</v>
      </c>
      <c r="B58" s="35">
        <v>43374</v>
      </c>
      <c r="C58" s="18">
        <v>42566</v>
      </c>
      <c r="D58" s="23">
        <v>0</v>
      </c>
      <c r="E58" s="12">
        <f>(B58-C58)/365.242199</f>
        <v>2.2122306847681639</v>
      </c>
      <c r="F58" s="41">
        <v>1265.625</v>
      </c>
      <c r="G58" s="40">
        <v>7.8473267783144305</v>
      </c>
      <c r="H58" s="40">
        <v>7.6981654816837741</v>
      </c>
      <c r="I58" s="40">
        <v>5.7866683633794853</v>
      </c>
      <c r="J58" s="40">
        <v>22.162049478303768</v>
      </c>
      <c r="K58" s="45">
        <f>IF(G58&gt;0,0.0000275*G58^2.082*H58^0.974*F58,"")</f>
        <v>18.526337490071175</v>
      </c>
      <c r="L58" s="45">
        <f>IF(G58&gt;0,(1/3*H58^3*PI()*(G58/((H58-1.3)*200))^2)*F58,"")</f>
        <v>22.738820745857421</v>
      </c>
      <c r="M58" s="29"/>
      <c r="N58" s="13" t="s">
        <v>90</v>
      </c>
      <c r="O58" s="13" t="s">
        <v>379</v>
      </c>
      <c r="P58" s="13" t="s">
        <v>47</v>
      </c>
      <c r="Q58" s="11" t="s">
        <v>267</v>
      </c>
      <c r="R58" s="11" t="s">
        <v>255</v>
      </c>
      <c r="S58" s="13">
        <v>0</v>
      </c>
      <c r="T58" s="13">
        <v>0</v>
      </c>
      <c r="V58" s="25">
        <f>(F57-F58)/F57</f>
        <v>-0.37731968509510017</v>
      </c>
      <c r="W58" s="13" t="s">
        <v>95</v>
      </c>
      <c r="Y58" s="37"/>
      <c r="AD58" s="48"/>
      <c r="AE58" s="39"/>
    </row>
    <row r="59" spans="1:31" s="13" customFormat="1" ht="12.75" x14ac:dyDescent="0.2">
      <c r="A59" s="20" t="s">
        <v>333</v>
      </c>
      <c r="B59" s="35">
        <v>43374</v>
      </c>
      <c r="C59" s="18">
        <v>42566</v>
      </c>
      <c r="D59" s="23">
        <v>0</v>
      </c>
      <c r="E59" s="12">
        <f>(B59-C59)/365.242199</f>
        <v>2.2122306847681639</v>
      </c>
      <c r="F59" s="41">
        <v>1281.25</v>
      </c>
      <c r="G59" s="40">
        <v>7.2179611349346073</v>
      </c>
      <c r="H59" s="40">
        <v>7.0284974984365221</v>
      </c>
      <c r="I59" s="40">
        <v>5.5728451172831077</v>
      </c>
      <c r="J59" s="40">
        <v>17.468110063107968</v>
      </c>
      <c r="K59" s="45">
        <f>IF(G59&gt;0,0.0000275*G59^2.082*H59^0.974*F59,"")</f>
        <v>14.422140188088905</v>
      </c>
      <c r="L59" s="45">
        <f>IF(G59&gt;0,(1/3*H59^3*PI()*(G59/((H59-1.3)*200))^2)*F59,"")</f>
        <v>18.49002983077736</v>
      </c>
      <c r="M59" s="29"/>
      <c r="N59" s="13" t="s">
        <v>90</v>
      </c>
      <c r="O59" s="13" t="s">
        <v>379</v>
      </c>
      <c r="P59" s="13" t="s">
        <v>47</v>
      </c>
      <c r="Q59" s="11" t="s">
        <v>267</v>
      </c>
      <c r="R59" s="11" t="s">
        <v>257</v>
      </c>
      <c r="S59" s="13">
        <v>400</v>
      </c>
      <c r="T59" s="13">
        <v>0</v>
      </c>
      <c r="V59" s="25"/>
      <c r="W59" s="13" t="s">
        <v>95</v>
      </c>
      <c r="Y59" s="37"/>
      <c r="AD59" s="48"/>
      <c r="AE59" s="39"/>
    </row>
    <row r="60" spans="1:31" s="13" customFormat="1" ht="12.75" x14ac:dyDescent="0.2">
      <c r="A60" s="20" t="s">
        <v>310</v>
      </c>
      <c r="B60" s="35">
        <v>43374</v>
      </c>
      <c r="C60" s="18">
        <v>42566</v>
      </c>
      <c r="D60" s="23">
        <v>0</v>
      </c>
      <c r="E60" s="12">
        <f>(B60-C60)/365.242199</f>
        <v>2.2122306847681639</v>
      </c>
      <c r="F60" s="41">
        <v>1375</v>
      </c>
      <c r="G60" s="40">
        <v>6.9238461538461546</v>
      </c>
      <c r="H60" s="40">
        <v>6.9803965876261422</v>
      </c>
      <c r="I60" s="40">
        <v>4.8857656249546757</v>
      </c>
      <c r="J60" s="40">
        <v>20.587034367333068</v>
      </c>
      <c r="K60" s="45">
        <f>IF(G60&gt;0,0.0000275*G60^2.082*H60^0.974*F60,"")</f>
        <v>14.098662468592522</v>
      </c>
      <c r="L60" s="45">
        <f>IF(G60&gt;0,(1/3*H60^3*PI()*(G60/((H60-1.3)*200))^2)*F60,"")</f>
        <v>18.190687808995548</v>
      </c>
      <c r="M60" s="29"/>
      <c r="N60" s="13" t="s">
        <v>90</v>
      </c>
      <c r="O60" s="13" t="s">
        <v>379</v>
      </c>
      <c r="P60" s="13" t="s">
        <v>47</v>
      </c>
      <c r="Q60" s="11" t="s">
        <v>267</v>
      </c>
      <c r="R60" s="11" t="s">
        <v>256</v>
      </c>
      <c r="S60" s="13">
        <v>0</v>
      </c>
      <c r="T60" s="13">
        <v>400</v>
      </c>
      <c r="V60" s="25">
        <f>(F59-F60)/F59</f>
        <v>-7.3170731707317069E-2</v>
      </c>
      <c r="W60" s="13" t="s">
        <v>95</v>
      </c>
      <c r="Y60" s="37"/>
      <c r="AD60" s="48"/>
      <c r="AE60" s="39"/>
    </row>
    <row r="61" spans="1:31" s="13" customFormat="1" ht="12.75" x14ac:dyDescent="0.2">
      <c r="A61" s="20" t="s">
        <v>356</v>
      </c>
      <c r="B61" s="35">
        <v>43374</v>
      </c>
      <c r="C61" s="18">
        <v>42566</v>
      </c>
      <c r="D61" s="23">
        <v>0</v>
      </c>
      <c r="E61" s="12">
        <f>(B61-C61)/365.242199</f>
        <v>2.2122306847681639</v>
      </c>
      <c r="F61" s="41">
        <v>1171.875</v>
      </c>
      <c r="G61" s="40">
        <v>6.0332600732600739</v>
      </c>
      <c r="H61" s="40">
        <v>5.7347619047619052</v>
      </c>
      <c r="I61" s="40">
        <v>3.5096498679119219</v>
      </c>
      <c r="J61" s="40">
        <v>11.638567552746991</v>
      </c>
      <c r="K61" s="45">
        <f>IF(G61&gt;0,0.0000275*G61^2.082*H61^0.974*F61,"")</f>
        <v>7.4493320962951257</v>
      </c>
      <c r="L61" s="45">
        <f>IF(G61&gt;0,(1/3*H61^3*PI()*(G61/((H61-1.3)*200))^2)*F61,"")</f>
        <v>10.709262596516034</v>
      </c>
      <c r="M61" s="29"/>
      <c r="N61" s="13" t="s">
        <v>90</v>
      </c>
      <c r="O61" s="13" t="s">
        <v>379</v>
      </c>
      <c r="P61" s="13" t="s">
        <v>47</v>
      </c>
      <c r="Q61" s="11" t="s">
        <v>267</v>
      </c>
      <c r="R61" s="11" t="s">
        <v>258</v>
      </c>
      <c r="S61" s="13">
        <v>400</v>
      </c>
      <c r="T61" s="13">
        <v>400</v>
      </c>
      <c r="V61" s="25"/>
      <c r="W61" s="13" t="s">
        <v>95</v>
      </c>
      <c r="Y61" s="37"/>
      <c r="AD61" s="48"/>
      <c r="AE61" s="39"/>
    </row>
    <row r="62" spans="1:31" s="13" customFormat="1" ht="12.75" x14ac:dyDescent="0.2">
      <c r="A62" s="20" t="s">
        <v>289</v>
      </c>
      <c r="B62" s="35">
        <v>43634</v>
      </c>
      <c r="C62" s="18">
        <v>42566</v>
      </c>
      <c r="D62" s="23">
        <v>0</v>
      </c>
      <c r="E62" s="12">
        <f>(B62-C62)/365.242199</f>
        <v>2.9240870932331671</v>
      </c>
      <c r="F62" s="41">
        <v>1250</v>
      </c>
      <c r="G62" s="40">
        <v>9.6761003861003854</v>
      </c>
      <c r="H62" s="40">
        <v>10.578011711426345</v>
      </c>
      <c r="I62" s="40">
        <v>8.8591194772749731</v>
      </c>
      <c r="J62" s="40">
        <v>42.167412678018657</v>
      </c>
      <c r="K62" s="45">
        <f>IF(G62&gt;0,0.0000275*G62^2.082*H62^0.974*F62,"")</f>
        <v>38.569180023048908</v>
      </c>
      <c r="L62" s="45">
        <f>IF(G62&gt;0,(1/3*H62^3*PI()*(G62/((H62-1.3)*200))^2)*F62,"")</f>
        <v>42.129050208578981</v>
      </c>
      <c r="M62" s="29"/>
      <c r="N62" s="13" t="s">
        <v>90</v>
      </c>
      <c r="O62" s="13" t="s">
        <v>379</v>
      </c>
      <c r="P62" s="13" t="s">
        <v>47</v>
      </c>
      <c r="Q62" s="11" t="s">
        <v>268</v>
      </c>
      <c r="R62" s="11" t="s">
        <v>255</v>
      </c>
      <c r="S62" s="13">
        <v>0</v>
      </c>
      <c r="T62" s="13">
        <v>0</v>
      </c>
      <c r="V62" s="25"/>
      <c r="W62" s="13" t="s">
        <v>95</v>
      </c>
      <c r="Y62" s="37"/>
      <c r="AD62" s="48"/>
      <c r="AE62" s="39"/>
    </row>
    <row r="63" spans="1:31" s="13" customFormat="1" ht="12.75" x14ac:dyDescent="0.2">
      <c r="A63" s="20" t="s">
        <v>334</v>
      </c>
      <c r="B63" s="35">
        <v>43634</v>
      </c>
      <c r="C63" s="18">
        <v>42566</v>
      </c>
      <c r="D63" s="23">
        <v>0</v>
      </c>
      <c r="E63" s="12">
        <f>(B63-C63)/365.242199</f>
        <v>2.9240870932331671</v>
      </c>
      <c r="F63" s="41">
        <v>1265.625</v>
      </c>
      <c r="G63" s="40">
        <v>9.2156376144816274</v>
      </c>
      <c r="H63" s="40">
        <v>10.030577722961056</v>
      </c>
      <c r="I63" s="40">
        <v>9.2183291795534412</v>
      </c>
      <c r="J63" s="40">
        <v>34.599535284808098</v>
      </c>
      <c r="K63" s="45">
        <f>IF(G63&gt;0,0.0000275*G63^2.082*H63^0.974*F63,"")</f>
        <v>33.502025959367224</v>
      </c>
      <c r="L63" s="45">
        <f>IF(G63&gt;0,(1/3*H63^3*PI()*(G63/((H63-1.3)*200))^2)*F63,"")</f>
        <v>37.257724359339484</v>
      </c>
      <c r="M63" s="29"/>
      <c r="N63" s="13" t="s">
        <v>90</v>
      </c>
      <c r="O63" s="13" t="s">
        <v>379</v>
      </c>
      <c r="P63" s="13" t="s">
        <v>47</v>
      </c>
      <c r="Q63" s="11" t="s">
        <v>268</v>
      </c>
      <c r="R63" s="11" t="s">
        <v>257</v>
      </c>
      <c r="S63" s="13">
        <v>400</v>
      </c>
      <c r="T63" s="13">
        <v>0</v>
      </c>
      <c r="V63" s="25"/>
      <c r="W63" s="13" t="s">
        <v>95</v>
      </c>
      <c r="Y63" s="37"/>
      <c r="AD63" s="48"/>
      <c r="AE63" s="39"/>
    </row>
    <row r="64" spans="1:31" s="13" customFormat="1" ht="12.75" x14ac:dyDescent="0.2">
      <c r="A64" s="20" t="s">
        <v>311</v>
      </c>
      <c r="B64" s="35">
        <v>43634</v>
      </c>
      <c r="C64" s="18">
        <v>42566</v>
      </c>
      <c r="D64" s="23">
        <v>0</v>
      </c>
      <c r="E64" s="12">
        <f>(B64-C64)/365.242199</f>
        <v>2.9240870932331671</v>
      </c>
      <c r="F64" s="41">
        <v>1203.125</v>
      </c>
      <c r="G64" s="40">
        <v>9.2940359477124197</v>
      </c>
      <c r="H64" s="40">
        <v>9.9539215686274503</v>
      </c>
      <c r="I64" s="40">
        <v>7.7026820409037455</v>
      </c>
      <c r="J64" s="40">
        <v>43.132493940119176</v>
      </c>
      <c r="K64" s="45">
        <f>IF(G64&gt;0,0.0000275*G64^2.082*H64^0.974*F64,"")</f>
        <v>32.172978018178341</v>
      </c>
      <c r="L64" s="45">
        <f>IF(G64&gt;0,(1/3*H64^3*PI()*(G64/((H64-1.3)*200))^2)*F64,"")</f>
        <v>35.829834925178453</v>
      </c>
      <c r="M64" s="29"/>
      <c r="N64" s="13" t="s">
        <v>90</v>
      </c>
      <c r="O64" s="13" t="s">
        <v>379</v>
      </c>
      <c r="P64" s="13" t="s">
        <v>47</v>
      </c>
      <c r="Q64" s="11" t="s">
        <v>268</v>
      </c>
      <c r="R64" s="11" t="s">
        <v>256</v>
      </c>
      <c r="S64" s="13">
        <v>0</v>
      </c>
      <c r="T64" s="13">
        <v>400</v>
      </c>
      <c r="V64" s="25"/>
      <c r="W64" s="13" t="s">
        <v>95</v>
      </c>
      <c r="Y64" s="37"/>
      <c r="AD64" s="48"/>
      <c r="AE64" s="39"/>
    </row>
    <row r="65" spans="1:31" s="13" customFormat="1" ht="12.75" x14ac:dyDescent="0.2">
      <c r="A65" s="20" t="s">
        <v>357</v>
      </c>
      <c r="B65" s="35">
        <v>43634</v>
      </c>
      <c r="C65" s="18">
        <v>42566</v>
      </c>
      <c r="D65" s="23">
        <v>0</v>
      </c>
      <c r="E65" s="12">
        <f>(B65-C65)/365.242199</f>
        <v>2.9240870932331671</v>
      </c>
      <c r="F65" s="41">
        <v>1312.5</v>
      </c>
      <c r="G65" s="40">
        <v>8.0995833333333334</v>
      </c>
      <c r="H65" s="40">
        <v>8.9655128205128207</v>
      </c>
      <c r="I65" s="40">
        <v>6.7746604797718426</v>
      </c>
      <c r="J65" s="40">
        <v>28.900002925961282</v>
      </c>
      <c r="K65" s="45">
        <f>IF(G65&gt;0,0.0000275*G65^2.082*H65^0.974*F65,"")</f>
        <v>23.804523032274815</v>
      </c>
      <c r="L65" s="45">
        <f>IF(G65&gt;0,(1/3*H65^3*PI()*(G65/((H65-1.3)*200))^2)*F65,"")</f>
        <v>27.646252736277688</v>
      </c>
      <c r="M65" s="29"/>
      <c r="N65" s="13" t="s">
        <v>90</v>
      </c>
      <c r="O65" s="13" t="s">
        <v>379</v>
      </c>
      <c r="P65" s="13" t="s">
        <v>47</v>
      </c>
      <c r="Q65" s="11" t="s">
        <v>268</v>
      </c>
      <c r="R65" s="11" t="s">
        <v>258</v>
      </c>
      <c r="S65" s="13">
        <v>400</v>
      </c>
      <c r="T65" s="13">
        <v>400</v>
      </c>
      <c r="V65" s="25"/>
      <c r="W65" s="13" t="s">
        <v>95</v>
      </c>
      <c r="Y65" s="37"/>
      <c r="AD65" s="48"/>
      <c r="AE65" s="39"/>
    </row>
    <row r="66" spans="1:31" s="13" customFormat="1" ht="12.75" x14ac:dyDescent="0.2">
      <c r="A66" s="20" t="s">
        <v>291</v>
      </c>
      <c r="B66" s="35">
        <v>43364</v>
      </c>
      <c r="C66" s="18">
        <v>42550</v>
      </c>
      <c r="D66" s="23">
        <v>0</v>
      </c>
      <c r="E66" s="12">
        <f>(B66-C66)/365.242199</f>
        <v>2.2286581403481254</v>
      </c>
      <c r="F66" s="41"/>
      <c r="G66" s="40"/>
      <c r="H66" s="40"/>
      <c r="I66" s="40"/>
      <c r="J66" s="40"/>
      <c r="K66" s="45"/>
      <c r="L66" s="45" t="str">
        <f>IF(G66&gt;0,(1/3*H66^3*PI()*(G66/((H66-1.3)*200))^2)*F66,"")</f>
        <v/>
      </c>
      <c r="M66" s="29"/>
      <c r="N66" s="13" t="s">
        <v>90</v>
      </c>
      <c r="O66" s="13" t="s">
        <v>378</v>
      </c>
      <c r="P66" s="13" t="s">
        <v>47</v>
      </c>
      <c r="Q66" s="11" t="s">
        <v>270</v>
      </c>
      <c r="R66" s="11" t="s">
        <v>255</v>
      </c>
      <c r="S66" s="13">
        <v>0</v>
      </c>
      <c r="T66" s="13">
        <v>0</v>
      </c>
      <c r="V66" s="25"/>
      <c r="W66" s="13" t="s">
        <v>95</v>
      </c>
      <c r="Y66" s="37"/>
      <c r="AD66" s="48"/>
      <c r="AE66" s="39"/>
    </row>
    <row r="67" spans="1:31" s="13" customFormat="1" ht="12.75" x14ac:dyDescent="0.2">
      <c r="A67" s="20" t="s">
        <v>336</v>
      </c>
      <c r="B67" s="35">
        <v>43364</v>
      </c>
      <c r="C67" s="18">
        <v>42536</v>
      </c>
      <c r="D67" s="23">
        <v>0</v>
      </c>
      <c r="E67" s="12">
        <f>(B67-C67)/365.242199</f>
        <v>2.2669888700347025</v>
      </c>
      <c r="F67" s="41"/>
      <c r="G67" s="40"/>
      <c r="H67" s="40"/>
      <c r="I67" s="40"/>
      <c r="J67" s="40"/>
      <c r="K67" s="45"/>
      <c r="L67" s="45" t="str">
        <f>IF(G67&gt;0,(1/3*H67^3*PI()*(G67/((H67-1.3)*200))^2)*F67,"")</f>
        <v/>
      </c>
      <c r="M67" s="29"/>
      <c r="N67" s="13" t="s">
        <v>90</v>
      </c>
      <c r="O67" s="13" t="s">
        <v>378</v>
      </c>
      <c r="P67" s="13" t="s">
        <v>47</v>
      </c>
      <c r="Q67" s="11" t="s">
        <v>270</v>
      </c>
      <c r="R67" s="11" t="s">
        <v>257</v>
      </c>
      <c r="S67" s="13">
        <v>400</v>
      </c>
      <c r="T67" s="13">
        <v>0</v>
      </c>
      <c r="V67" s="25"/>
      <c r="W67" s="13" t="s">
        <v>95</v>
      </c>
      <c r="Y67" s="37"/>
      <c r="AD67" s="48"/>
      <c r="AE67" s="39"/>
    </row>
    <row r="68" spans="1:31" s="13" customFormat="1" ht="12.75" x14ac:dyDescent="0.2">
      <c r="A68" s="20" t="s">
        <v>313</v>
      </c>
      <c r="B68" s="35">
        <v>43364</v>
      </c>
      <c r="C68" s="18">
        <v>42536</v>
      </c>
      <c r="D68" s="23">
        <v>0</v>
      </c>
      <c r="E68" s="12">
        <f>(B68-C68)/365.242199</f>
        <v>2.2669888700347025</v>
      </c>
      <c r="F68" s="41"/>
      <c r="G68" s="40"/>
      <c r="H68" s="40"/>
      <c r="I68" s="40"/>
      <c r="J68" s="40"/>
      <c r="K68" s="45"/>
      <c r="L68" s="45" t="str">
        <f>IF(G68&gt;0,(1/3*H68^3*PI()*(G68/((H68-1.3)*200))^2)*F68,"")</f>
        <v/>
      </c>
      <c r="M68" s="29"/>
      <c r="N68" s="13" t="s">
        <v>90</v>
      </c>
      <c r="O68" s="13" t="s">
        <v>378</v>
      </c>
      <c r="P68" s="13" t="s">
        <v>47</v>
      </c>
      <c r="Q68" s="11" t="s">
        <v>270</v>
      </c>
      <c r="R68" s="11" t="s">
        <v>256</v>
      </c>
      <c r="S68" s="13">
        <v>0</v>
      </c>
      <c r="T68" s="13">
        <v>400</v>
      </c>
      <c r="V68" s="25"/>
      <c r="W68" s="13" t="s">
        <v>95</v>
      </c>
      <c r="Y68" s="37"/>
      <c r="AD68" s="48"/>
      <c r="AE68" s="39"/>
    </row>
    <row r="69" spans="1:31" s="13" customFormat="1" ht="12.75" x14ac:dyDescent="0.2">
      <c r="A69" s="20" t="s">
        <v>359</v>
      </c>
      <c r="B69" s="35">
        <v>43364</v>
      </c>
      <c r="C69" s="18">
        <v>42536</v>
      </c>
      <c r="D69" s="23">
        <v>0</v>
      </c>
      <c r="E69" s="12">
        <f>(B69-C69)/365.242199</f>
        <v>2.2669888700347025</v>
      </c>
      <c r="F69" s="41"/>
      <c r="G69" s="40"/>
      <c r="H69" s="40"/>
      <c r="I69" s="40"/>
      <c r="J69" s="40"/>
      <c r="K69" s="45"/>
      <c r="L69" s="45" t="str">
        <f>IF(G69&gt;0,(1/3*H69^3*PI()*(G69/((H69-1.3)*200))^2)*F69,"")</f>
        <v/>
      </c>
      <c r="M69" s="29"/>
      <c r="N69" s="13" t="s">
        <v>90</v>
      </c>
      <c r="O69" s="13" t="s">
        <v>378</v>
      </c>
      <c r="P69" s="13" t="s">
        <v>47</v>
      </c>
      <c r="Q69" s="11" t="s">
        <v>270</v>
      </c>
      <c r="R69" s="11" t="s">
        <v>258</v>
      </c>
      <c r="S69" s="13">
        <v>400</v>
      </c>
      <c r="T69" s="13">
        <v>400</v>
      </c>
      <c r="V69" s="25"/>
      <c r="W69" s="13" t="s">
        <v>95</v>
      </c>
      <c r="Y69" s="37"/>
      <c r="AD69" s="48"/>
      <c r="AE69" s="39"/>
    </row>
    <row r="70" spans="1:31" s="13" customFormat="1" ht="12.75" x14ac:dyDescent="0.2">
      <c r="A70" s="20" t="s">
        <v>292</v>
      </c>
      <c r="B70" s="35">
        <v>43726</v>
      </c>
      <c r="C70" s="18">
        <v>42550</v>
      </c>
      <c r="D70" s="23">
        <v>0</v>
      </c>
      <c r="E70" s="12">
        <f>(B70-C70)/365.242199</f>
        <v>3.2197812936724759</v>
      </c>
      <c r="F70" s="41"/>
      <c r="G70" s="40"/>
      <c r="H70" s="40"/>
      <c r="I70" s="40"/>
      <c r="J70" s="40"/>
      <c r="K70" s="45"/>
      <c r="L70" s="45" t="str">
        <f>IF(G70&gt;0,(1/3*H70^3*PI()*(G70/((H70-1.3)*200))^2)*F70,"")</f>
        <v/>
      </c>
      <c r="M70" s="29"/>
      <c r="N70" s="13" t="s">
        <v>90</v>
      </c>
      <c r="O70" s="13" t="s">
        <v>378</v>
      </c>
      <c r="P70" s="13" t="s">
        <v>47</v>
      </c>
      <c r="Q70" s="11" t="s">
        <v>271</v>
      </c>
      <c r="R70" s="11" t="s">
        <v>255</v>
      </c>
      <c r="S70" s="13">
        <v>0</v>
      </c>
      <c r="T70" s="13">
        <v>0</v>
      </c>
      <c r="V70" s="25"/>
      <c r="W70" s="13" t="s">
        <v>95</v>
      </c>
      <c r="Y70" s="37"/>
      <c r="AD70" s="48"/>
      <c r="AE70" s="39"/>
    </row>
    <row r="71" spans="1:31" s="13" customFormat="1" ht="12.75" x14ac:dyDescent="0.2">
      <c r="A71" s="20" t="s">
        <v>337</v>
      </c>
      <c r="B71" s="35">
        <v>43726</v>
      </c>
      <c r="C71" s="18">
        <v>42536</v>
      </c>
      <c r="D71" s="23">
        <v>0</v>
      </c>
      <c r="E71" s="12">
        <f>(B71-C71)/365.242199</f>
        <v>3.258112023359053</v>
      </c>
      <c r="F71" s="41"/>
      <c r="G71" s="40"/>
      <c r="H71" s="40"/>
      <c r="I71" s="40"/>
      <c r="J71" s="40"/>
      <c r="K71" s="45"/>
      <c r="L71" s="45" t="str">
        <f>IF(G71&gt;0,(1/3*H71^3*PI()*(G71/((H71-1.3)*200))^2)*F71,"")</f>
        <v/>
      </c>
      <c r="M71" s="29"/>
      <c r="N71" s="13" t="s">
        <v>90</v>
      </c>
      <c r="O71" s="13" t="s">
        <v>378</v>
      </c>
      <c r="P71" s="13" t="s">
        <v>47</v>
      </c>
      <c r="Q71" s="11" t="s">
        <v>271</v>
      </c>
      <c r="R71" s="11" t="s">
        <v>257</v>
      </c>
      <c r="S71" s="13">
        <v>400</v>
      </c>
      <c r="T71" s="13">
        <v>0</v>
      </c>
      <c r="V71" s="25"/>
      <c r="W71" s="13" t="s">
        <v>95</v>
      </c>
      <c r="Y71" s="37"/>
      <c r="AD71" s="48"/>
      <c r="AE71" s="39"/>
    </row>
    <row r="72" spans="1:31" s="13" customFormat="1" ht="12.75" x14ac:dyDescent="0.2">
      <c r="A72" s="20" t="s">
        <v>314</v>
      </c>
      <c r="B72" s="35">
        <v>43726</v>
      </c>
      <c r="C72" s="18">
        <v>42536</v>
      </c>
      <c r="D72" s="23">
        <v>0</v>
      </c>
      <c r="E72" s="12">
        <f>(B72-C72)/365.242199</f>
        <v>3.258112023359053</v>
      </c>
      <c r="F72" s="41"/>
      <c r="G72" s="40"/>
      <c r="H72" s="40"/>
      <c r="I72" s="40"/>
      <c r="J72" s="40"/>
      <c r="K72" s="45"/>
      <c r="L72" s="45" t="str">
        <f>IF(G72&gt;0,(1/3*H72^3*PI()*(G72/((H72-1.3)*200))^2)*F72,"")</f>
        <v/>
      </c>
      <c r="M72" s="29"/>
      <c r="N72" s="13" t="s">
        <v>90</v>
      </c>
      <c r="O72" s="13" t="s">
        <v>378</v>
      </c>
      <c r="P72" s="13" t="s">
        <v>47</v>
      </c>
      <c r="Q72" s="11" t="s">
        <v>271</v>
      </c>
      <c r="R72" s="11" t="s">
        <v>256</v>
      </c>
      <c r="S72" s="13">
        <v>0</v>
      </c>
      <c r="T72" s="13">
        <v>400</v>
      </c>
      <c r="V72" s="25"/>
      <c r="W72" s="13" t="s">
        <v>95</v>
      </c>
      <c r="Y72" s="37"/>
      <c r="AD72" s="48"/>
      <c r="AE72" s="39"/>
    </row>
    <row r="73" spans="1:31" s="13" customFormat="1" ht="12.75" x14ac:dyDescent="0.2">
      <c r="A73" s="20" t="s">
        <v>360</v>
      </c>
      <c r="B73" s="35">
        <v>43726</v>
      </c>
      <c r="C73" s="18">
        <v>42536</v>
      </c>
      <c r="D73" s="23">
        <v>0</v>
      </c>
      <c r="E73" s="12">
        <f>(B73-C73)/365.242199</f>
        <v>3.258112023359053</v>
      </c>
      <c r="F73" s="41"/>
      <c r="G73" s="40"/>
      <c r="H73" s="40"/>
      <c r="I73" s="40"/>
      <c r="J73" s="40"/>
      <c r="K73" s="45"/>
      <c r="L73" s="45" t="str">
        <f>IF(G73&gt;0,(1/3*H73^3*PI()*(G73/((H73-1.3)*200))^2)*F73,"")</f>
        <v/>
      </c>
      <c r="M73" s="29"/>
      <c r="N73" s="13" t="s">
        <v>90</v>
      </c>
      <c r="O73" s="13" t="s">
        <v>378</v>
      </c>
      <c r="P73" s="13" t="s">
        <v>47</v>
      </c>
      <c r="Q73" s="11" t="s">
        <v>271</v>
      </c>
      <c r="R73" s="11" t="s">
        <v>258</v>
      </c>
      <c r="S73" s="13">
        <v>400</v>
      </c>
      <c r="T73" s="13">
        <v>400</v>
      </c>
      <c r="V73" s="25"/>
      <c r="W73" s="13" t="s">
        <v>95</v>
      </c>
      <c r="Y73" s="37"/>
      <c r="AD73" s="48"/>
      <c r="AE73" s="39"/>
    </row>
    <row r="74" spans="1:31" s="13" customFormat="1" ht="12.75" x14ac:dyDescent="0.2">
      <c r="A74" s="20" t="s">
        <v>294</v>
      </c>
      <c r="B74" s="35">
        <v>43389</v>
      </c>
      <c r="C74" s="18">
        <v>42534</v>
      </c>
      <c r="D74" s="23">
        <v>0</v>
      </c>
      <c r="E74" s="12">
        <f>(B74-C74)/365.242199</f>
        <v>2.3409124201445297</v>
      </c>
      <c r="F74" s="41">
        <v>1364.5833333333333</v>
      </c>
      <c r="G74" s="40">
        <v>6.1880399821724339</v>
      </c>
      <c r="H74" s="40">
        <v>6.5715734893943178</v>
      </c>
      <c r="I74" s="40">
        <v>4.1762693992204607</v>
      </c>
      <c r="J74" s="40">
        <v>15.135767541356591</v>
      </c>
      <c r="K74" s="45">
        <f>IF(G74&gt;0,0.0000275*G74^2.082*H74^0.974*F74,"")</f>
        <v>10.441341472337792</v>
      </c>
      <c r="L74" s="45">
        <f>IF(G74&gt;0,(1/3*H74^3*PI()*(G74/((H74-1.3)*200))^2)*F74,"")</f>
        <v>13.97019563052943</v>
      </c>
      <c r="M74" s="29"/>
      <c r="N74" s="13" t="s">
        <v>90</v>
      </c>
      <c r="O74" s="13" t="s">
        <v>379</v>
      </c>
      <c r="P74" s="13" t="s">
        <v>47</v>
      </c>
      <c r="Q74" s="11" t="s">
        <v>272</v>
      </c>
      <c r="R74" s="11" t="s">
        <v>255</v>
      </c>
      <c r="S74" s="13">
        <v>0</v>
      </c>
      <c r="T74" s="13">
        <v>0</v>
      </c>
      <c r="V74" s="25"/>
      <c r="W74" s="13" t="s">
        <v>95</v>
      </c>
      <c r="Y74" s="37"/>
      <c r="AD74" s="48"/>
      <c r="AE74" s="39"/>
    </row>
    <row r="75" spans="1:31" s="13" customFormat="1" ht="12.75" x14ac:dyDescent="0.2">
      <c r="A75" s="20" t="s">
        <v>339</v>
      </c>
      <c r="B75" s="35">
        <v>43389</v>
      </c>
      <c r="C75" s="18">
        <v>42536</v>
      </c>
      <c r="D75" s="23">
        <v>0</v>
      </c>
      <c r="E75" s="12">
        <f>(B75-C75)/365.242199</f>
        <v>2.335436601617876</v>
      </c>
      <c r="F75" s="41">
        <v>1406.25</v>
      </c>
      <c r="G75" s="40">
        <v>5.9608874026437277</v>
      </c>
      <c r="H75" s="40">
        <v>6.5183167956346706</v>
      </c>
      <c r="I75" s="40">
        <v>4.257242842162368</v>
      </c>
      <c r="J75" s="40">
        <v>20.07546358807064</v>
      </c>
      <c r="K75" s="45">
        <f>IF(G75&gt;0,0.0000275*G75^2.082*H75^0.974*F75,"")</f>
        <v>9.8755320540673015</v>
      </c>
      <c r="L75" s="45">
        <f>IF(G75&gt;0,(1/3*H75^3*PI()*(G75/((H75-1.3)*200))^2)*F75,"")</f>
        <v>13.304498478893784</v>
      </c>
      <c r="M75" s="29"/>
      <c r="N75" s="13" t="s">
        <v>90</v>
      </c>
      <c r="O75" s="13" t="s">
        <v>379</v>
      </c>
      <c r="P75" s="13" t="s">
        <v>47</v>
      </c>
      <c r="Q75" s="11" t="s">
        <v>272</v>
      </c>
      <c r="R75" s="11" t="s">
        <v>257</v>
      </c>
      <c r="S75" s="13">
        <v>400</v>
      </c>
      <c r="T75" s="13">
        <v>0</v>
      </c>
      <c r="V75" s="25"/>
      <c r="W75" s="13" t="s">
        <v>95</v>
      </c>
      <c r="Y75" s="37"/>
      <c r="AD75" s="48"/>
      <c r="AE75" s="39"/>
    </row>
    <row r="76" spans="1:31" s="13" customFormat="1" ht="12.75" x14ac:dyDescent="0.2">
      <c r="A76" s="20" t="s">
        <v>316</v>
      </c>
      <c r="B76" s="35">
        <v>43389</v>
      </c>
      <c r="C76" s="18">
        <v>42536</v>
      </c>
      <c r="D76" s="23">
        <v>0</v>
      </c>
      <c r="E76" s="12">
        <f>(B76-C76)/365.242199</f>
        <v>2.335436601617876</v>
      </c>
      <c r="F76" s="41">
        <v>1453.125</v>
      </c>
      <c r="G76" s="40">
        <v>6.9556818181818176</v>
      </c>
      <c r="H76" s="40">
        <v>7.4520577395577403</v>
      </c>
      <c r="I76" s="40">
        <v>5.2185044656165269</v>
      </c>
      <c r="J76" s="40">
        <v>15.797130988488304</v>
      </c>
      <c r="K76" s="45">
        <f>IF(G76&gt;0,0.0000275*G76^2.082*H76^0.974*F76,"")</f>
        <v>16.031862109331385</v>
      </c>
      <c r="L76" s="45">
        <f>IF(G76&gt;0,(1/3*H76^3*PI()*(G76/((H76-1.3)*200))^2)*F76,"")</f>
        <v>20.125136925415781</v>
      </c>
      <c r="M76" s="29"/>
      <c r="N76" s="13" t="s">
        <v>90</v>
      </c>
      <c r="O76" s="13" t="s">
        <v>379</v>
      </c>
      <c r="P76" s="13" t="s">
        <v>47</v>
      </c>
      <c r="Q76" s="11" t="s">
        <v>272</v>
      </c>
      <c r="R76" s="11" t="s">
        <v>256</v>
      </c>
      <c r="S76" s="13">
        <v>0</v>
      </c>
      <c r="T76" s="13">
        <v>400</v>
      </c>
      <c r="V76" s="25"/>
      <c r="W76" s="13" t="s">
        <v>95</v>
      </c>
      <c r="Y76" s="37"/>
      <c r="AD76" s="48"/>
      <c r="AE76" s="39"/>
    </row>
    <row r="77" spans="1:31" s="13" customFormat="1" ht="12.75" x14ac:dyDescent="0.2">
      <c r="A77" s="20" t="s">
        <v>362</v>
      </c>
      <c r="B77" s="35">
        <v>43389</v>
      </c>
      <c r="C77" s="18">
        <v>42536</v>
      </c>
      <c r="D77" s="23">
        <v>0</v>
      </c>
      <c r="E77" s="12">
        <f>(B77-C77)/365.242199</f>
        <v>2.335436601617876</v>
      </c>
      <c r="F77" s="41">
        <v>1390.625</v>
      </c>
      <c r="G77" s="40">
        <v>6.7215677353029095</v>
      </c>
      <c r="H77" s="40">
        <v>7.2269444444444444</v>
      </c>
      <c r="I77" s="40">
        <v>5.0055985918430954</v>
      </c>
      <c r="J77" s="40">
        <v>19.318648332855854</v>
      </c>
      <c r="K77" s="45">
        <f>IF(G77&gt;0,0.0000275*G77^2.082*H77^0.974*F77,"")</f>
        <v>13.866228946532045</v>
      </c>
      <c r="L77" s="45">
        <f>IF(G77&gt;0,(1/3*H77^3*PI()*(G77/((H77-1.3)*200))^2)*F77,"")</f>
        <v>17.673487375007166</v>
      </c>
      <c r="M77" s="29"/>
      <c r="N77" s="13" t="s">
        <v>90</v>
      </c>
      <c r="O77" s="13" t="s">
        <v>379</v>
      </c>
      <c r="P77" s="13" t="s">
        <v>47</v>
      </c>
      <c r="Q77" s="11" t="s">
        <v>272</v>
      </c>
      <c r="R77" s="11" t="s">
        <v>258</v>
      </c>
      <c r="S77" s="13">
        <v>400</v>
      </c>
      <c r="T77" s="13">
        <v>400</v>
      </c>
      <c r="V77" s="25"/>
      <c r="W77" s="13" t="s">
        <v>95</v>
      </c>
      <c r="Y77" s="37"/>
      <c r="AD77" s="48"/>
      <c r="AE77" s="39"/>
    </row>
    <row r="78" spans="1:31" s="13" customFormat="1" ht="12.75" x14ac:dyDescent="0.2">
      <c r="A78" s="20" t="s">
        <v>295</v>
      </c>
      <c r="B78" s="35">
        <v>43728</v>
      </c>
      <c r="C78" s="18">
        <v>42534</v>
      </c>
      <c r="D78" s="23">
        <v>0</v>
      </c>
      <c r="E78" s="12">
        <f>(B78-C78)/365.242199</f>
        <v>3.2690636604123608</v>
      </c>
      <c r="F78" s="41">
        <v>1375</v>
      </c>
      <c r="G78" s="40">
        <v>7.6944821066914075</v>
      </c>
      <c r="H78" s="40">
        <v>8.3844292797781179</v>
      </c>
      <c r="I78" s="40">
        <v>6.4843883632418171</v>
      </c>
      <c r="J78" s="40">
        <v>27.52177905050922</v>
      </c>
      <c r="K78" s="45">
        <f>IF(G78&gt;0,0.0000275*G78^2.082*H78^0.974*F78,"")</f>
        <v>20.995396714495651</v>
      </c>
      <c r="L78" s="45">
        <f>IF(G78&gt;0,(1/3*H78^3*PI()*(G78/((H78-1.3)*200))^2)*F78,"")</f>
        <v>25.028849799556209</v>
      </c>
      <c r="M78" s="29"/>
      <c r="N78" s="13" t="s">
        <v>90</v>
      </c>
      <c r="O78" s="13" t="s">
        <v>379</v>
      </c>
      <c r="P78" s="13" t="s">
        <v>47</v>
      </c>
      <c r="Q78" s="11" t="s">
        <v>273</v>
      </c>
      <c r="R78" s="11" t="s">
        <v>255</v>
      </c>
      <c r="S78" s="13">
        <v>0</v>
      </c>
      <c r="T78" s="13">
        <v>0</v>
      </c>
      <c r="V78" s="25"/>
      <c r="W78" s="13" t="s">
        <v>95</v>
      </c>
      <c r="Y78" s="37"/>
      <c r="AD78" s="48"/>
      <c r="AE78" s="39"/>
    </row>
    <row r="79" spans="1:31" s="13" customFormat="1" ht="12.75" x14ac:dyDescent="0.2">
      <c r="A79" s="20" t="s">
        <v>340</v>
      </c>
      <c r="B79" s="35">
        <v>43728</v>
      </c>
      <c r="C79" s="18">
        <v>42536</v>
      </c>
      <c r="D79" s="23">
        <v>0</v>
      </c>
      <c r="E79" s="12">
        <f>(B79-C79)/365.242199</f>
        <v>3.2635878418857067</v>
      </c>
      <c r="F79" s="41">
        <v>1390.625</v>
      </c>
      <c r="G79" s="40">
        <v>7.6720454548770629</v>
      </c>
      <c r="H79" s="40">
        <v>8.2888882056779263</v>
      </c>
      <c r="I79" s="40">
        <v>6.9364411024596642</v>
      </c>
      <c r="J79" s="40">
        <v>35.953188924692363</v>
      </c>
      <c r="K79" s="45">
        <f>IF(G79&gt;0,0.0000275*G79^2.082*H79^0.974*F79,"")</f>
        <v>20.870995075654623</v>
      </c>
      <c r="L79" s="45">
        <f>IF(G79&gt;0,(1/3*H79^3*PI()*(G79/((H79-1.3)*200))^2)*F79,"")</f>
        <v>24.984672060049029</v>
      </c>
      <c r="M79" s="29"/>
      <c r="N79" s="13" t="s">
        <v>90</v>
      </c>
      <c r="O79" s="13" t="s">
        <v>379</v>
      </c>
      <c r="P79" s="13" t="s">
        <v>47</v>
      </c>
      <c r="Q79" s="11" t="s">
        <v>273</v>
      </c>
      <c r="R79" s="11" t="s">
        <v>257</v>
      </c>
      <c r="S79" s="13">
        <v>400</v>
      </c>
      <c r="T79" s="13">
        <v>0</v>
      </c>
      <c r="V79" s="25"/>
      <c r="W79" s="13" t="s">
        <v>95</v>
      </c>
      <c r="Y79" s="37"/>
      <c r="AD79" s="48"/>
      <c r="AE79" s="39"/>
    </row>
    <row r="80" spans="1:31" s="13" customFormat="1" ht="12.75" x14ac:dyDescent="0.2">
      <c r="A80" s="20" t="s">
        <v>317</v>
      </c>
      <c r="B80" s="35">
        <v>43728</v>
      </c>
      <c r="C80" s="18">
        <v>42536</v>
      </c>
      <c r="D80" s="23">
        <v>0</v>
      </c>
      <c r="E80" s="12">
        <f>(B80-C80)/365.242199</f>
        <v>3.2635878418857067</v>
      </c>
      <c r="F80" s="41">
        <v>1343.75</v>
      </c>
      <c r="G80" s="40">
        <v>8.9395448079658593</v>
      </c>
      <c r="H80" s="40">
        <v>9.6487908961593192</v>
      </c>
      <c r="I80" s="40">
        <v>7.8808569773782384</v>
      </c>
      <c r="J80" s="40">
        <v>29.580675995618126</v>
      </c>
      <c r="K80" s="45">
        <f>IF(G80&gt;0,0.0000275*G80^2.082*H80^0.974*F80,"")</f>
        <v>32.148924212658407</v>
      </c>
      <c r="L80" s="45">
        <f>IF(G80&gt;0,(1/3*H80^3*PI()*(G80/((H80-1.3)*200))^2)*F80,"")</f>
        <v>36.231760038732013</v>
      </c>
      <c r="M80" s="29"/>
      <c r="N80" s="13" t="s">
        <v>90</v>
      </c>
      <c r="O80" s="13" t="s">
        <v>379</v>
      </c>
      <c r="P80" s="13" t="s">
        <v>47</v>
      </c>
      <c r="Q80" s="11" t="s">
        <v>273</v>
      </c>
      <c r="R80" s="11" t="s">
        <v>256</v>
      </c>
      <c r="S80" s="13">
        <v>0</v>
      </c>
      <c r="T80" s="13">
        <v>400</v>
      </c>
      <c r="V80" s="25"/>
      <c r="W80" s="13" t="s">
        <v>95</v>
      </c>
      <c r="Y80" s="37"/>
      <c r="AD80" s="48"/>
      <c r="AE80" s="39"/>
    </row>
    <row r="81" spans="1:31" s="13" customFormat="1" ht="12.75" x14ac:dyDescent="0.2">
      <c r="A81" s="20" t="s">
        <v>363</v>
      </c>
      <c r="B81" s="35">
        <v>43728</v>
      </c>
      <c r="C81" s="18">
        <v>42536</v>
      </c>
      <c r="D81" s="23">
        <v>0</v>
      </c>
      <c r="E81" s="12">
        <f>(B81-C81)/365.242199</f>
        <v>3.2635878418857067</v>
      </c>
      <c r="F81" s="41">
        <v>1437.5</v>
      </c>
      <c r="G81" s="40">
        <v>7.5053104575163392</v>
      </c>
      <c r="H81" s="40">
        <v>8.2184640522875814</v>
      </c>
      <c r="I81" s="40">
        <v>6.5561111689601992</v>
      </c>
      <c r="J81" s="40">
        <v>27.337587107919141</v>
      </c>
      <c r="K81" s="45">
        <f>IF(G81&gt;0,0.0000275*G81^2.082*H81^0.974*F81,"")</f>
        <v>20.439214588935766</v>
      </c>
      <c r="L81" s="45">
        <f>IF(G81&gt;0,(1/3*H81^3*PI()*(G81/((H81-1.3)*200))^2)*F81,"")</f>
        <v>24.584784473397626</v>
      </c>
      <c r="M81" s="29"/>
      <c r="N81" s="13" t="s">
        <v>90</v>
      </c>
      <c r="O81" s="13" t="s">
        <v>379</v>
      </c>
      <c r="P81" s="13" t="s">
        <v>47</v>
      </c>
      <c r="Q81" s="11" t="s">
        <v>273</v>
      </c>
      <c r="R81" s="11" t="s">
        <v>258</v>
      </c>
      <c r="S81" s="13">
        <v>400</v>
      </c>
      <c r="T81" s="13">
        <v>400</v>
      </c>
      <c r="V81" s="25"/>
      <c r="W81" s="13" t="s">
        <v>95</v>
      </c>
      <c r="Y81" s="37"/>
      <c r="AD81" s="48"/>
      <c r="AE81" s="39"/>
    </row>
    <row r="82" spans="1:31" s="13" customFormat="1" ht="12.75" x14ac:dyDescent="0.2">
      <c r="A82" s="20" t="s">
        <v>298</v>
      </c>
      <c r="B82" s="35">
        <v>43586</v>
      </c>
      <c r="C82" s="18">
        <v>42962</v>
      </c>
      <c r="D82" s="23">
        <v>0</v>
      </c>
      <c r="E82" s="12">
        <f>(B82-C82)/365.242199</f>
        <v>1.7084553803160076</v>
      </c>
      <c r="F82" s="41">
        <v>897.71864258964388</v>
      </c>
      <c r="G82" s="40">
        <v>5.2677725377942286</v>
      </c>
      <c r="H82" s="40">
        <v>4.9477053478570339</v>
      </c>
      <c r="I82" s="40">
        <v>2.0602319738940289</v>
      </c>
      <c r="J82" s="40">
        <v>5.1494170819661429</v>
      </c>
      <c r="K82" s="45">
        <f>IF(G82&gt;0,0.0000275*G82^2.082*H82^0.974*F82,"")</f>
        <v>3.7260588450848293</v>
      </c>
      <c r="L82" s="45">
        <f>IF(G82&gt;0,(1/3*H82^3*PI()*(G82/((H82-1.3)*200))^2)*F82,"")</f>
        <v>5.9365602923151011</v>
      </c>
      <c r="M82" s="29"/>
      <c r="N82" s="13" t="s">
        <v>90</v>
      </c>
      <c r="O82" s="13" t="s">
        <v>379</v>
      </c>
      <c r="P82" s="13" t="s">
        <v>47</v>
      </c>
      <c r="Q82" s="11" t="s">
        <v>276</v>
      </c>
      <c r="R82" s="11" t="s">
        <v>255</v>
      </c>
      <c r="S82" s="13">
        <v>0</v>
      </c>
      <c r="T82" s="13">
        <v>0</v>
      </c>
      <c r="V82" s="25"/>
      <c r="W82" s="13" t="s">
        <v>95</v>
      </c>
      <c r="Y82" s="37"/>
      <c r="AD82" s="48"/>
      <c r="AE82" s="39"/>
    </row>
    <row r="83" spans="1:31" s="13" customFormat="1" ht="12.75" x14ac:dyDescent="0.2">
      <c r="A83" s="20" t="s">
        <v>343</v>
      </c>
      <c r="B83" s="35">
        <v>43586</v>
      </c>
      <c r="C83" s="18">
        <v>42962</v>
      </c>
      <c r="D83" s="23">
        <v>0</v>
      </c>
      <c r="E83" s="12">
        <f>(B83-C83)/365.242199</f>
        <v>1.7084553803160076</v>
      </c>
      <c r="F83" s="41">
        <v>933.62220634100402</v>
      </c>
      <c r="G83" s="40">
        <v>5.6970028628938474</v>
      </c>
      <c r="H83" s="40">
        <v>5.3148802269386062</v>
      </c>
      <c r="I83" s="40">
        <v>2.4174074010112441</v>
      </c>
      <c r="J83" s="40">
        <v>6.6403166752131932</v>
      </c>
      <c r="K83" s="45">
        <f>IF(G83&gt;0,0.0000275*G83^2.082*H83^0.974*F83,"")</f>
        <v>4.8909182237756994</v>
      </c>
      <c r="L83" s="45">
        <f>IF(G83&gt;0,(1/3*H83^3*PI()*(G83/((H83-1.3)*200))^2)*F83,"")</f>
        <v>7.3886982948115891</v>
      </c>
      <c r="M83" s="29"/>
      <c r="N83" s="13" t="s">
        <v>90</v>
      </c>
      <c r="O83" s="13" t="s">
        <v>379</v>
      </c>
      <c r="P83" s="13" t="s">
        <v>47</v>
      </c>
      <c r="Q83" s="11" t="s">
        <v>276</v>
      </c>
      <c r="R83" s="11" t="s">
        <v>257</v>
      </c>
      <c r="S83" s="13">
        <v>400</v>
      </c>
      <c r="T83" s="13">
        <v>0</v>
      </c>
      <c r="V83" s="25"/>
      <c r="W83" s="13" t="s">
        <v>95</v>
      </c>
      <c r="Y83" s="37"/>
      <c r="AD83" s="48"/>
      <c r="AE83" s="39"/>
    </row>
    <row r="84" spans="1:31" s="13" customFormat="1" ht="12.75" x14ac:dyDescent="0.2">
      <c r="A84" s="20" t="s">
        <v>320</v>
      </c>
      <c r="B84" s="35">
        <v>43586</v>
      </c>
      <c r="C84" s="18">
        <v>42962</v>
      </c>
      <c r="D84" s="23">
        <v>0</v>
      </c>
      <c r="E84" s="12">
        <f>(B84-C84)/365.242199</f>
        <v>1.7084553803160076</v>
      </c>
      <c r="F84" s="41">
        <v>890.09400328886716</v>
      </c>
      <c r="G84" s="40">
        <v>5.9669995594049174</v>
      </c>
      <c r="H84" s="40">
        <v>5.7424398671099413</v>
      </c>
      <c r="I84" s="40">
        <v>2.5863668664728343</v>
      </c>
      <c r="J84" s="40">
        <v>6.2727403762064062</v>
      </c>
      <c r="K84" s="45">
        <f>IF(G84&gt;0,0.0000275*G84^2.082*H84^0.974*F84,"")</f>
        <v>5.5367194909890411</v>
      </c>
      <c r="L84" s="45">
        <f>IF(G84&gt;0,(1/3*H84^3*PI()*(G84/((H84-1.3)*200))^2)*F84,"")</f>
        <v>7.9609109476264841</v>
      </c>
      <c r="M84" s="29"/>
      <c r="N84" s="13" t="s">
        <v>90</v>
      </c>
      <c r="O84" s="13" t="s">
        <v>379</v>
      </c>
      <c r="P84" s="13" t="s">
        <v>47</v>
      </c>
      <c r="Q84" s="11" t="s">
        <v>276</v>
      </c>
      <c r="R84" s="11" t="s">
        <v>256</v>
      </c>
      <c r="S84" s="13">
        <v>0</v>
      </c>
      <c r="T84" s="13">
        <v>400</v>
      </c>
      <c r="V84" s="25"/>
      <c r="W84" s="13" t="s">
        <v>95</v>
      </c>
      <c r="Y84" s="37"/>
      <c r="AD84" s="48"/>
      <c r="AE84" s="39"/>
    </row>
    <row r="85" spans="1:31" s="13" customFormat="1" ht="12.75" x14ac:dyDescent="0.2">
      <c r="A85" s="20" t="s">
        <v>366</v>
      </c>
      <c r="B85" s="35">
        <v>43586</v>
      </c>
      <c r="C85" s="18">
        <v>42962</v>
      </c>
      <c r="D85" s="23">
        <v>0</v>
      </c>
      <c r="E85" s="12">
        <f>(B85-C85)/365.242199</f>
        <v>1.7084553803160076</v>
      </c>
      <c r="F85" s="41">
        <v>868.63257895632466</v>
      </c>
      <c r="G85" s="40">
        <v>6.5073267077754977</v>
      </c>
      <c r="H85" s="40">
        <v>6.1816258598023381</v>
      </c>
      <c r="I85" s="40">
        <v>2.9175806677113321</v>
      </c>
      <c r="J85" s="40">
        <v>8.1502544214023587</v>
      </c>
      <c r="K85" s="45">
        <f>IF(G85&gt;0,0.0000275*G85^2.082*H85^0.974*F85,"")</f>
        <v>6.9535581437253855</v>
      </c>
      <c r="L85" s="45">
        <f>IF(G85&gt;0,(1/3*H85^3*PI()*(G85/((H85-1.3)*200))^2)*F85,"")</f>
        <v>9.5452900556748332</v>
      </c>
      <c r="M85" s="29"/>
      <c r="N85" s="13" t="s">
        <v>90</v>
      </c>
      <c r="O85" s="13" t="s">
        <v>379</v>
      </c>
      <c r="P85" s="13" t="s">
        <v>47</v>
      </c>
      <c r="Q85" s="11" t="s">
        <v>276</v>
      </c>
      <c r="R85" s="11" t="s">
        <v>258</v>
      </c>
      <c r="S85" s="13">
        <v>400</v>
      </c>
      <c r="T85" s="13">
        <v>400</v>
      </c>
      <c r="V85" s="25"/>
      <c r="W85" s="13" t="s">
        <v>95</v>
      </c>
      <c r="Y85" s="37"/>
      <c r="AD85" s="48"/>
      <c r="AE85" s="39"/>
    </row>
    <row r="86" spans="1:31" s="13" customFormat="1" ht="12.75" x14ac:dyDescent="0.2">
      <c r="A86" s="20" t="s">
        <v>304</v>
      </c>
      <c r="B86" s="35">
        <v>43584</v>
      </c>
      <c r="C86" s="18">
        <v>42962</v>
      </c>
      <c r="D86" s="23">
        <v>0</v>
      </c>
      <c r="E86" s="12">
        <f>(B86-C86)/365.242199</f>
        <v>1.7029795617893537</v>
      </c>
      <c r="F86" s="42"/>
      <c r="G86" s="40"/>
      <c r="H86" s="40"/>
      <c r="I86" s="40"/>
      <c r="J86" s="40"/>
      <c r="K86" s="45"/>
      <c r="L86" s="45" t="str">
        <f>IF(G86&gt;0,(1/3*H86^3*PI()*(G86/((H86-1.3)*200))^2)*F86,"")</f>
        <v/>
      </c>
      <c r="M86" s="29"/>
      <c r="N86" s="13" t="s">
        <v>90</v>
      </c>
      <c r="O86" s="13" t="s">
        <v>379</v>
      </c>
      <c r="P86" s="13" t="s">
        <v>47</v>
      </c>
      <c r="Q86" s="11" t="s">
        <v>282</v>
      </c>
      <c r="R86" s="11" t="s">
        <v>255</v>
      </c>
      <c r="S86" s="13">
        <v>0</v>
      </c>
      <c r="T86" s="13">
        <v>0</v>
      </c>
      <c r="V86" s="25"/>
      <c r="W86" s="13" t="s">
        <v>95</v>
      </c>
      <c r="Y86" s="37"/>
      <c r="AD86" s="48"/>
      <c r="AE86" s="39"/>
    </row>
    <row r="87" spans="1:31" s="13" customFormat="1" ht="12.75" x14ac:dyDescent="0.2">
      <c r="A87" s="20" t="s">
        <v>350</v>
      </c>
      <c r="B87" s="35">
        <v>43584</v>
      </c>
      <c r="C87" s="18">
        <v>42962</v>
      </c>
      <c r="D87" s="23">
        <v>0</v>
      </c>
      <c r="E87" s="12">
        <f>(B87-C87)/365.242199</f>
        <v>1.7029795617893537</v>
      </c>
      <c r="F87" s="42"/>
      <c r="G87" s="40"/>
      <c r="H87" s="40"/>
      <c r="I87" s="40"/>
      <c r="J87" s="40"/>
      <c r="K87" s="45"/>
      <c r="L87" s="45" t="str">
        <f>IF(G87&gt;0,(1/3*H87^3*PI()*(G87/((H87-1.3)*200))^2)*F87,"")</f>
        <v/>
      </c>
      <c r="M87" s="29"/>
      <c r="N87" s="13" t="s">
        <v>90</v>
      </c>
      <c r="O87" s="13" t="s">
        <v>379</v>
      </c>
      <c r="P87" s="13" t="s">
        <v>47</v>
      </c>
      <c r="Q87" s="11" t="s">
        <v>282</v>
      </c>
      <c r="R87" s="11" t="s">
        <v>257</v>
      </c>
      <c r="S87" s="13">
        <v>400</v>
      </c>
      <c r="T87" s="13">
        <v>0</v>
      </c>
      <c r="V87" s="25"/>
      <c r="W87" s="13" t="s">
        <v>95</v>
      </c>
      <c r="Y87" s="37"/>
      <c r="AD87" s="48"/>
      <c r="AE87" s="39"/>
    </row>
    <row r="88" spans="1:31" s="13" customFormat="1" ht="12.75" x14ac:dyDescent="0.2">
      <c r="A88" s="20" t="s">
        <v>327</v>
      </c>
      <c r="B88" s="35">
        <v>43584</v>
      </c>
      <c r="C88" s="18">
        <v>42962</v>
      </c>
      <c r="D88" s="23">
        <v>0</v>
      </c>
      <c r="E88" s="12">
        <f>(B88-C88)/365.242199</f>
        <v>1.7029795617893537</v>
      </c>
      <c r="F88" s="42"/>
      <c r="G88" s="40"/>
      <c r="H88" s="40"/>
      <c r="I88" s="40"/>
      <c r="J88" s="40"/>
      <c r="K88" s="45"/>
      <c r="L88" s="45" t="str">
        <f>IF(G88&gt;0,(1/3*H88^3*PI()*(G88/((H88-1.3)*200))^2)*F88,"")</f>
        <v/>
      </c>
      <c r="M88" s="29"/>
      <c r="N88" s="13" t="s">
        <v>90</v>
      </c>
      <c r="O88" s="13" t="s">
        <v>379</v>
      </c>
      <c r="P88" s="13" t="s">
        <v>47</v>
      </c>
      <c r="Q88" s="11" t="s">
        <v>282</v>
      </c>
      <c r="R88" s="11" t="s">
        <v>256</v>
      </c>
      <c r="S88" s="13">
        <v>0</v>
      </c>
      <c r="T88" s="13">
        <v>400</v>
      </c>
      <c r="V88" s="25"/>
      <c r="W88" s="13" t="s">
        <v>95</v>
      </c>
      <c r="Y88" s="37"/>
      <c r="AD88" s="48"/>
      <c r="AE88" s="39"/>
    </row>
    <row r="89" spans="1:31" s="13" customFormat="1" ht="12.75" x14ac:dyDescent="0.2">
      <c r="A89" s="20" t="s">
        <v>373</v>
      </c>
      <c r="B89" s="35">
        <v>43584</v>
      </c>
      <c r="C89" s="18">
        <v>42962</v>
      </c>
      <c r="D89" s="23">
        <v>0</v>
      </c>
      <c r="E89" s="12">
        <f>(B89-C89)/365.242199</f>
        <v>1.7029795617893537</v>
      </c>
      <c r="F89" s="42"/>
      <c r="G89" s="40"/>
      <c r="H89" s="40"/>
      <c r="I89" s="40"/>
      <c r="J89" s="40"/>
      <c r="K89" s="45"/>
      <c r="L89" s="45" t="str">
        <f>IF(G89&gt;0,(1/3*H89^3*PI()*(G89/((H89-1.3)*200))^2)*F89,"")</f>
        <v/>
      </c>
      <c r="M89" s="29"/>
      <c r="N89" s="13" t="s">
        <v>90</v>
      </c>
      <c r="O89" s="13" t="s">
        <v>379</v>
      </c>
      <c r="P89" s="13" t="s">
        <v>47</v>
      </c>
      <c r="Q89" s="11" t="s">
        <v>282</v>
      </c>
      <c r="R89" s="11" t="s">
        <v>258</v>
      </c>
      <c r="S89" s="13">
        <v>400</v>
      </c>
      <c r="T89" s="13">
        <v>400</v>
      </c>
      <c r="V89" s="25"/>
      <c r="W89" s="13" t="s">
        <v>95</v>
      </c>
      <c r="Y89" s="37"/>
      <c r="AD89" s="48"/>
      <c r="AE89" s="39"/>
    </row>
    <row r="90" spans="1:31" s="13" customFormat="1" ht="12.75" x14ac:dyDescent="0.2">
      <c r="A90" s="20" t="s">
        <v>305</v>
      </c>
      <c r="B90" s="35">
        <v>43586</v>
      </c>
      <c r="C90" s="18">
        <v>42962</v>
      </c>
      <c r="D90" s="23">
        <v>0</v>
      </c>
      <c r="E90" s="12">
        <f>(B90-C90)/365.242199</f>
        <v>1.7084553803160076</v>
      </c>
      <c r="F90" s="41">
        <v>939.43525408431049</v>
      </c>
      <c r="G90" s="40">
        <v>5.7018699949052776</v>
      </c>
      <c r="H90" s="40">
        <v>4.8031345159368186</v>
      </c>
      <c r="I90" s="40">
        <v>2.6135638241861345</v>
      </c>
      <c r="J90" s="40">
        <v>7.0611560049502522</v>
      </c>
      <c r="K90" s="45">
        <f>IF(G90&gt;0,0.0000275*G90^2.082*H90^0.974*F90,"")</f>
        <v>4.4671722140233339</v>
      </c>
      <c r="L90" s="45">
        <f>IF(G90&gt;0,(1/3*H90^3*PI()*(G90/((H90-1.3)*200))^2)*F90,"")</f>
        <v>7.2198923682878489</v>
      </c>
      <c r="M90" s="29"/>
      <c r="N90" s="13" t="s">
        <v>90</v>
      </c>
      <c r="O90" s="13" t="s">
        <v>379</v>
      </c>
      <c r="P90" s="13" t="s">
        <v>47</v>
      </c>
      <c r="Q90" s="11" t="s">
        <v>283</v>
      </c>
      <c r="R90" s="11" t="s">
        <v>255</v>
      </c>
      <c r="S90" s="13">
        <v>0</v>
      </c>
      <c r="T90" s="13">
        <v>0</v>
      </c>
      <c r="V90" s="25"/>
      <c r="W90" s="13" t="s">
        <v>95</v>
      </c>
      <c r="Y90" s="37"/>
      <c r="AD90" s="48"/>
      <c r="AE90" s="39"/>
    </row>
    <row r="91" spans="1:31" s="13" customFormat="1" ht="12.75" x14ac:dyDescent="0.2">
      <c r="A91" s="20" t="s">
        <v>351</v>
      </c>
      <c r="B91" s="35">
        <v>43586</v>
      </c>
      <c r="C91" s="18">
        <v>42962</v>
      </c>
      <c r="D91" s="9">
        <v>0</v>
      </c>
      <c r="E91" s="12">
        <f>(B91-C91)/365.242199</f>
        <v>1.7084553803160076</v>
      </c>
      <c r="F91" s="41">
        <v>836.11128523523939</v>
      </c>
      <c r="G91" s="40">
        <v>5.498058748105918</v>
      </c>
      <c r="H91" s="40">
        <v>4.498015868513189</v>
      </c>
      <c r="I91" s="40">
        <v>2.113595383433589</v>
      </c>
      <c r="J91" s="40">
        <v>4.5826164668204328</v>
      </c>
      <c r="K91" s="45">
        <f>IF(G91&gt;0,0.0000275*G91^2.082*H91^0.974*F91,"")</f>
        <v>3.4574438660392044</v>
      </c>
      <c r="L91" s="45">
        <f>IF(G91&gt;0,(1/3*H91^3*PI()*(G91/((H91-1.3)*200))^2)*F91,"")</f>
        <v>5.8878018413295052</v>
      </c>
      <c r="M91" s="29"/>
      <c r="N91" s="13" t="s">
        <v>90</v>
      </c>
      <c r="O91" s="13" t="s">
        <v>379</v>
      </c>
      <c r="P91" s="13" t="s">
        <v>47</v>
      </c>
      <c r="Q91" s="11" t="s">
        <v>283</v>
      </c>
      <c r="R91" s="11" t="s">
        <v>257</v>
      </c>
      <c r="S91" s="13">
        <v>400</v>
      </c>
      <c r="T91" s="13">
        <v>0</v>
      </c>
      <c r="V91" s="25"/>
      <c r="W91" s="13" t="s">
        <v>95</v>
      </c>
      <c r="Y91" s="37"/>
      <c r="AD91" s="48"/>
      <c r="AE91" s="39"/>
    </row>
    <row r="92" spans="1:31" s="13" customFormat="1" ht="12.75" x14ac:dyDescent="0.2">
      <c r="A92" s="20" t="s">
        <v>328</v>
      </c>
      <c r="B92" s="35">
        <v>43586</v>
      </c>
      <c r="C92" s="18">
        <v>42962</v>
      </c>
      <c r="D92" s="23">
        <v>0</v>
      </c>
      <c r="E92" s="12">
        <f>(B92-C92)/365.242199</f>
        <v>1.7084553803160076</v>
      </c>
      <c r="F92" s="41">
        <v>782.777556122693</v>
      </c>
      <c r="G92" s="40">
        <v>5.2965942376045101</v>
      </c>
      <c r="H92" s="40">
        <v>4.7026792845163046</v>
      </c>
      <c r="I92" s="40">
        <v>1.7816261271134592</v>
      </c>
      <c r="J92" s="40">
        <v>5.1945374981174677</v>
      </c>
      <c r="K92" s="45">
        <f>IF(G92&gt;0,0.0000275*G92^2.082*H92^0.974*F92,"")</f>
        <v>3.1274946691956975</v>
      </c>
      <c r="L92" s="45">
        <f>IF(G92&gt;0,(1/3*H92^3*PI()*(G92/((H92-1.3)*200))^2)*F92,"")</f>
        <v>5.1640976922766653</v>
      </c>
      <c r="M92" s="29"/>
      <c r="N92" s="13" t="s">
        <v>90</v>
      </c>
      <c r="O92" s="13" t="s">
        <v>379</v>
      </c>
      <c r="P92" s="13" t="s">
        <v>47</v>
      </c>
      <c r="Q92" s="11" t="s">
        <v>283</v>
      </c>
      <c r="R92" s="11" t="s">
        <v>256</v>
      </c>
      <c r="S92" s="13">
        <v>0</v>
      </c>
      <c r="T92" s="13">
        <v>400</v>
      </c>
      <c r="V92" s="25"/>
      <c r="W92" s="13" t="s">
        <v>95</v>
      </c>
      <c r="Y92" s="37"/>
      <c r="AD92" s="48"/>
      <c r="AE92" s="39"/>
    </row>
    <row r="93" spans="1:31" s="13" customFormat="1" ht="12.75" x14ac:dyDescent="0.2">
      <c r="A93" s="20" t="s">
        <v>374</v>
      </c>
      <c r="B93" s="35">
        <v>43586</v>
      </c>
      <c r="C93" s="18">
        <v>42962</v>
      </c>
      <c r="D93" s="9">
        <v>0</v>
      </c>
      <c r="E93" s="12">
        <f>(B93-C93)/365.242199</f>
        <v>1.7084553803160076</v>
      </c>
      <c r="F93" s="41">
        <v>926.66485935350363</v>
      </c>
      <c r="G93" s="40">
        <v>5.1299427474594808</v>
      </c>
      <c r="H93" s="40">
        <v>4.6458654761761009</v>
      </c>
      <c r="I93" s="40">
        <v>2.0252884983732575</v>
      </c>
      <c r="J93" s="40">
        <v>5.1741811831950075</v>
      </c>
      <c r="K93" s="45">
        <f>IF(G93&gt;0,0.0000275*G93^2.082*H93^0.974*F93,"")</f>
        <v>3.4232021711158129</v>
      </c>
      <c r="L93" s="45">
        <f>IF(G93&gt;0,(1/3*H93^3*PI()*(G93/((H93-1.3)*200))^2)*F93,"")</f>
        <v>5.7187261071814204</v>
      </c>
      <c r="M93" s="29"/>
      <c r="N93" s="13" t="s">
        <v>90</v>
      </c>
      <c r="O93" s="13" t="s">
        <v>379</v>
      </c>
      <c r="P93" s="13" t="s">
        <v>47</v>
      </c>
      <c r="Q93" s="11" t="s">
        <v>283</v>
      </c>
      <c r="R93" s="11" t="s">
        <v>258</v>
      </c>
      <c r="S93" s="13">
        <v>400</v>
      </c>
      <c r="T93" s="13">
        <v>400</v>
      </c>
      <c r="V93" s="25"/>
      <c r="W93" s="13" t="s">
        <v>95</v>
      </c>
      <c r="Y93" s="37"/>
      <c r="AD93" s="48"/>
      <c r="AE93" s="39"/>
    </row>
    <row r="94" spans="1:31" s="13" customFormat="1" ht="12.75" x14ac:dyDescent="0.2">
      <c r="A94" s="20" t="s">
        <v>290</v>
      </c>
      <c r="B94" s="35">
        <v>43992</v>
      </c>
      <c r="C94" s="18">
        <v>42993</v>
      </c>
      <c r="D94" s="23">
        <v>1</v>
      </c>
      <c r="E94" s="12">
        <f>(B94-C94)/365.242199</f>
        <v>2.7351713540636085</v>
      </c>
      <c r="F94" s="41">
        <v>800</v>
      </c>
      <c r="G94" s="40">
        <v>5.9504486583432952</v>
      </c>
      <c r="H94" s="40">
        <v>4.9755714273480658</v>
      </c>
      <c r="I94" s="40">
        <v>2.3159960805987172</v>
      </c>
      <c r="J94" s="40">
        <v>7.3512568004571186</v>
      </c>
      <c r="K94" s="45">
        <f>IF(G94&gt;0,0.0000275*G94^2.082*H94^0.974*F94,"")</f>
        <v>4.3028898635528314</v>
      </c>
      <c r="L94" s="45">
        <f>IF(G94&gt;0,(1/3*H94^3*PI()*(G94/((H94-1.3)*200))^2)*F94,"")</f>
        <v>6.7614088901003715</v>
      </c>
      <c r="M94" s="29"/>
      <c r="N94" s="13" t="s">
        <v>92</v>
      </c>
      <c r="O94" s="13" t="s">
        <v>379</v>
      </c>
      <c r="P94" s="13" t="s">
        <v>47</v>
      </c>
      <c r="Q94" s="11" t="s">
        <v>269</v>
      </c>
      <c r="R94" s="11" t="s">
        <v>255</v>
      </c>
      <c r="S94" s="13">
        <v>0</v>
      </c>
      <c r="T94" s="13">
        <v>0</v>
      </c>
      <c r="V94" s="25">
        <f>(F93-F94)/F93</f>
        <v>0.1366889637337414</v>
      </c>
      <c r="W94" s="13" t="s">
        <v>96</v>
      </c>
      <c r="Y94" s="37"/>
      <c r="AD94" s="48"/>
      <c r="AE94" s="39"/>
    </row>
    <row r="95" spans="1:31" s="13" customFormat="1" ht="12.75" x14ac:dyDescent="0.2">
      <c r="A95" s="20" t="s">
        <v>335</v>
      </c>
      <c r="B95" s="35">
        <v>43992</v>
      </c>
      <c r="C95" s="18">
        <v>42993</v>
      </c>
      <c r="D95" s="23">
        <v>1</v>
      </c>
      <c r="E95" s="12">
        <f>(B95-C95)/365.242199</f>
        <v>2.7351713540636085</v>
      </c>
      <c r="F95" s="41">
        <v>800</v>
      </c>
      <c r="G95" s="40">
        <v>5.3068436634412928</v>
      </c>
      <c r="H95" s="40">
        <v>4.5918684265430283</v>
      </c>
      <c r="I95" s="40">
        <v>1.8328919971991475</v>
      </c>
      <c r="J95" s="40">
        <v>9.6873389537683252</v>
      </c>
      <c r="K95" s="45">
        <f>IF(G95&gt;0,0.0000275*G95^2.082*H95^0.974*F95,"")</f>
        <v>3.1355198504827277</v>
      </c>
      <c r="L95" s="45">
        <f>IF(G95&gt;0,(1/3*H95^3*PI()*(G95/((H95-1.3)*200))^2)*F95,"")</f>
        <v>5.2700479978056798</v>
      </c>
      <c r="M95" s="29"/>
      <c r="N95" s="13" t="s">
        <v>92</v>
      </c>
      <c r="O95" s="13" t="s">
        <v>379</v>
      </c>
      <c r="P95" s="13" t="s">
        <v>47</v>
      </c>
      <c r="Q95" s="11" t="s">
        <v>269</v>
      </c>
      <c r="R95" s="11" t="s">
        <v>257</v>
      </c>
      <c r="S95" s="13">
        <v>400</v>
      </c>
      <c r="T95" s="13">
        <v>0</v>
      </c>
      <c r="V95" s="25">
        <f>(F94-F95)/F94</f>
        <v>0</v>
      </c>
      <c r="W95" s="13" t="s">
        <v>96</v>
      </c>
      <c r="Y95" s="37"/>
      <c r="AD95" s="48"/>
      <c r="AE95" s="39"/>
    </row>
    <row r="96" spans="1:31" s="13" customFormat="1" ht="12.75" x14ac:dyDescent="0.2">
      <c r="A96" s="20" t="s">
        <v>312</v>
      </c>
      <c r="B96" s="35">
        <v>43992</v>
      </c>
      <c r="C96" s="18">
        <v>42993</v>
      </c>
      <c r="D96" s="23">
        <v>1</v>
      </c>
      <c r="E96" s="12">
        <f>(B96-C96)/365.242199</f>
        <v>2.7351713540636085</v>
      </c>
      <c r="F96" s="41">
        <v>788.88888888888903</v>
      </c>
      <c r="G96" s="40">
        <v>6.7972902923413727</v>
      </c>
      <c r="H96" s="40">
        <v>5.3193825330682145</v>
      </c>
      <c r="I96" s="40">
        <v>2.923683685165694</v>
      </c>
      <c r="J96" s="40">
        <v>5.3656855294618602</v>
      </c>
      <c r="K96" s="45">
        <f>IF(G96&gt;0,0.0000275*G96^2.082*H96^0.974*F96,"")</f>
        <v>5.9739356035288047</v>
      </c>
      <c r="L96" s="45">
        <f>IF(G96&gt;0,(1/3*H96^3*PI()*(G96/((H96-1.3)*200))^2)*F96,"")</f>
        <v>8.8903956401900697</v>
      </c>
      <c r="M96" s="29"/>
      <c r="N96" s="13" t="s">
        <v>92</v>
      </c>
      <c r="O96" s="13" t="s">
        <v>379</v>
      </c>
      <c r="P96" s="13" t="s">
        <v>47</v>
      </c>
      <c r="Q96" s="11" t="s">
        <v>269</v>
      </c>
      <c r="R96" s="11" t="s">
        <v>256</v>
      </c>
      <c r="S96" s="13">
        <v>0</v>
      </c>
      <c r="T96" s="13">
        <v>400</v>
      </c>
      <c r="V96" s="25">
        <f>(F95-F96)/F95</f>
        <v>1.3888888888888715E-2</v>
      </c>
      <c r="W96" s="13" t="s">
        <v>96</v>
      </c>
      <c r="Y96" s="37"/>
      <c r="AD96" s="48"/>
      <c r="AE96" s="39"/>
    </row>
    <row r="97" spans="1:31" s="13" customFormat="1" ht="12.75" x14ac:dyDescent="0.2">
      <c r="A97" s="20" t="s">
        <v>358</v>
      </c>
      <c r="B97" s="35">
        <v>43992</v>
      </c>
      <c r="C97" s="18">
        <v>42993</v>
      </c>
      <c r="D97" s="23">
        <v>1</v>
      </c>
      <c r="E97" s="12">
        <f>(B97-C97)/365.242199</f>
        <v>2.7351713540636085</v>
      </c>
      <c r="F97" s="41">
        <v>688.88888888888903</v>
      </c>
      <c r="G97" s="40">
        <v>6.1510448888750737</v>
      </c>
      <c r="H97" s="40">
        <v>4.8351598634315875</v>
      </c>
      <c r="I97" s="40">
        <v>2.1369731942486672</v>
      </c>
      <c r="J97" s="40">
        <v>6.5136111211332199</v>
      </c>
      <c r="K97" s="45">
        <f>IF(G97&gt;0,0.0000275*G97^2.082*H97^0.974*F97,"")</f>
        <v>3.8609095906809583</v>
      </c>
      <c r="L97" s="45">
        <f>IF(G97&gt;0,(1/3*H97^3*PI()*(G97/((H97-1.3)*200))^2)*F97,"")</f>
        <v>6.1720579741275783</v>
      </c>
      <c r="M97" s="29"/>
      <c r="N97" s="13" t="s">
        <v>92</v>
      </c>
      <c r="O97" s="13" t="s">
        <v>379</v>
      </c>
      <c r="P97" s="13" t="s">
        <v>47</v>
      </c>
      <c r="Q97" s="11" t="s">
        <v>269</v>
      </c>
      <c r="R97" s="11" t="s">
        <v>258</v>
      </c>
      <c r="S97" s="13">
        <v>400</v>
      </c>
      <c r="T97" s="13">
        <v>400</v>
      </c>
      <c r="V97" s="25">
        <f>(F96-F97)/F96</f>
        <v>0.12676056338028166</v>
      </c>
      <c r="W97" s="13" t="s">
        <v>96</v>
      </c>
      <c r="Y97" s="37"/>
      <c r="AD97" s="48"/>
      <c r="AE97" s="39"/>
    </row>
    <row r="98" spans="1:31" s="13" customFormat="1" ht="12.75" x14ac:dyDescent="0.2">
      <c r="A98" s="20" t="s">
        <v>300</v>
      </c>
      <c r="B98" s="35">
        <v>43994</v>
      </c>
      <c r="C98" s="18">
        <v>43023</v>
      </c>
      <c r="D98" s="23">
        <v>1</v>
      </c>
      <c r="E98" s="12">
        <f>(B98-C98)/365.242199</f>
        <v>2.6585098946904542</v>
      </c>
      <c r="F98" s="42"/>
      <c r="G98" s="40"/>
      <c r="H98" s="40"/>
      <c r="I98" s="40"/>
      <c r="J98" s="40"/>
      <c r="K98" s="45"/>
      <c r="L98" s="45" t="str">
        <f>IF(G98&gt;0,(1/3*H98^3*PI()*(G98/((H98-1.3)*200))^2)*F98,"")</f>
        <v/>
      </c>
      <c r="M98" s="29"/>
      <c r="N98" s="13" t="s">
        <v>92</v>
      </c>
      <c r="O98" s="13" t="s">
        <v>379</v>
      </c>
      <c r="P98" s="13" t="s">
        <v>47</v>
      </c>
      <c r="Q98" s="11" t="s">
        <v>278</v>
      </c>
      <c r="R98" s="11" t="s">
        <v>255</v>
      </c>
      <c r="S98" s="13">
        <v>0</v>
      </c>
      <c r="T98" s="13">
        <v>0</v>
      </c>
      <c r="V98" s="25"/>
      <c r="W98" s="13" t="s">
        <v>96</v>
      </c>
      <c r="Y98" s="37"/>
      <c r="AD98" s="48"/>
      <c r="AE98" s="39"/>
    </row>
    <row r="99" spans="1:31" s="13" customFormat="1" ht="12.75" x14ac:dyDescent="0.2">
      <c r="A99" s="20" t="s">
        <v>345</v>
      </c>
      <c r="B99" s="35">
        <v>43994</v>
      </c>
      <c r="C99" s="18">
        <v>43023</v>
      </c>
      <c r="D99" s="23">
        <v>1</v>
      </c>
      <c r="E99" s="12">
        <f>(B99-C99)/365.242199</f>
        <v>2.6585098946904542</v>
      </c>
      <c r="F99" s="42"/>
      <c r="G99" s="40"/>
      <c r="H99" s="40"/>
      <c r="I99" s="40"/>
      <c r="J99" s="40"/>
      <c r="K99" s="45"/>
      <c r="L99" s="45" t="str">
        <f>IF(G99&gt;0,(1/3*H99^3*PI()*(G99/((H99-1.3)*200))^2)*F99,"")</f>
        <v/>
      </c>
      <c r="M99" s="29"/>
      <c r="N99" s="13" t="s">
        <v>92</v>
      </c>
      <c r="O99" s="13" t="s">
        <v>379</v>
      </c>
      <c r="P99" s="13" t="s">
        <v>47</v>
      </c>
      <c r="Q99" s="11" t="s">
        <v>278</v>
      </c>
      <c r="R99" s="11" t="s">
        <v>257</v>
      </c>
      <c r="S99" s="13">
        <v>400</v>
      </c>
      <c r="T99" s="13">
        <v>0</v>
      </c>
      <c r="V99" s="25"/>
      <c r="W99" s="13" t="s">
        <v>96</v>
      </c>
      <c r="Y99" s="37"/>
      <c r="AD99" s="48"/>
      <c r="AE99" s="39"/>
    </row>
    <row r="100" spans="1:31" s="13" customFormat="1" ht="12.75" x14ac:dyDescent="0.2">
      <c r="A100" s="20" t="s">
        <v>322</v>
      </c>
      <c r="B100" s="35">
        <v>43994</v>
      </c>
      <c r="C100" s="18">
        <v>43023</v>
      </c>
      <c r="D100" s="23">
        <v>1</v>
      </c>
      <c r="E100" s="12">
        <f>(B100-C100)/365.242199</f>
        <v>2.6585098946904542</v>
      </c>
      <c r="F100" s="42"/>
      <c r="G100" s="40"/>
      <c r="H100" s="40"/>
      <c r="I100" s="40"/>
      <c r="J100" s="40"/>
      <c r="K100" s="45"/>
      <c r="L100" s="45" t="str">
        <f>IF(G100&gt;0,(1/3*H100^3*PI()*(G100/((H100-1.3)*200))^2)*F100,"")</f>
        <v/>
      </c>
      <c r="M100" s="29"/>
      <c r="N100" s="13" t="s">
        <v>92</v>
      </c>
      <c r="O100" s="13" t="s">
        <v>379</v>
      </c>
      <c r="P100" s="13" t="s">
        <v>47</v>
      </c>
      <c r="Q100" s="11" t="s">
        <v>278</v>
      </c>
      <c r="R100" s="11" t="s">
        <v>256</v>
      </c>
      <c r="S100" s="13">
        <v>0</v>
      </c>
      <c r="T100" s="13">
        <v>400</v>
      </c>
      <c r="V100" s="25"/>
      <c r="W100" s="13" t="s">
        <v>96</v>
      </c>
      <c r="Y100" s="37"/>
      <c r="AD100" s="48"/>
      <c r="AE100" s="39"/>
    </row>
    <row r="101" spans="1:31" s="13" customFormat="1" ht="12.75" x14ac:dyDescent="0.2">
      <c r="A101" s="20" t="s">
        <v>368</v>
      </c>
      <c r="B101" s="35">
        <v>43994</v>
      </c>
      <c r="C101" s="18">
        <v>43023</v>
      </c>
      <c r="D101" s="23">
        <v>1</v>
      </c>
      <c r="E101" s="12">
        <f>(B101-C101)/365.242199</f>
        <v>2.6585098946904542</v>
      </c>
      <c r="F101" s="42"/>
      <c r="G101" s="40"/>
      <c r="H101" s="40"/>
      <c r="I101" s="40"/>
      <c r="J101" s="40"/>
      <c r="K101" s="45"/>
      <c r="L101" s="45" t="str">
        <f>IF(G101&gt;0,(1/3*H101^3*PI()*(G101/((H101-1.3)*200))^2)*F101,"")</f>
        <v/>
      </c>
      <c r="M101" s="29"/>
      <c r="N101" s="13" t="s">
        <v>92</v>
      </c>
      <c r="O101" s="13" t="s">
        <v>379</v>
      </c>
      <c r="P101" s="13" t="s">
        <v>47</v>
      </c>
      <c r="Q101" s="11" t="s">
        <v>278</v>
      </c>
      <c r="R101" s="11" t="s">
        <v>258</v>
      </c>
      <c r="S101" s="13">
        <v>400</v>
      </c>
      <c r="T101" s="13">
        <v>400</v>
      </c>
      <c r="V101" s="25"/>
      <c r="W101" s="13" t="s">
        <v>96</v>
      </c>
      <c r="Y101" s="37"/>
      <c r="AD101" s="48"/>
      <c r="AE101" s="39"/>
    </row>
    <row r="102" spans="1:31" s="13" customFormat="1" ht="12.75" x14ac:dyDescent="0.2">
      <c r="A102" s="20" t="s">
        <v>301</v>
      </c>
      <c r="B102" s="35">
        <v>44029</v>
      </c>
      <c r="C102" s="18">
        <v>42962</v>
      </c>
      <c r="D102" s="23">
        <v>1</v>
      </c>
      <c r="E102" s="12">
        <f>(B102-C102)/365.242199</f>
        <v>2.92134918396984</v>
      </c>
      <c r="F102" s="41"/>
      <c r="G102" s="40"/>
      <c r="H102" s="40"/>
      <c r="I102" s="40"/>
      <c r="J102" s="40"/>
      <c r="K102" s="45"/>
      <c r="L102" s="45" t="str">
        <f>IF(G102&gt;0,(1/3*H102^3*PI()*(G102/((H102-1.3)*200))^2)*F102,"")</f>
        <v/>
      </c>
      <c r="M102" s="29"/>
      <c r="N102" s="13" t="s">
        <v>92</v>
      </c>
      <c r="O102" s="13" t="s">
        <v>379</v>
      </c>
      <c r="P102" s="13" t="s">
        <v>47</v>
      </c>
      <c r="Q102" s="11" t="s">
        <v>279</v>
      </c>
      <c r="R102" s="11" t="s">
        <v>255</v>
      </c>
      <c r="S102" s="13">
        <v>0</v>
      </c>
      <c r="T102" s="13">
        <v>0</v>
      </c>
      <c r="V102" s="25" t="e">
        <f>(F101-F102)/F101</f>
        <v>#DIV/0!</v>
      </c>
      <c r="W102" s="13" t="s">
        <v>95</v>
      </c>
      <c r="Y102" s="37"/>
      <c r="AD102" s="48"/>
      <c r="AE102" s="39"/>
    </row>
    <row r="103" spans="1:31" s="13" customFormat="1" ht="12.75" x14ac:dyDescent="0.2">
      <c r="A103" s="20" t="s">
        <v>346</v>
      </c>
      <c r="B103" s="35">
        <v>44029</v>
      </c>
      <c r="C103" s="18">
        <v>43023</v>
      </c>
      <c r="D103" s="23">
        <v>1</v>
      </c>
      <c r="E103" s="12">
        <f>(B103-C103)/365.242199</f>
        <v>2.754336718906897</v>
      </c>
      <c r="F103" s="41"/>
      <c r="G103" s="40"/>
      <c r="H103" s="40"/>
      <c r="I103" s="40"/>
      <c r="J103" s="40"/>
      <c r="K103" s="45"/>
      <c r="L103" s="45" t="str">
        <f>IF(G103&gt;0,(1/3*H103^3*PI()*(G103/((H103-1.3)*200))^2)*F103,"")</f>
        <v/>
      </c>
      <c r="M103" s="29"/>
      <c r="N103" s="13" t="s">
        <v>92</v>
      </c>
      <c r="O103" s="13" t="s">
        <v>379</v>
      </c>
      <c r="P103" s="13" t="s">
        <v>47</v>
      </c>
      <c r="Q103" s="11" t="s">
        <v>279</v>
      </c>
      <c r="R103" s="11" t="s">
        <v>257</v>
      </c>
      <c r="S103" s="13">
        <v>400</v>
      </c>
      <c r="T103" s="13">
        <v>0</v>
      </c>
      <c r="V103" s="25" t="e">
        <f>(F102-F103)/F102</f>
        <v>#DIV/0!</v>
      </c>
      <c r="W103" s="13" t="s">
        <v>95</v>
      </c>
      <c r="Y103" s="37"/>
      <c r="AD103" s="48"/>
      <c r="AE103" s="39"/>
    </row>
    <row r="104" spans="1:31" s="13" customFormat="1" ht="12.75" x14ac:dyDescent="0.2">
      <c r="A104" s="20" t="s">
        <v>323</v>
      </c>
      <c r="B104" s="35">
        <v>44029</v>
      </c>
      <c r="C104" s="18">
        <v>43023</v>
      </c>
      <c r="D104" s="23">
        <v>1</v>
      </c>
      <c r="E104" s="12">
        <f>(B104-C104)/365.242199</f>
        <v>2.754336718906897</v>
      </c>
      <c r="F104" s="41"/>
      <c r="G104" s="40"/>
      <c r="H104" s="40"/>
      <c r="I104" s="40"/>
      <c r="J104" s="40"/>
      <c r="K104" s="45"/>
      <c r="L104" s="45" t="str">
        <f>IF(G104&gt;0,(1/3*H104^3*PI()*(G104/((H104-1.3)*200))^2)*F104,"")</f>
        <v/>
      </c>
      <c r="M104" s="29"/>
      <c r="N104" s="13" t="s">
        <v>92</v>
      </c>
      <c r="O104" s="13" t="s">
        <v>379</v>
      </c>
      <c r="P104" s="13" t="s">
        <v>47</v>
      </c>
      <c r="Q104" s="11" t="s">
        <v>279</v>
      </c>
      <c r="R104" s="11" t="s">
        <v>256</v>
      </c>
      <c r="S104" s="13">
        <v>0</v>
      </c>
      <c r="T104" s="13">
        <v>400</v>
      </c>
      <c r="V104" s="25" t="e">
        <f>(F103-F104)/F103</f>
        <v>#DIV/0!</v>
      </c>
      <c r="W104" s="13" t="s">
        <v>95</v>
      </c>
      <c r="Y104" s="37"/>
      <c r="AD104" s="48"/>
      <c r="AE104" s="39"/>
    </row>
    <row r="105" spans="1:31" s="13" customFormat="1" ht="12.75" x14ac:dyDescent="0.2">
      <c r="A105" s="20" t="s">
        <v>369</v>
      </c>
      <c r="B105" s="35">
        <v>44029</v>
      </c>
      <c r="C105" s="18">
        <v>43023</v>
      </c>
      <c r="D105" s="23">
        <v>1</v>
      </c>
      <c r="E105" s="12">
        <f>(B105-C105)/365.242199</f>
        <v>2.754336718906897</v>
      </c>
      <c r="F105" s="41"/>
      <c r="G105" s="40"/>
      <c r="H105" s="40"/>
      <c r="I105" s="40"/>
      <c r="J105" s="40"/>
      <c r="K105" s="45"/>
      <c r="L105" s="45" t="str">
        <f>IF(G105&gt;0,(1/3*H105^3*PI()*(G105/((H105-1.3)*200))^2)*F105,"")</f>
        <v/>
      </c>
      <c r="M105" s="29"/>
      <c r="N105" s="13" t="s">
        <v>92</v>
      </c>
      <c r="O105" s="13" t="s">
        <v>379</v>
      </c>
      <c r="P105" s="13" t="s">
        <v>47</v>
      </c>
      <c r="Q105" s="11" t="s">
        <v>279</v>
      </c>
      <c r="R105" s="11" t="s">
        <v>258</v>
      </c>
      <c r="S105" s="13">
        <v>400</v>
      </c>
      <c r="T105" s="13">
        <v>400</v>
      </c>
      <c r="V105" s="25" t="e">
        <f>(F104-F105)/F104</f>
        <v>#DIV/0!</v>
      </c>
      <c r="W105" s="13" t="s">
        <v>95</v>
      </c>
      <c r="Y105" s="37"/>
      <c r="AD105" s="48"/>
      <c r="AE105" s="39"/>
    </row>
    <row r="106" spans="1:31" s="13" customFormat="1" ht="12.75" x14ac:dyDescent="0.2">
      <c r="A106" s="20" t="s">
        <v>302</v>
      </c>
      <c r="B106" s="35">
        <v>44029</v>
      </c>
      <c r="C106" s="18">
        <v>42962</v>
      </c>
      <c r="D106" s="23">
        <v>1</v>
      </c>
      <c r="E106" s="12">
        <f>(B106-C106)/365.242199</f>
        <v>2.92134918396984</v>
      </c>
      <c r="F106" s="41"/>
      <c r="G106" s="40"/>
      <c r="H106" s="40"/>
      <c r="I106" s="40"/>
      <c r="J106" s="40"/>
      <c r="K106" s="45"/>
      <c r="L106" s="45" t="str">
        <f>IF(G106&gt;0,(1/3*H106^3*PI()*(G106/((H106-1.3)*200))^2)*F106,"")</f>
        <v/>
      </c>
      <c r="M106" s="29"/>
      <c r="N106" s="13" t="s">
        <v>92</v>
      </c>
      <c r="O106" s="13" t="s">
        <v>379</v>
      </c>
      <c r="P106" s="13" t="s">
        <v>47</v>
      </c>
      <c r="Q106" s="11" t="s">
        <v>280</v>
      </c>
      <c r="R106" s="11" t="s">
        <v>255</v>
      </c>
      <c r="S106" s="13">
        <v>0</v>
      </c>
      <c r="T106" s="13">
        <v>0</v>
      </c>
      <c r="V106" s="25" t="e">
        <f>(F105-F106)/F105</f>
        <v>#DIV/0!</v>
      </c>
      <c r="W106" s="13" t="s">
        <v>95</v>
      </c>
      <c r="Y106" s="37"/>
      <c r="AD106" s="48"/>
      <c r="AE106" s="39"/>
    </row>
    <row r="107" spans="1:31" s="13" customFormat="1" ht="12.75" x14ac:dyDescent="0.2">
      <c r="A107" s="20" t="s">
        <v>347</v>
      </c>
      <c r="B107" s="35">
        <v>44029</v>
      </c>
      <c r="C107" s="18">
        <v>43023</v>
      </c>
      <c r="D107" s="23">
        <v>1</v>
      </c>
      <c r="E107" s="12">
        <f>(B107-C107)/365.242199</f>
        <v>2.754336718906897</v>
      </c>
      <c r="F107" s="41"/>
      <c r="G107" s="40"/>
      <c r="H107" s="40"/>
      <c r="I107" s="40"/>
      <c r="J107" s="40"/>
      <c r="K107" s="45"/>
      <c r="L107" s="45" t="str">
        <f>IF(G107&gt;0,(1/3*H107^3*PI()*(G107/((H107-1.3)*200))^2)*F107,"")</f>
        <v/>
      </c>
      <c r="M107" s="29"/>
      <c r="N107" s="13" t="s">
        <v>92</v>
      </c>
      <c r="O107" s="13" t="s">
        <v>379</v>
      </c>
      <c r="P107" s="13" t="s">
        <v>47</v>
      </c>
      <c r="Q107" s="11" t="s">
        <v>280</v>
      </c>
      <c r="R107" s="11" t="s">
        <v>257</v>
      </c>
      <c r="S107" s="13">
        <v>400</v>
      </c>
      <c r="T107" s="13">
        <v>0</v>
      </c>
      <c r="V107" s="25" t="e">
        <f>(F106-F107)/F106</f>
        <v>#DIV/0!</v>
      </c>
      <c r="W107" s="13" t="s">
        <v>95</v>
      </c>
      <c r="Y107" s="37"/>
      <c r="AD107" s="48"/>
      <c r="AE107" s="39"/>
    </row>
    <row r="108" spans="1:31" s="13" customFormat="1" ht="12.75" x14ac:dyDescent="0.2">
      <c r="A108" s="20" t="s">
        <v>324</v>
      </c>
      <c r="B108" s="35">
        <v>44029</v>
      </c>
      <c r="C108" s="18">
        <v>43023</v>
      </c>
      <c r="D108" s="23">
        <v>1</v>
      </c>
      <c r="E108" s="12">
        <f>(B108-C108)/365.242199</f>
        <v>2.754336718906897</v>
      </c>
      <c r="F108" s="41"/>
      <c r="G108" s="40"/>
      <c r="H108" s="40"/>
      <c r="I108" s="40"/>
      <c r="J108" s="40"/>
      <c r="K108" s="45"/>
      <c r="L108" s="45" t="str">
        <f>IF(G108&gt;0,(1/3*H108^3*PI()*(G108/((H108-1.3)*200))^2)*F108,"")</f>
        <v/>
      </c>
      <c r="M108" s="29"/>
      <c r="N108" s="13" t="s">
        <v>92</v>
      </c>
      <c r="O108" s="13" t="s">
        <v>379</v>
      </c>
      <c r="P108" s="13" t="s">
        <v>47</v>
      </c>
      <c r="Q108" s="11" t="s">
        <v>280</v>
      </c>
      <c r="R108" s="11" t="s">
        <v>256</v>
      </c>
      <c r="S108" s="13">
        <v>0</v>
      </c>
      <c r="T108" s="13">
        <v>400</v>
      </c>
      <c r="V108" s="25" t="e">
        <f>(F107-F108)/F107</f>
        <v>#DIV/0!</v>
      </c>
      <c r="W108" s="13" t="s">
        <v>95</v>
      </c>
      <c r="Y108" s="37"/>
      <c r="AD108" s="48"/>
      <c r="AE108" s="39"/>
    </row>
    <row r="109" spans="1:31" s="13" customFormat="1" ht="12.75" x14ac:dyDescent="0.2">
      <c r="A109" s="20" t="s">
        <v>370</v>
      </c>
      <c r="B109" s="35">
        <v>44029</v>
      </c>
      <c r="C109" s="18">
        <v>43023</v>
      </c>
      <c r="D109" s="23">
        <v>1</v>
      </c>
      <c r="E109" s="12">
        <f>(B109-C109)/365.242199</f>
        <v>2.754336718906897</v>
      </c>
      <c r="F109" s="41"/>
      <c r="G109" s="40"/>
      <c r="H109" s="40"/>
      <c r="I109" s="40"/>
      <c r="J109" s="40"/>
      <c r="K109" s="45"/>
      <c r="L109" s="45" t="str">
        <f>IF(G109&gt;0,(1/3*H109^3*PI()*(G109/((H109-1.3)*200))^2)*F109,"")</f>
        <v/>
      </c>
      <c r="M109" s="29"/>
      <c r="N109" s="13" t="s">
        <v>92</v>
      </c>
      <c r="O109" s="13" t="s">
        <v>379</v>
      </c>
      <c r="P109" s="13" t="s">
        <v>47</v>
      </c>
      <c r="Q109" s="11" t="s">
        <v>280</v>
      </c>
      <c r="R109" s="11" t="s">
        <v>258</v>
      </c>
      <c r="S109" s="13">
        <v>400</v>
      </c>
      <c r="T109" s="13">
        <v>400</v>
      </c>
      <c r="V109" s="25" t="e">
        <f>(F108-F109)/F108</f>
        <v>#DIV/0!</v>
      </c>
      <c r="W109" s="13" t="s">
        <v>95</v>
      </c>
      <c r="Y109" s="37"/>
      <c r="AD109" s="48"/>
      <c r="AE109" s="39"/>
    </row>
    <row r="110" spans="1:31" s="13" customFormat="1" ht="12.75" x14ac:dyDescent="0.2">
      <c r="A110" s="20" t="s">
        <v>375</v>
      </c>
      <c r="B110" s="35">
        <v>43647</v>
      </c>
      <c r="C110" s="18">
        <v>42200</v>
      </c>
      <c r="D110" s="23">
        <v>1</v>
      </c>
      <c r="E110" s="12">
        <f>(B110-C110)/365.242199</f>
        <v>3.9617547040340755</v>
      </c>
      <c r="F110" s="41">
        <v>678.78055268442813</v>
      </c>
      <c r="G110" s="40">
        <v>11.318939412376642</v>
      </c>
      <c r="H110" s="40">
        <v>10.555536424712022</v>
      </c>
      <c r="I110" s="40">
        <v>7.0220644335608489</v>
      </c>
      <c r="J110" s="40">
        <v>32.810908062283339</v>
      </c>
      <c r="K110" s="45">
        <f>IF(G110&gt;0,0.0000275*G110^2.082*H110^0.974*F110,"")</f>
        <v>28.970463693140221</v>
      </c>
      <c r="L110" s="45">
        <f>IF(G110&gt;0,(1/3*H110^3*PI()*(G110/((H110-1.3)*200))^2)*F110,"")</f>
        <v>31.256995187426529</v>
      </c>
      <c r="M110" s="29"/>
      <c r="N110" s="13" t="s">
        <v>91</v>
      </c>
      <c r="O110" s="13" t="s">
        <v>378</v>
      </c>
      <c r="P110" s="13" t="s">
        <v>47</v>
      </c>
      <c r="Q110" s="11" t="s">
        <v>259</v>
      </c>
      <c r="R110" s="11" t="s">
        <v>255</v>
      </c>
      <c r="S110" s="13">
        <v>0</v>
      </c>
      <c r="T110" s="13">
        <v>0</v>
      </c>
      <c r="V110" s="25" t="e">
        <f>(F109-F110)/F109</f>
        <v>#DIV/0!</v>
      </c>
      <c r="W110" s="13" t="s">
        <v>95</v>
      </c>
      <c r="Y110" s="37"/>
      <c r="AD110" s="48"/>
      <c r="AE110" s="39"/>
    </row>
    <row r="111" spans="1:31" s="13" customFormat="1" ht="12.75" x14ac:dyDescent="0.2">
      <c r="A111" s="20" t="s">
        <v>329</v>
      </c>
      <c r="B111" s="35">
        <v>43647</v>
      </c>
      <c r="C111" s="18">
        <v>42931</v>
      </c>
      <c r="D111" s="23">
        <v>1</v>
      </c>
      <c r="E111" s="12">
        <f>(B111-C111)/365.242199</f>
        <v>1.9603430325420856</v>
      </c>
      <c r="F111" s="41">
        <v>750.99124977851625</v>
      </c>
      <c r="G111" s="40">
        <v>10.557003350359311</v>
      </c>
      <c r="H111" s="40">
        <v>10.413748089916568</v>
      </c>
      <c r="I111" s="40">
        <v>6.9689594451895003</v>
      </c>
      <c r="J111" s="40">
        <v>49.887881931696747</v>
      </c>
      <c r="K111" s="45">
        <f>IF(G111&gt;0,0.0000275*G111^2.082*H111^0.974*F111,"")</f>
        <v>27.360782108682002</v>
      </c>
      <c r="L111" s="45">
        <f>IF(G111&gt;0,(1/3*H111^3*PI()*(G111/((H111-1.3)*200))^2)*F111,"")</f>
        <v>29.792845554963538</v>
      </c>
      <c r="M111" s="29"/>
      <c r="N111" s="13" t="s">
        <v>91</v>
      </c>
      <c r="O111" s="13" t="s">
        <v>378</v>
      </c>
      <c r="P111" s="13" t="s">
        <v>47</v>
      </c>
      <c r="Q111" s="11" t="s">
        <v>259</v>
      </c>
      <c r="R111" s="11" t="s">
        <v>257</v>
      </c>
      <c r="S111" s="13">
        <v>400</v>
      </c>
      <c r="T111" s="13">
        <v>0</v>
      </c>
      <c r="V111" s="25">
        <f>(F110-F111)/F110</f>
        <v>-0.10638297872340428</v>
      </c>
      <c r="W111" s="13" t="s">
        <v>95</v>
      </c>
      <c r="Y111" s="37"/>
      <c r="AD111" s="48"/>
      <c r="AE111" s="39"/>
    </row>
    <row r="112" spans="1:31" s="13" customFormat="1" ht="12.75" x14ac:dyDescent="0.2">
      <c r="A112" s="20" t="s">
        <v>306</v>
      </c>
      <c r="B112" s="35">
        <v>43647</v>
      </c>
      <c r="C112" s="18">
        <v>42931</v>
      </c>
      <c r="D112" s="23">
        <v>1</v>
      </c>
      <c r="E112" s="12">
        <f>(B112-C112)/365.242199</f>
        <v>1.9603430325420856</v>
      </c>
      <c r="F112" s="41">
        <v>815.98087716319549</v>
      </c>
      <c r="G112" s="40">
        <v>11.940778314807419</v>
      </c>
      <c r="H112" s="40">
        <v>10.920806524309645</v>
      </c>
      <c r="I112" s="40">
        <v>9.8668113403607993</v>
      </c>
      <c r="J112" s="40">
        <v>32.725737325270167</v>
      </c>
      <c r="K112" s="45">
        <f>IF(G112&gt;0,0.0000275*G112^2.082*H112^0.974*F112,"")</f>
        <v>40.239697999522832</v>
      </c>
      <c r="L112" s="45">
        <f>IF(G112&gt;0,(1/3*H112^3*PI()*(G112/((H112-1.3)*200))^2)*F112,"")</f>
        <v>42.860285149905735</v>
      </c>
      <c r="M112" s="29"/>
      <c r="N112" s="13" t="s">
        <v>91</v>
      </c>
      <c r="O112" s="13" t="s">
        <v>378</v>
      </c>
      <c r="P112" s="13" t="s">
        <v>47</v>
      </c>
      <c r="Q112" s="11" t="s">
        <v>259</v>
      </c>
      <c r="R112" s="11" t="s">
        <v>256</v>
      </c>
      <c r="S112" s="13">
        <v>0</v>
      </c>
      <c r="T112" s="13">
        <v>400</v>
      </c>
      <c r="V112" s="25">
        <f>(F111-F112)/F111</f>
        <v>-8.6538461538461467E-2</v>
      </c>
      <c r="W112" s="13" t="s">
        <v>95</v>
      </c>
      <c r="Y112" s="37"/>
      <c r="AD112" s="48"/>
      <c r="AE112" s="39"/>
    </row>
    <row r="113" spans="1:31" s="13" customFormat="1" ht="12.75" x14ac:dyDescent="0.2">
      <c r="A113" s="20" t="s">
        <v>352</v>
      </c>
      <c r="B113" s="35">
        <v>43647</v>
      </c>
      <c r="C113" s="18">
        <v>42931</v>
      </c>
      <c r="D113" s="23">
        <v>1</v>
      </c>
      <c r="E113" s="12">
        <f>(B113-C113)/365.242199</f>
        <v>1.9603430325420856</v>
      </c>
      <c r="F113" s="41">
        <v>837.64408629142201</v>
      </c>
      <c r="G113" s="40">
        <v>11.913716357446136</v>
      </c>
      <c r="H113" s="40">
        <v>11.309193803001422</v>
      </c>
      <c r="I113" s="40">
        <v>9.716949007302361</v>
      </c>
      <c r="J113" s="40">
        <v>49.38873444779486</v>
      </c>
      <c r="K113" s="45">
        <f>IF(G113&gt;0,0.0000275*G113^2.082*H113^0.974*F113,"")</f>
        <v>42.536821194944572</v>
      </c>
      <c r="L113" s="45">
        <f>IF(G113&gt;0,(1/3*H113^3*PI()*(G113/((H113-1.3)*200))^2)*F113,"")</f>
        <v>44.938586567879533</v>
      </c>
      <c r="M113" s="29"/>
      <c r="N113" s="13" t="s">
        <v>91</v>
      </c>
      <c r="O113" s="13" t="s">
        <v>378</v>
      </c>
      <c r="P113" s="13" t="s">
        <v>47</v>
      </c>
      <c r="Q113" s="11" t="s">
        <v>259</v>
      </c>
      <c r="R113" s="11" t="s">
        <v>258</v>
      </c>
      <c r="S113" s="13">
        <v>400</v>
      </c>
      <c r="T113" s="13">
        <v>400</v>
      </c>
      <c r="V113" s="25">
        <f>(F112-F113)/F112</f>
        <v>-2.6548672566371802E-2</v>
      </c>
      <c r="W113" s="13" t="s">
        <v>95</v>
      </c>
      <c r="Y113" s="37"/>
      <c r="AD113" s="48"/>
      <c r="AE113" s="39"/>
    </row>
    <row r="114" spans="1:31" s="13" customFormat="1" ht="12.75" x14ac:dyDescent="0.2">
      <c r="A114" s="20" t="s">
        <v>285</v>
      </c>
      <c r="B114" s="35">
        <v>44039</v>
      </c>
      <c r="C114" s="18">
        <v>42597</v>
      </c>
      <c r="D114" s="23">
        <v>1</v>
      </c>
      <c r="E114" s="12">
        <f>(B114-C114)/365.242199</f>
        <v>3.9480651577174406</v>
      </c>
      <c r="F114" s="41">
        <v>1145.8333333333335</v>
      </c>
      <c r="G114" s="40">
        <v>10.673076923076923</v>
      </c>
      <c r="H114" s="40">
        <v>12.377702602667352</v>
      </c>
      <c r="I114" s="40">
        <v>10.129869161959439</v>
      </c>
      <c r="J114" s="40">
        <v>53.276315740029268</v>
      </c>
      <c r="K114" s="45">
        <f>IF(G114&gt;0,0.0000275*G114^2.082*H114^0.974*F114,"")</f>
        <v>50.534104950800689</v>
      </c>
      <c r="L114" s="45">
        <f>IF(G114&gt;0,(1/3*H114^3*PI()*(G114/((H114-1.3)*200))^2)*F114,"")</f>
        <v>52.806828551539759</v>
      </c>
      <c r="M114" s="29"/>
      <c r="N114" s="13" t="s">
        <v>91</v>
      </c>
      <c r="O114" s="13" t="s">
        <v>379</v>
      </c>
      <c r="P114" s="13" t="s">
        <v>47</v>
      </c>
      <c r="Q114" s="11" t="s">
        <v>264</v>
      </c>
      <c r="R114" s="11" t="s">
        <v>255</v>
      </c>
      <c r="S114" s="13">
        <v>0</v>
      </c>
      <c r="T114" s="13">
        <v>0</v>
      </c>
      <c r="V114" s="25">
        <f>(F113-F114)/F113</f>
        <v>-0.3679238617995691</v>
      </c>
      <c r="W114" s="13" t="s">
        <v>95</v>
      </c>
      <c r="Y114" s="37"/>
      <c r="AD114" s="48"/>
      <c r="AE114" s="39"/>
    </row>
    <row r="115" spans="1:31" s="13" customFormat="1" ht="12.75" x14ac:dyDescent="0.2">
      <c r="A115" s="20" t="s">
        <v>330</v>
      </c>
      <c r="B115" s="35">
        <v>44039</v>
      </c>
      <c r="C115" s="18">
        <v>42597</v>
      </c>
      <c r="D115" s="23">
        <v>1</v>
      </c>
      <c r="E115" s="12">
        <f>(B115-C115)/365.242199</f>
        <v>3.9480651577174406</v>
      </c>
      <c r="F115" s="41">
        <v>1187.5</v>
      </c>
      <c r="G115" s="40">
        <v>10.870137931034483</v>
      </c>
      <c r="H115" s="40">
        <v>12.502457534489665</v>
      </c>
      <c r="I115" s="40">
        <v>10.90101562118357</v>
      </c>
      <c r="J115" s="40">
        <v>61.055381340307392</v>
      </c>
      <c r="K115" s="45">
        <f>IF(G115&gt;0,0.0000275*G115^2.082*H115^0.974*F115,"")</f>
        <v>54.939057466734113</v>
      </c>
      <c r="L115" s="45">
        <f>IF(G115&gt;0,(1/3*H115^3*PI()*(G115/((H115-1.3)*200))^2)*F115,"")</f>
        <v>57.204725563392984</v>
      </c>
      <c r="M115" s="29"/>
      <c r="N115" s="13" t="s">
        <v>91</v>
      </c>
      <c r="O115" s="13" t="s">
        <v>379</v>
      </c>
      <c r="P115" s="13" t="s">
        <v>47</v>
      </c>
      <c r="Q115" s="11" t="s">
        <v>264</v>
      </c>
      <c r="R115" s="11" t="s">
        <v>257</v>
      </c>
      <c r="S115" s="13">
        <v>400</v>
      </c>
      <c r="T115" s="13">
        <v>0</v>
      </c>
      <c r="V115" s="25">
        <f>(F114-F115)/F114</f>
        <v>-3.6363636363636223E-2</v>
      </c>
      <c r="W115" s="13" t="s">
        <v>95</v>
      </c>
      <c r="Y115" s="37"/>
      <c r="AD115" s="48"/>
      <c r="AE115" s="39"/>
    </row>
    <row r="116" spans="1:31" s="13" customFormat="1" ht="12.75" x14ac:dyDescent="0.2">
      <c r="A116" s="20" t="s">
        <v>307</v>
      </c>
      <c r="B116" s="35">
        <v>44039</v>
      </c>
      <c r="C116" s="18">
        <v>42597</v>
      </c>
      <c r="D116" s="23">
        <v>1</v>
      </c>
      <c r="E116" s="12">
        <f>(B116-C116)/365.242199</f>
        <v>3.9480651577174406</v>
      </c>
      <c r="F116" s="41">
        <v>1208.3333333333333</v>
      </c>
      <c r="G116" s="40">
        <v>11.436257763975156</v>
      </c>
      <c r="H116" s="40">
        <v>12.50052558683282</v>
      </c>
      <c r="I116" s="40">
        <v>11.301765034057116</v>
      </c>
      <c r="J116" s="40">
        <v>55.407097482220237</v>
      </c>
      <c r="K116" s="45">
        <f>IF(G116&gt;0,0.0000275*G116^2.082*H116^0.974*F116,"")</f>
        <v>62.126193052476417</v>
      </c>
      <c r="L116" s="45">
        <f>IF(G116&gt;0,(1/3*H116^3*PI()*(G116/((H116-1.3)*200))^2)*F116,"")</f>
        <v>64.421564686118302</v>
      </c>
      <c r="M116" s="29"/>
      <c r="N116" s="13" t="s">
        <v>91</v>
      </c>
      <c r="O116" s="13" t="s">
        <v>379</v>
      </c>
      <c r="P116" s="13" t="s">
        <v>47</v>
      </c>
      <c r="Q116" s="11" t="s">
        <v>264</v>
      </c>
      <c r="R116" s="11" t="s">
        <v>256</v>
      </c>
      <c r="S116" s="13">
        <v>0</v>
      </c>
      <c r="T116" s="13">
        <v>400</v>
      </c>
      <c r="V116" s="25">
        <f>(F115-F116)/F115</f>
        <v>-1.7543859649122744E-2</v>
      </c>
      <c r="W116" s="13" t="s">
        <v>95</v>
      </c>
      <c r="Y116" s="37"/>
      <c r="AD116" s="48"/>
      <c r="AE116" s="39"/>
    </row>
    <row r="117" spans="1:31" s="13" customFormat="1" ht="12.75" x14ac:dyDescent="0.2">
      <c r="A117" s="20" t="s">
        <v>353</v>
      </c>
      <c r="B117" s="35">
        <v>44039</v>
      </c>
      <c r="C117" s="18">
        <v>42597</v>
      </c>
      <c r="D117" s="23">
        <v>1</v>
      </c>
      <c r="E117" s="12">
        <f>(B117-C117)/365.242199</f>
        <v>3.9480651577174406</v>
      </c>
      <c r="F117" s="41">
        <v>1375</v>
      </c>
      <c r="G117" s="40">
        <v>10.894066937119675</v>
      </c>
      <c r="H117" s="40">
        <v>12.614497309260146</v>
      </c>
      <c r="I117" s="40">
        <v>12.746439505779774</v>
      </c>
      <c r="J117" s="40">
        <v>66.89852283464873</v>
      </c>
      <c r="K117" s="45">
        <f>IF(G117&gt;0,0.0000275*G117^2.082*H117^0.974*F117,"")</f>
        <v>64.463277695423656</v>
      </c>
      <c r="L117" s="45">
        <f>IF(G117&gt;0,(1/3*H117^3*PI()*(G117/((H117-1.3)*200))^2)*F117,"")</f>
        <v>66.987029860922618</v>
      </c>
      <c r="M117" s="29"/>
      <c r="N117" s="13" t="s">
        <v>91</v>
      </c>
      <c r="O117" s="13" t="s">
        <v>379</v>
      </c>
      <c r="P117" s="13" t="s">
        <v>47</v>
      </c>
      <c r="Q117" s="11" t="s">
        <v>264</v>
      </c>
      <c r="R117" s="11" t="s">
        <v>258</v>
      </c>
      <c r="S117" s="13">
        <v>400</v>
      </c>
      <c r="T117" s="13">
        <v>400</v>
      </c>
      <c r="V117" s="25">
        <f>(F116-F117)/F116</f>
        <v>-0.1379310344827587</v>
      </c>
      <c r="W117" s="13" t="s">
        <v>95</v>
      </c>
      <c r="Y117" s="37"/>
      <c r="AD117" s="48"/>
      <c r="AE117" s="39"/>
    </row>
    <row r="118" spans="1:31" s="13" customFormat="1" ht="12.75" x14ac:dyDescent="0.2">
      <c r="A118" s="20" t="s">
        <v>286</v>
      </c>
      <c r="B118" s="35">
        <v>44083</v>
      </c>
      <c r="C118" s="18">
        <v>43296</v>
      </c>
      <c r="D118" s="23">
        <v>1</v>
      </c>
      <c r="E118" s="12">
        <f>(B118-C118)/365.242199</f>
        <v>2.1547345902382982</v>
      </c>
      <c r="F118" s="41">
        <v>871.28569094770489</v>
      </c>
      <c r="G118" s="40">
        <v>6.1207524931708051</v>
      </c>
      <c r="H118" s="40">
        <v>5.5765085017247102</v>
      </c>
      <c r="I118" s="40">
        <v>2.4635514618122465</v>
      </c>
      <c r="J118" s="40">
        <v>8.0258945134328457</v>
      </c>
      <c r="K118" s="45">
        <f>IF(G118&gt;0,0.0000275*G118^2.082*H118^0.974*F118,"")</f>
        <v>5.5536416579344348</v>
      </c>
      <c r="L118" s="45">
        <f>IF(G118&gt;0,(1/3*H118^3*PI()*(G118/((H118-1.3)*200))^2)*F118,"")</f>
        <v>8.1030267216588374</v>
      </c>
      <c r="M118" s="29"/>
      <c r="N118" s="13" t="s">
        <v>91</v>
      </c>
      <c r="O118" s="13" t="s">
        <v>379</v>
      </c>
      <c r="P118" s="13" t="s">
        <v>47</v>
      </c>
      <c r="Q118" s="11" t="s">
        <v>265</v>
      </c>
      <c r="R118" s="11" t="s">
        <v>255</v>
      </c>
      <c r="S118" s="13">
        <v>0</v>
      </c>
      <c r="T118" s="13">
        <v>0</v>
      </c>
      <c r="V118" s="25">
        <f>(F117-F118)/F117</f>
        <v>0.36633767931076006</v>
      </c>
      <c r="W118" s="13" t="s">
        <v>95</v>
      </c>
      <c r="Y118" s="37"/>
      <c r="AD118" s="48"/>
      <c r="AE118" s="39"/>
    </row>
    <row r="119" spans="1:31" s="13" customFormat="1" ht="12.75" x14ac:dyDescent="0.2">
      <c r="A119" s="20" t="s">
        <v>331</v>
      </c>
      <c r="B119" s="35">
        <v>44083</v>
      </c>
      <c r="C119" s="18">
        <v>43296</v>
      </c>
      <c r="D119" s="23">
        <v>1</v>
      </c>
      <c r="E119" s="12">
        <f>(B119-C119)/365.242199</f>
        <v>2.1547345902382982</v>
      </c>
      <c r="F119" s="41">
        <v>856.76426276524307</v>
      </c>
      <c r="G119" s="40">
        <v>6.2411637875659522</v>
      </c>
      <c r="H119" s="40">
        <v>5.5919454560506638</v>
      </c>
      <c r="I119" s="40">
        <v>2.6293382645420142</v>
      </c>
      <c r="J119" s="40">
        <v>11.269402612850675</v>
      </c>
      <c r="K119" s="45">
        <f>IF(G119&gt;0,0.0000275*G119^2.082*H119^0.974*F119,"")</f>
        <v>5.7024733569253616</v>
      </c>
      <c r="L119" s="45">
        <f>IF(G119&gt;0,(1/3*H119^3*PI()*(G119/((H119-1.3)*200))^2)*F119,"")</f>
        <v>8.2935701271887865</v>
      </c>
      <c r="M119" s="29"/>
      <c r="N119" s="13" t="s">
        <v>91</v>
      </c>
      <c r="O119" s="13" t="s">
        <v>379</v>
      </c>
      <c r="P119" s="13" t="s">
        <v>47</v>
      </c>
      <c r="Q119" s="11" t="s">
        <v>265</v>
      </c>
      <c r="R119" s="11" t="s">
        <v>257</v>
      </c>
      <c r="S119" s="13">
        <v>400</v>
      </c>
      <c r="T119" s="13">
        <v>0</v>
      </c>
      <c r="V119" s="25">
        <f>(F118-F119)/F118</f>
        <v>1.6666666666666746E-2</v>
      </c>
      <c r="W119" s="13" t="s">
        <v>95</v>
      </c>
      <c r="Y119" s="37"/>
      <c r="AD119" s="48"/>
      <c r="AE119" s="39"/>
    </row>
    <row r="120" spans="1:31" s="13" customFormat="1" ht="12.75" x14ac:dyDescent="0.2">
      <c r="A120" s="20" t="s">
        <v>308</v>
      </c>
      <c r="B120" s="35">
        <v>44083</v>
      </c>
      <c r="C120" s="18">
        <v>43296</v>
      </c>
      <c r="D120" s="23">
        <v>1</v>
      </c>
      <c r="E120" s="12">
        <f>(B120-C120)/365.242199</f>
        <v>2.1547345902382982</v>
      </c>
      <c r="F120" s="41">
        <v>791.41783594416518</v>
      </c>
      <c r="G120" s="40">
        <v>7.5705304317094253</v>
      </c>
      <c r="H120" s="40">
        <v>6.1226576297254605</v>
      </c>
      <c r="I120" s="40">
        <v>3.3858784231124148</v>
      </c>
      <c r="J120" s="40">
        <v>8.6189908166493243</v>
      </c>
      <c r="K120" s="45">
        <f>IF(G120&gt;0,0.0000275*G120^2.082*H120^0.974*F120,"")</f>
        <v>8.6011998675590995</v>
      </c>
      <c r="L120" s="45">
        <f>IF(G120&gt;0,(1/3*H120^3*PI()*(G120/((H120-1.3)*200))^2)*F120,"")</f>
        <v>11.718557117982888</v>
      </c>
      <c r="M120" s="29"/>
      <c r="N120" s="13" t="s">
        <v>91</v>
      </c>
      <c r="O120" s="13" t="s">
        <v>379</v>
      </c>
      <c r="P120" s="13" t="s">
        <v>47</v>
      </c>
      <c r="Q120" s="11" t="s">
        <v>265</v>
      </c>
      <c r="R120" s="11" t="s">
        <v>256</v>
      </c>
      <c r="S120" s="13">
        <v>0</v>
      </c>
      <c r="T120" s="13">
        <v>400</v>
      </c>
      <c r="V120" s="25">
        <f>(F119-F120)/F119</f>
        <v>7.6271186440678013E-2</v>
      </c>
      <c r="W120" s="13" t="s">
        <v>95</v>
      </c>
      <c r="Y120" s="37"/>
      <c r="AD120" s="48"/>
      <c r="AE120" s="39"/>
    </row>
    <row r="121" spans="1:31" s="13" customFormat="1" ht="12.75" x14ac:dyDescent="0.2">
      <c r="A121" s="20" t="s">
        <v>354</v>
      </c>
      <c r="B121" s="35">
        <v>44083</v>
      </c>
      <c r="C121" s="18">
        <v>43296</v>
      </c>
      <c r="D121" s="23">
        <v>1</v>
      </c>
      <c r="E121" s="12">
        <f>(B121-C121)/365.242199</f>
        <v>2.1547345902382982</v>
      </c>
      <c r="F121" s="41">
        <v>849.50354867401222</v>
      </c>
      <c r="G121" s="40">
        <v>6.5384542025563208</v>
      </c>
      <c r="H121" s="40">
        <v>5.6087413514005293</v>
      </c>
      <c r="I121" s="40">
        <v>2.9125584466393684</v>
      </c>
      <c r="J121" s="40">
        <v>9.618514886369395</v>
      </c>
      <c r="K121" s="45">
        <f>IF(G121&gt;0,0.0000275*G121^2.082*H121^0.974*F121,"")</f>
        <v>6.2475815359251108</v>
      </c>
      <c r="L121" s="45">
        <f>IF(G121&gt;0,(1/3*H121^3*PI()*(G121/((H121-1.3)*200))^2)*F121,"")</f>
        <v>9.0360658166109591</v>
      </c>
      <c r="M121" s="29"/>
      <c r="N121" s="13" t="s">
        <v>91</v>
      </c>
      <c r="O121" s="13" t="s">
        <v>379</v>
      </c>
      <c r="P121" s="13" t="s">
        <v>47</v>
      </c>
      <c r="Q121" s="11" t="s">
        <v>265</v>
      </c>
      <c r="R121" s="11" t="s">
        <v>258</v>
      </c>
      <c r="S121" s="13">
        <v>400</v>
      </c>
      <c r="T121" s="13">
        <v>400</v>
      </c>
      <c r="V121" s="25">
        <f>(F120-F121)/F120</f>
        <v>-7.339449541284411E-2</v>
      </c>
      <c r="W121" s="13" t="s">
        <v>95</v>
      </c>
      <c r="Y121" s="37"/>
      <c r="AD121" s="48"/>
      <c r="AE121" s="39"/>
    </row>
    <row r="122" spans="1:31" s="13" customFormat="1" ht="12.75" x14ac:dyDescent="0.2">
      <c r="A122" s="20" t="s">
        <v>287</v>
      </c>
      <c r="B122" s="35">
        <v>44042</v>
      </c>
      <c r="C122" s="18">
        <v>42566</v>
      </c>
      <c r="D122" s="23">
        <v>1</v>
      </c>
      <c r="E122" s="12">
        <f>(B122-C122)/365.242199</f>
        <v>4.0411540726705564</v>
      </c>
      <c r="F122" s="41">
        <v>911.1111111111112</v>
      </c>
      <c r="G122" s="40">
        <v>8.9112685483072092</v>
      </c>
      <c r="H122" s="40">
        <v>8.7192117653752792</v>
      </c>
      <c r="I122" s="40">
        <v>5.9328605330584248</v>
      </c>
      <c r="J122" s="40">
        <v>25.01359018249881</v>
      </c>
      <c r="K122" s="45">
        <f>IF(G122&gt;0,0.0000275*G122^2.082*H122^0.974*F122,"")</f>
        <v>19.620178738971113</v>
      </c>
      <c r="L122" s="45">
        <f>IF(G122&gt;0,(1/3*H122^3*PI()*(G122/((H122-1.3)*200))^2)*F122,"")</f>
        <v>22.810519445627019</v>
      </c>
      <c r="M122" s="29"/>
      <c r="N122" s="13" t="s">
        <v>91</v>
      </c>
      <c r="O122" s="13" t="s">
        <v>379</v>
      </c>
      <c r="P122" s="13" t="s">
        <v>47</v>
      </c>
      <c r="Q122" s="11" t="s">
        <v>266</v>
      </c>
      <c r="R122" s="11" t="s">
        <v>255</v>
      </c>
      <c r="S122" s="13">
        <v>0</v>
      </c>
      <c r="T122" s="13">
        <v>0</v>
      </c>
      <c r="V122" s="25">
        <f>(F121-F122)/F121</f>
        <v>-7.2521842355175628E-2</v>
      </c>
      <c r="W122" s="13" t="s">
        <v>95</v>
      </c>
      <c r="Y122" s="37"/>
      <c r="AD122" s="48"/>
      <c r="AE122" s="39"/>
    </row>
    <row r="123" spans="1:31" s="13" customFormat="1" ht="12.75" x14ac:dyDescent="0.2">
      <c r="A123" s="20" t="s">
        <v>332</v>
      </c>
      <c r="B123" s="35">
        <v>44042</v>
      </c>
      <c r="C123" s="18">
        <v>42566</v>
      </c>
      <c r="D123" s="23">
        <v>1</v>
      </c>
      <c r="E123" s="12">
        <f>(B123-C123)/365.242199</f>
        <v>4.0411540726705564</v>
      </c>
      <c r="F123" s="41">
        <v>944.44444444444446</v>
      </c>
      <c r="G123" s="40">
        <v>9.5254805946960417</v>
      </c>
      <c r="H123" s="40">
        <v>8.8710168997586933</v>
      </c>
      <c r="I123" s="40">
        <v>6.8879305404548594</v>
      </c>
      <c r="J123" s="40">
        <v>21.172694678337081</v>
      </c>
      <c r="K123" s="45">
        <f>IF(G123&gt;0,0.0000275*G123^2.082*H123^0.974*F123,"")</f>
        <v>23.761711951227678</v>
      </c>
      <c r="L123" s="45">
        <f>IF(G123&gt;0,(1/3*H123^3*PI()*(G123/((H123-1.3)*200))^2)*F123,"")</f>
        <v>27.323141092104549</v>
      </c>
      <c r="M123" s="29"/>
      <c r="N123" s="13" t="s">
        <v>91</v>
      </c>
      <c r="O123" s="13" t="s">
        <v>379</v>
      </c>
      <c r="P123" s="13" t="s">
        <v>47</v>
      </c>
      <c r="Q123" s="11" t="s">
        <v>266</v>
      </c>
      <c r="R123" s="11" t="s">
        <v>257</v>
      </c>
      <c r="S123" s="13">
        <v>400</v>
      </c>
      <c r="T123" s="13">
        <v>0</v>
      </c>
      <c r="V123" s="25">
        <f>(F122-F123)/F122</f>
        <v>-3.6585365853658451E-2</v>
      </c>
      <c r="W123" s="13" t="s">
        <v>95</v>
      </c>
      <c r="Y123" s="37"/>
      <c r="AD123" s="48"/>
      <c r="AE123" s="39"/>
    </row>
    <row r="124" spans="1:31" s="13" customFormat="1" ht="12.75" x14ac:dyDescent="0.2">
      <c r="A124" s="20" t="s">
        <v>309</v>
      </c>
      <c r="B124" s="35">
        <v>44042</v>
      </c>
      <c r="C124" s="18">
        <v>42566</v>
      </c>
      <c r="D124" s="23">
        <v>1</v>
      </c>
      <c r="E124" s="12">
        <f>(B124-C124)/365.242199</f>
        <v>4.0411540726705564</v>
      </c>
      <c r="F124" s="41">
        <v>833.33333333333337</v>
      </c>
      <c r="G124" s="40">
        <v>9.2418232596431906</v>
      </c>
      <c r="H124" s="40">
        <v>8.3105361685508381</v>
      </c>
      <c r="I124" s="40">
        <v>5.8204535003282745</v>
      </c>
      <c r="J124" s="40">
        <v>32.195188318633527</v>
      </c>
      <c r="K124" s="45">
        <f>IF(G124&gt;0,0.0000275*G124^2.082*H124^0.974*F124,"")</f>
        <v>18.474707971751759</v>
      </c>
      <c r="L124" s="45">
        <f>IF(G124&gt;0,(1/3*H124^3*PI()*(G124/((H124-1.3)*200))^2)*F124,"")</f>
        <v>21.761426542975439</v>
      </c>
      <c r="M124" s="29"/>
      <c r="N124" s="13" t="s">
        <v>91</v>
      </c>
      <c r="O124" s="13" t="s">
        <v>379</v>
      </c>
      <c r="P124" s="13" t="s">
        <v>47</v>
      </c>
      <c r="Q124" s="11" t="s">
        <v>266</v>
      </c>
      <c r="R124" s="11" t="s">
        <v>256</v>
      </c>
      <c r="S124" s="13">
        <v>0</v>
      </c>
      <c r="T124" s="13">
        <v>400</v>
      </c>
      <c r="V124" s="25">
        <f>(F123-F124)/F123</f>
        <v>0.11764705882352938</v>
      </c>
      <c r="W124" s="13" t="s">
        <v>95</v>
      </c>
      <c r="Y124" s="37"/>
      <c r="AD124" s="48"/>
      <c r="AE124" s="39"/>
    </row>
    <row r="125" spans="1:31" s="13" customFormat="1" ht="12.75" x14ac:dyDescent="0.2">
      <c r="A125" s="20" t="s">
        <v>355</v>
      </c>
      <c r="B125" s="35">
        <v>44042</v>
      </c>
      <c r="C125" s="18">
        <v>42566</v>
      </c>
      <c r="D125" s="23">
        <v>1</v>
      </c>
      <c r="E125" s="12">
        <f>(B125-C125)/365.242199</f>
        <v>4.0411540726705564</v>
      </c>
      <c r="F125" s="41">
        <v>822.22222222222229</v>
      </c>
      <c r="G125" s="40">
        <v>9.4889161690195056</v>
      </c>
      <c r="H125" s="40">
        <v>8.3177709754890117</v>
      </c>
      <c r="I125" s="40">
        <v>5.8739275139423031</v>
      </c>
      <c r="J125" s="40">
        <v>21.613953097216822</v>
      </c>
      <c r="K125" s="45">
        <f>IF(G125&gt;0,0.0000275*G125^2.082*H125^0.974*F125,"")</f>
        <v>19.274080256549148</v>
      </c>
      <c r="L125" s="45">
        <f>IF(G125&gt;0,(1/3*H125^3*PI()*(G125/((H125-1.3)*200))^2)*F125,"")</f>
        <v>22.647149616453909</v>
      </c>
      <c r="M125" s="29"/>
      <c r="N125" s="13" t="s">
        <v>91</v>
      </c>
      <c r="O125" s="13" t="s">
        <v>379</v>
      </c>
      <c r="P125" s="13" t="s">
        <v>47</v>
      </c>
      <c r="Q125" s="11" t="s">
        <v>266</v>
      </c>
      <c r="R125" s="11" t="s">
        <v>258</v>
      </c>
      <c r="S125" s="13">
        <v>400</v>
      </c>
      <c r="T125" s="13">
        <v>400</v>
      </c>
      <c r="V125" s="25">
        <f>(F124-F125)/F124</f>
        <v>1.3333333333333303E-2</v>
      </c>
      <c r="W125" s="13" t="s">
        <v>95</v>
      </c>
      <c r="Y125" s="37"/>
      <c r="AD125" s="48"/>
      <c r="AE125" s="39"/>
    </row>
    <row r="126" spans="1:31" s="13" customFormat="1" ht="12.75" x14ac:dyDescent="0.2">
      <c r="A126" s="20" t="s">
        <v>293</v>
      </c>
      <c r="B126" s="35">
        <v>43735</v>
      </c>
      <c r="C126" s="18">
        <v>42931</v>
      </c>
      <c r="D126" s="23">
        <v>1</v>
      </c>
      <c r="E126" s="12">
        <f>(B126-C126)/365.242199</f>
        <v>2.2012790477148561</v>
      </c>
      <c r="F126" s="41">
        <v>877.99363820442989</v>
      </c>
      <c r="G126" s="40">
        <v>5.8553239552480143</v>
      </c>
      <c r="H126" s="40">
        <v>4.7708411705678868</v>
      </c>
      <c r="I126" s="40">
        <v>2.513108265660108</v>
      </c>
      <c r="J126" s="40">
        <v>7.7914453409185827</v>
      </c>
      <c r="K126" s="45">
        <f>IF(G126&gt;0,0.0000275*G126^2.082*H126^0.974*F126,"")</f>
        <v>4.3834553253851931</v>
      </c>
      <c r="L126" s="45">
        <f>IF(G126&gt;0,(1/3*H126^3*PI()*(G126/((H126-1.3)*200))^2)*F126,"")</f>
        <v>7.1035795200494185</v>
      </c>
      <c r="M126" s="29"/>
      <c r="N126" s="13" t="s">
        <v>91</v>
      </c>
      <c r="O126" s="13" t="s">
        <v>378</v>
      </c>
      <c r="P126" s="13" t="s">
        <v>47</v>
      </c>
      <c r="Q126" s="11" t="s">
        <v>262</v>
      </c>
      <c r="R126" s="11" t="s">
        <v>255</v>
      </c>
      <c r="S126" s="13">
        <v>0</v>
      </c>
      <c r="T126" s="13">
        <v>0</v>
      </c>
      <c r="V126" s="25">
        <f>(F125-F126)/F125</f>
        <v>-6.7830100518901135E-2</v>
      </c>
      <c r="W126" s="13" t="s">
        <v>95</v>
      </c>
      <c r="Y126" s="37"/>
      <c r="AD126" s="48"/>
      <c r="AE126" s="39"/>
    </row>
    <row r="127" spans="1:31" s="13" customFormat="1" ht="12.75" x14ac:dyDescent="0.2">
      <c r="A127" s="20" t="s">
        <v>338</v>
      </c>
      <c r="B127" s="35">
        <v>43735</v>
      </c>
      <c r="C127" s="18">
        <v>42931</v>
      </c>
      <c r="D127" s="23">
        <v>1</v>
      </c>
      <c r="E127" s="12">
        <f>(B127-C127)/365.242199</f>
        <v>2.2012790477148561</v>
      </c>
      <c r="F127" s="41">
        <v>929.20993376635488</v>
      </c>
      <c r="G127" s="40">
        <v>5.7098447555562712</v>
      </c>
      <c r="H127" s="40">
        <v>4.5549036270636671</v>
      </c>
      <c r="I127" s="40">
        <v>2.506781480722589</v>
      </c>
      <c r="J127" s="40">
        <v>9.3922837009405367</v>
      </c>
      <c r="K127" s="45">
        <f>IF(G127&gt;0,0.0000275*G127^2.082*H127^0.974*F127,"")</f>
        <v>4.20820671337981</v>
      </c>
      <c r="L127" s="45">
        <f>IF(G127&gt;0,(1/3*H127^3*PI()*(G127/((H127-1.3)*200))^2)*F127,"")</f>
        <v>7.0744450999120128</v>
      </c>
      <c r="M127" s="29"/>
      <c r="N127" s="13" t="s">
        <v>91</v>
      </c>
      <c r="O127" s="13" t="s">
        <v>378</v>
      </c>
      <c r="P127" s="13" t="s">
        <v>47</v>
      </c>
      <c r="Q127" s="11" t="s">
        <v>262</v>
      </c>
      <c r="R127" s="11" t="s">
        <v>257</v>
      </c>
      <c r="S127" s="13">
        <v>400</v>
      </c>
      <c r="T127" s="13">
        <v>0</v>
      </c>
      <c r="V127" s="25">
        <f>(F126-F127)/F126</f>
        <v>-5.8333333333333237E-2</v>
      </c>
      <c r="W127" s="13" t="s">
        <v>95</v>
      </c>
      <c r="Y127" s="37"/>
      <c r="AD127" s="48"/>
      <c r="AE127" s="39"/>
    </row>
    <row r="128" spans="1:31" s="13" customFormat="1" ht="12.75" x14ac:dyDescent="0.2">
      <c r="A128" s="20" t="s">
        <v>315</v>
      </c>
      <c r="B128" s="35">
        <v>43735</v>
      </c>
      <c r="C128" s="18">
        <v>42931</v>
      </c>
      <c r="D128" s="23">
        <v>1</v>
      </c>
      <c r="E128" s="12">
        <f>(B128-C128)/365.242199</f>
        <v>2.2012790477148561</v>
      </c>
      <c r="F128" s="41">
        <v>914.57670646294775</v>
      </c>
      <c r="G128" s="40">
        <v>6.3550845178828732</v>
      </c>
      <c r="H128" s="40">
        <v>4.9457303430380737</v>
      </c>
      <c r="I128" s="40">
        <v>3.0187034562678199</v>
      </c>
      <c r="J128" s="40">
        <v>7.5844609548083213</v>
      </c>
      <c r="K128" s="45">
        <f>IF(G128&gt;0,0.0000275*G128^2.082*H128^0.974*F128,"")</f>
        <v>5.6083083396157507</v>
      </c>
      <c r="L128" s="45">
        <f>IF(G128&gt;0,(1/3*H128^3*PI()*(G128/((H128-1.3)*200))^2)*F128,"")</f>
        <v>8.8014381028260029</v>
      </c>
      <c r="M128" s="29"/>
      <c r="N128" s="13" t="s">
        <v>91</v>
      </c>
      <c r="O128" s="13" t="s">
        <v>378</v>
      </c>
      <c r="P128" s="13" t="s">
        <v>47</v>
      </c>
      <c r="Q128" s="11" t="s">
        <v>262</v>
      </c>
      <c r="R128" s="11" t="s">
        <v>256</v>
      </c>
      <c r="S128" s="13">
        <v>0</v>
      </c>
      <c r="T128" s="13">
        <v>400</v>
      </c>
      <c r="V128" s="25">
        <f>(F127-F128)/F127</f>
        <v>1.574803149606295E-2</v>
      </c>
      <c r="W128" s="13" t="s">
        <v>95</v>
      </c>
      <c r="Y128" s="37"/>
      <c r="AD128" s="48"/>
      <c r="AE128" s="39"/>
    </row>
    <row r="129" spans="1:31" s="13" customFormat="1" ht="12.75" x14ac:dyDescent="0.2">
      <c r="A129" s="20" t="s">
        <v>361</v>
      </c>
      <c r="B129" s="35">
        <v>43735</v>
      </c>
      <c r="C129" s="18">
        <v>42931</v>
      </c>
      <c r="D129" s="23">
        <v>1</v>
      </c>
      <c r="E129" s="12">
        <f>(B129-C129)/365.242199</f>
        <v>2.2012790477148561</v>
      </c>
      <c r="F129" s="41">
        <v>914.57670646294775</v>
      </c>
      <c r="G129" s="40">
        <v>6.1298680785058126</v>
      </c>
      <c r="H129" s="40">
        <v>4.6921421663742633</v>
      </c>
      <c r="I129" s="40">
        <v>2.9389856715265972</v>
      </c>
      <c r="J129" s="40">
        <v>9.0582998629434819</v>
      </c>
      <c r="K129" s="45">
        <f>IF(G129&gt;0,0.0000275*G129^2.082*H129^0.974*F129,"")</f>
        <v>4.9424421040436011</v>
      </c>
      <c r="L129" s="45">
        <f>IF(G129&gt;0,(1/3*H129^3*PI()*(G129/((H129-1.3)*200))^2)*F129,"")</f>
        <v>8.0771177613614249</v>
      </c>
      <c r="M129" s="29"/>
      <c r="N129" s="13" t="s">
        <v>91</v>
      </c>
      <c r="O129" s="13" t="s">
        <v>378</v>
      </c>
      <c r="P129" s="13" t="s">
        <v>47</v>
      </c>
      <c r="Q129" s="11" t="s">
        <v>262</v>
      </c>
      <c r="R129" s="11" t="s">
        <v>258</v>
      </c>
      <c r="S129" s="13">
        <v>400</v>
      </c>
      <c r="T129" s="13">
        <v>400</v>
      </c>
      <c r="V129" s="25">
        <f>(F128-F129)/F128</f>
        <v>0</v>
      </c>
      <c r="W129" s="13" t="s">
        <v>95</v>
      </c>
      <c r="Y129" s="37"/>
      <c r="AD129" s="48"/>
      <c r="AE129" s="39"/>
    </row>
    <row r="130" spans="1:31" s="13" customFormat="1" ht="12.75" x14ac:dyDescent="0.2">
      <c r="A130" s="20" t="s">
        <v>296</v>
      </c>
      <c r="B130" s="35">
        <v>44035</v>
      </c>
      <c r="C130" s="18">
        <v>42384</v>
      </c>
      <c r="D130" s="23">
        <v>1</v>
      </c>
      <c r="E130" s="12">
        <f>(B130-C130)/365.242199</f>
        <v>4.5202881937527701</v>
      </c>
      <c r="F130" s="41">
        <v>892.91059900507389</v>
      </c>
      <c r="G130" s="40">
        <v>8.322997401469058</v>
      </c>
      <c r="H130" s="40">
        <v>8.4156479875729158</v>
      </c>
      <c r="I130" s="40">
        <v>5.1531104966488241</v>
      </c>
      <c r="J130" s="40">
        <v>21.389245995929642</v>
      </c>
      <c r="K130" s="45">
        <f>IF(G130&gt;0,0.0000275*G130^2.082*H130^0.974*F130,"")</f>
        <v>16.113816551340161</v>
      </c>
      <c r="L130" s="45">
        <f>IF(G130&gt;0,(1/3*H130^3*PI()*(G130/((H130-1.3)*200))^2)*F130,"")</f>
        <v>19.062062817176045</v>
      </c>
      <c r="M130" s="29"/>
      <c r="N130" s="13" t="s">
        <v>91</v>
      </c>
      <c r="O130" s="13" t="s">
        <v>379</v>
      </c>
      <c r="P130" s="13" t="s">
        <v>47</v>
      </c>
      <c r="Q130" s="11" t="s">
        <v>274</v>
      </c>
      <c r="R130" s="11" t="s">
        <v>255</v>
      </c>
      <c r="S130" s="13">
        <v>0</v>
      </c>
      <c r="T130" s="13">
        <v>0</v>
      </c>
      <c r="V130" s="25">
        <f>(F129-F130)/F129</f>
        <v>2.3689765226654197E-2</v>
      </c>
      <c r="W130" s="13" t="s">
        <v>95</v>
      </c>
      <c r="Y130" s="37"/>
      <c r="AD130" s="48"/>
      <c r="AE130" s="39"/>
    </row>
    <row r="131" spans="1:31" s="13" customFormat="1" ht="12.75" x14ac:dyDescent="0.2">
      <c r="A131" s="20" t="s">
        <v>341</v>
      </c>
      <c r="B131" s="35">
        <v>44035</v>
      </c>
      <c r="C131" s="18">
        <v>42384</v>
      </c>
      <c r="D131" s="23">
        <v>1</v>
      </c>
      <c r="E131" s="12">
        <f>(B131-C131)/365.242199</f>
        <v>4.5202881937527701</v>
      </c>
      <c r="F131" s="41">
        <v>949.30853626923601</v>
      </c>
      <c r="G131" s="40">
        <v>8.3495551158707642</v>
      </c>
      <c r="H131" s="40">
        <v>8.6794115326231509</v>
      </c>
      <c r="I131" s="40">
        <v>5.30950366849095</v>
      </c>
      <c r="J131" s="40">
        <v>22.988828978749652</v>
      </c>
      <c r="K131" s="45">
        <f>IF(G131&gt;0,0.0000275*G131^2.082*H131^0.974*F131,"")</f>
        <v>17.771851626000913</v>
      </c>
      <c r="L131" s="45">
        <f>IF(G131&gt;0,(1/3*H131^3*PI()*(G131/((H131-1.3)*200))^2)*F131,"")</f>
        <v>20.803196235832271</v>
      </c>
      <c r="M131" s="29"/>
      <c r="N131" s="13" t="s">
        <v>91</v>
      </c>
      <c r="O131" s="13" t="s">
        <v>379</v>
      </c>
      <c r="P131" s="13" t="s">
        <v>47</v>
      </c>
      <c r="Q131" s="11" t="s">
        <v>274</v>
      </c>
      <c r="R131" s="11" t="s">
        <v>257</v>
      </c>
      <c r="S131" s="13">
        <v>400</v>
      </c>
      <c r="T131" s="13">
        <v>0</v>
      </c>
      <c r="V131" s="25">
        <f>(F130-F131)/F130</f>
        <v>-6.3161908176477641E-2</v>
      </c>
      <c r="W131" s="13" t="s">
        <v>95</v>
      </c>
      <c r="Y131" s="37"/>
      <c r="AD131" s="48"/>
      <c r="AE131" s="39"/>
    </row>
    <row r="132" spans="1:31" s="13" customFormat="1" ht="12.75" x14ac:dyDescent="0.2">
      <c r="A132" s="20" t="s">
        <v>318</v>
      </c>
      <c r="B132" s="35">
        <v>44035</v>
      </c>
      <c r="C132" s="18">
        <v>42384</v>
      </c>
      <c r="D132" s="23">
        <v>1</v>
      </c>
      <c r="E132" s="12">
        <f>(B132-C132)/365.242199</f>
        <v>4.5202881937527701</v>
      </c>
      <c r="F132" s="41">
        <v>916.4411679915446</v>
      </c>
      <c r="G132" s="40">
        <v>8.7445761228545908</v>
      </c>
      <c r="H132" s="40">
        <v>8.3819519458528955</v>
      </c>
      <c r="I132" s="40">
        <v>5.678716135928993</v>
      </c>
      <c r="J132" s="40">
        <v>22.289921801672833</v>
      </c>
      <c r="K132" s="45">
        <f>IF(G132&gt;0,0.0000275*G132^2.082*H132^0.974*F132,"")</f>
        <v>18.258940788983896</v>
      </c>
      <c r="L132" s="45">
        <f>IF(G132&gt;0,(1/3*H132^3*PI()*(G132/((H132-1.3)*200))^2)*F132,"")</f>
        <v>21.541715759135101</v>
      </c>
      <c r="M132" s="29"/>
      <c r="N132" s="13" t="s">
        <v>91</v>
      </c>
      <c r="O132" s="13" t="s">
        <v>379</v>
      </c>
      <c r="P132" s="13" t="s">
        <v>47</v>
      </c>
      <c r="Q132" s="11" t="s">
        <v>274</v>
      </c>
      <c r="R132" s="11" t="s">
        <v>256</v>
      </c>
      <c r="S132" s="13">
        <v>0</v>
      </c>
      <c r="T132" s="13">
        <v>400</v>
      </c>
      <c r="V132" s="25">
        <f>(F131-F132)/F131</f>
        <v>3.4622429928692654E-2</v>
      </c>
      <c r="W132" s="13" t="s">
        <v>95</v>
      </c>
      <c r="Y132" s="37"/>
      <c r="AD132" s="48"/>
      <c r="AE132" s="39"/>
    </row>
    <row r="133" spans="1:31" s="13" customFormat="1" ht="12.75" x14ac:dyDescent="0.2">
      <c r="A133" s="20" t="s">
        <v>364</v>
      </c>
      <c r="B133" s="35">
        <v>44035</v>
      </c>
      <c r="C133" s="18">
        <v>42384</v>
      </c>
      <c r="D133" s="23">
        <v>1</v>
      </c>
      <c r="E133" s="12">
        <f>(B133-C133)/365.242199</f>
        <v>4.5202881937527701</v>
      </c>
      <c r="F133" s="41">
        <v>858.42424059270616</v>
      </c>
      <c r="G133" s="40">
        <v>9.1132540133453741</v>
      </c>
      <c r="H133" s="40">
        <v>8.3158787990651515</v>
      </c>
      <c r="I133" s="40">
        <v>5.6795671207822194</v>
      </c>
      <c r="J133" s="40">
        <v>22.12807320554678</v>
      </c>
      <c r="K133" s="45">
        <f>IF(G133&gt;0,0.0000275*G133^2.082*H133^0.974*F133,"")</f>
        <v>18.495470424518381</v>
      </c>
      <c r="L133" s="45">
        <f>IF(G133&gt;0,(1/3*H133^3*PI()*(G133/((H133-1.3)*200))^2)*F133,"")</f>
        <v>21.806092394990053</v>
      </c>
      <c r="M133" s="29"/>
      <c r="N133" s="13" t="s">
        <v>91</v>
      </c>
      <c r="O133" s="13" t="s">
        <v>379</v>
      </c>
      <c r="P133" s="13" t="s">
        <v>47</v>
      </c>
      <c r="Q133" s="11" t="s">
        <v>274</v>
      </c>
      <c r="R133" s="11" t="s">
        <v>258</v>
      </c>
      <c r="S133" s="13">
        <v>400</v>
      </c>
      <c r="T133" s="13">
        <v>400</v>
      </c>
      <c r="V133" s="25">
        <f>(F132-F133)/F132</f>
        <v>6.3306766899164146E-2</v>
      </c>
      <c r="W133" s="13" t="s">
        <v>95</v>
      </c>
      <c r="Y133" s="37"/>
      <c r="AD133" s="48"/>
      <c r="AE133" s="39"/>
    </row>
    <row r="134" spans="1:31" s="13" customFormat="1" ht="12.75" x14ac:dyDescent="0.2">
      <c r="A134" s="20" t="s">
        <v>297</v>
      </c>
      <c r="B134" s="35">
        <v>44039</v>
      </c>
      <c r="C134" s="18">
        <v>42597</v>
      </c>
      <c r="D134" s="23">
        <v>1</v>
      </c>
      <c r="E134" s="12">
        <f>(B134-C134)/365.242199</f>
        <v>3.9480651577174406</v>
      </c>
      <c r="F134" s="41">
        <v>1062.5</v>
      </c>
      <c r="G134" s="40">
        <v>8.1842991578134736</v>
      </c>
      <c r="H134" s="40">
        <v>7.562298613685206</v>
      </c>
      <c r="I134" s="40">
        <v>5.8872002737327023</v>
      </c>
      <c r="J134" s="40">
        <v>24.452709477851805</v>
      </c>
      <c r="K134" s="45">
        <f>IF(G134&gt;0,0.0000275*G134^2.082*H134^0.974*F134,"")</f>
        <v>16.683913497093847</v>
      </c>
      <c r="L134" s="45">
        <f>IF(G134&gt;0,(1/3*H134^3*PI()*(G134/((H134-1.3)*200))^2)*F134,"")</f>
        <v>20.547286578332386</v>
      </c>
      <c r="M134" s="29"/>
      <c r="N134" s="13" t="s">
        <v>91</v>
      </c>
      <c r="O134" s="13" t="s">
        <v>379</v>
      </c>
      <c r="P134" s="13" t="s">
        <v>47</v>
      </c>
      <c r="Q134" s="11" t="s">
        <v>275</v>
      </c>
      <c r="R134" s="11" t="s">
        <v>255</v>
      </c>
      <c r="S134" s="13">
        <v>0</v>
      </c>
      <c r="T134" s="13">
        <v>0</v>
      </c>
      <c r="V134" s="25">
        <f>(F133-F134)/F133</f>
        <v>-0.23773298767330714</v>
      </c>
      <c r="W134" s="13" t="s">
        <v>95</v>
      </c>
      <c r="Y134" s="37"/>
      <c r="AD134" s="48"/>
      <c r="AE134" s="39"/>
    </row>
    <row r="135" spans="1:31" s="13" customFormat="1" ht="12.75" x14ac:dyDescent="0.2">
      <c r="A135" s="20" t="s">
        <v>342</v>
      </c>
      <c r="B135" s="35">
        <v>44039</v>
      </c>
      <c r="C135" s="18">
        <v>42597</v>
      </c>
      <c r="D135" s="23">
        <v>1</v>
      </c>
      <c r="E135" s="12">
        <f>(B135-C135)/365.242199</f>
        <v>3.9480651577174406</v>
      </c>
      <c r="F135" s="41">
        <v>1041.6666666666665</v>
      </c>
      <c r="G135" s="40">
        <v>7.8837862318840584</v>
      </c>
      <c r="H135" s="40">
        <v>7.5052687748839473</v>
      </c>
      <c r="I135" s="40">
        <v>5.0176634290202351</v>
      </c>
      <c r="J135" s="40">
        <v>28.707197257520434</v>
      </c>
      <c r="K135" s="45">
        <f>IF(G135&gt;0,0.0000275*G135^2.082*H135^0.974*F135,"")</f>
        <v>15.02000663768017</v>
      </c>
      <c r="L135" s="45">
        <f>IF(G135&gt;0,(1/3*H135^3*PI()*(G135/((H135-1.3)*200))^2)*F135,"")</f>
        <v>18.609925205661288</v>
      </c>
      <c r="M135" s="29"/>
      <c r="N135" s="13" t="s">
        <v>91</v>
      </c>
      <c r="O135" s="13" t="s">
        <v>379</v>
      </c>
      <c r="P135" s="13" t="s">
        <v>47</v>
      </c>
      <c r="Q135" s="11" t="s">
        <v>275</v>
      </c>
      <c r="R135" s="11" t="s">
        <v>257</v>
      </c>
      <c r="S135" s="13">
        <v>400</v>
      </c>
      <c r="T135" s="13">
        <v>0</v>
      </c>
      <c r="V135" s="25">
        <f>(F134-F135)/F134</f>
        <v>1.9607843137255044E-2</v>
      </c>
      <c r="W135" s="13" t="s">
        <v>95</v>
      </c>
      <c r="Y135" s="37"/>
      <c r="AD135" s="48"/>
      <c r="AE135" s="39"/>
    </row>
    <row r="136" spans="1:31" s="13" customFormat="1" ht="12.75" x14ac:dyDescent="0.2">
      <c r="A136" s="20" t="s">
        <v>319</v>
      </c>
      <c r="B136" s="35">
        <v>44039</v>
      </c>
      <c r="C136" s="18">
        <v>42597</v>
      </c>
      <c r="D136" s="23">
        <v>1</v>
      </c>
      <c r="E136" s="12">
        <f>(B136-C136)/365.242199</f>
        <v>3.9480651577174406</v>
      </c>
      <c r="F136" s="41">
        <v>1020.8333333333334</v>
      </c>
      <c r="G136" s="40">
        <v>9.9361818181818169</v>
      </c>
      <c r="H136" s="40">
        <v>8.70132351087355</v>
      </c>
      <c r="I136" s="40">
        <v>7.7018311928933976</v>
      </c>
      <c r="J136" s="40">
        <v>23.3217722247838</v>
      </c>
      <c r="K136" s="45">
        <f>IF(G136&gt;0,0.0000275*G136^2.082*H136^0.974*F136,"")</f>
        <v>27.520397044721946</v>
      </c>
      <c r="L136" s="45">
        <f>IF(G136&gt;0,(1/3*H136^3*PI()*(G136/((H136-1.3)*200))^2)*F136,"")</f>
        <v>31.732164816242978</v>
      </c>
      <c r="M136" s="29"/>
      <c r="N136" s="13" t="s">
        <v>91</v>
      </c>
      <c r="O136" s="13" t="s">
        <v>379</v>
      </c>
      <c r="P136" s="13" t="s">
        <v>47</v>
      </c>
      <c r="Q136" s="11" t="s">
        <v>275</v>
      </c>
      <c r="R136" s="11" t="s">
        <v>256</v>
      </c>
      <c r="S136" s="13">
        <v>0</v>
      </c>
      <c r="T136" s="13">
        <v>400</v>
      </c>
      <c r="V136" s="25">
        <f>(F135-F136)/F135</f>
        <v>1.999999999999982E-2</v>
      </c>
      <c r="W136" s="13" t="s">
        <v>95</v>
      </c>
      <c r="Y136" s="37"/>
      <c r="AD136" s="48"/>
      <c r="AE136" s="39"/>
    </row>
    <row r="137" spans="1:31" s="13" customFormat="1" ht="12.75" x14ac:dyDescent="0.2">
      <c r="A137" s="20" t="s">
        <v>365</v>
      </c>
      <c r="B137" s="35">
        <v>44039</v>
      </c>
      <c r="C137" s="18">
        <v>42597</v>
      </c>
      <c r="D137" s="23">
        <v>1</v>
      </c>
      <c r="E137" s="12">
        <f>(B137-C137)/365.242199</f>
        <v>3.9480651577174406</v>
      </c>
      <c r="F137" s="41">
        <v>1041.6666666666667</v>
      </c>
      <c r="G137" s="40">
        <v>9.7901666666666678</v>
      </c>
      <c r="H137" s="40">
        <v>8.466180133782645</v>
      </c>
      <c r="I137" s="40">
        <v>7.9313924404543439</v>
      </c>
      <c r="J137" s="40">
        <v>27.611064300953274</v>
      </c>
      <c r="K137" s="45">
        <f>IF(G137&gt;0,0.0000275*G137^2.082*H137^0.974*F137,"")</f>
        <v>26.512705503500282</v>
      </c>
      <c r="L137" s="45">
        <f>IF(G137&gt;0,(1/3*H137^3*PI()*(G137/((H137-1.3)*200))^2)*F137,"")</f>
        <v>30.886211193056173</v>
      </c>
      <c r="M137" s="29"/>
      <c r="N137" s="13" t="s">
        <v>91</v>
      </c>
      <c r="O137" s="13" t="s">
        <v>379</v>
      </c>
      <c r="P137" s="13" t="s">
        <v>47</v>
      </c>
      <c r="Q137" s="11" t="s">
        <v>275</v>
      </c>
      <c r="R137" s="11" t="s">
        <v>258</v>
      </c>
      <c r="S137" s="13">
        <v>400</v>
      </c>
      <c r="T137" s="13">
        <v>400</v>
      </c>
      <c r="V137" s="25">
        <f>(F136-F137)/F136</f>
        <v>-2.0408163265306159E-2</v>
      </c>
      <c r="W137" s="13" t="s">
        <v>95</v>
      </c>
      <c r="Y137" s="37"/>
      <c r="AD137" s="48"/>
      <c r="AE137" s="39"/>
    </row>
    <row r="138" spans="1:31" s="13" customFormat="1" ht="12.75" x14ac:dyDescent="0.2">
      <c r="A138" s="20" t="s">
        <v>299</v>
      </c>
      <c r="B138" s="35">
        <v>44033</v>
      </c>
      <c r="C138" s="18">
        <v>42475</v>
      </c>
      <c r="D138" s="23">
        <v>1</v>
      </c>
      <c r="E138" s="12">
        <f>(B138-C138)/365.242199</f>
        <v>4.2656626322633651</v>
      </c>
      <c r="F138" s="41">
        <v>821.31839388376466</v>
      </c>
      <c r="G138" s="40">
        <v>8.9570415278728408</v>
      </c>
      <c r="H138" s="40">
        <v>9.767600728359529</v>
      </c>
      <c r="I138" s="40">
        <v>5.4117831657675746</v>
      </c>
      <c r="J138" s="40">
        <v>23.249440551069071</v>
      </c>
      <c r="K138" s="45">
        <f>IF(G138&gt;0,0.0000275*G138^2.082*H138^0.974*F138,"")</f>
        <v>19.966609671054091</v>
      </c>
      <c r="L138" s="45">
        <f>IF(G138&gt;0,(1/3*H138^3*PI()*(G138/((H138-1.3)*200))^2)*F138,"")</f>
        <v>22.420861911691404</v>
      </c>
      <c r="M138" s="29"/>
      <c r="N138" s="13" t="s">
        <v>91</v>
      </c>
      <c r="O138" s="13" t="s">
        <v>379</v>
      </c>
      <c r="P138" s="13" t="s">
        <v>47</v>
      </c>
      <c r="Q138" s="11" t="s">
        <v>277</v>
      </c>
      <c r="R138" s="11" t="s">
        <v>255</v>
      </c>
      <c r="S138" s="13">
        <v>0</v>
      </c>
      <c r="T138" s="13">
        <v>0</v>
      </c>
      <c r="V138" s="25">
        <f>(F137-F138)/F137</f>
        <v>0.21153434187158598</v>
      </c>
      <c r="W138" s="13" t="s">
        <v>95</v>
      </c>
      <c r="Y138" s="37"/>
      <c r="AD138" s="48"/>
      <c r="AE138" s="39"/>
    </row>
    <row r="139" spans="1:31" s="13" customFormat="1" ht="12.75" x14ac:dyDescent="0.2">
      <c r="A139" s="20" t="s">
        <v>344</v>
      </c>
      <c r="B139" s="35">
        <v>44033</v>
      </c>
      <c r="C139" s="18">
        <v>42475</v>
      </c>
      <c r="D139" s="23">
        <v>1</v>
      </c>
      <c r="E139" s="12">
        <f>(B139-C139)/365.242199</f>
        <v>4.2656626322633651</v>
      </c>
      <c r="F139" s="41">
        <v>835.91751563295702</v>
      </c>
      <c r="G139" s="40">
        <v>9.2774599809617904</v>
      </c>
      <c r="H139" s="40">
        <v>10.496068560437925</v>
      </c>
      <c r="I139" s="40">
        <v>5.8439246671851341</v>
      </c>
      <c r="J139" s="40">
        <v>31.047882457131941</v>
      </c>
      <c r="K139" s="45">
        <f>IF(G139&gt;0,0.0000275*G139^2.082*H139^0.974*F139,"")</f>
        <v>23.451112477683061</v>
      </c>
      <c r="L139" s="45">
        <f>IF(G139&gt;0,(1/3*H139^3*PI()*(G139/((H139-1.3)*200))^2)*F139,"")</f>
        <v>25.755252208983677</v>
      </c>
      <c r="M139" s="29"/>
      <c r="N139" s="13" t="s">
        <v>91</v>
      </c>
      <c r="O139" s="13" t="s">
        <v>379</v>
      </c>
      <c r="P139" s="13" t="s">
        <v>47</v>
      </c>
      <c r="Q139" s="11" t="s">
        <v>277</v>
      </c>
      <c r="R139" s="11" t="s">
        <v>257</v>
      </c>
      <c r="S139" s="13">
        <v>400</v>
      </c>
      <c r="T139" s="13">
        <v>0</v>
      </c>
      <c r="V139" s="25">
        <f>(F138-F139)/F138</f>
        <v>-1.7775228045432613E-2</v>
      </c>
      <c r="W139" s="13" t="s">
        <v>95</v>
      </c>
      <c r="Y139" s="37"/>
      <c r="AD139" s="48"/>
      <c r="AE139" s="39"/>
    </row>
    <row r="140" spans="1:31" s="13" customFormat="1" ht="12.75" x14ac:dyDescent="0.2">
      <c r="A140" s="20" t="s">
        <v>321</v>
      </c>
      <c r="B140" s="35">
        <v>44033</v>
      </c>
      <c r="C140" s="18">
        <v>42475</v>
      </c>
      <c r="D140" s="23">
        <v>1</v>
      </c>
      <c r="E140" s="12">
        <f>(B140-C140)/365.242199</f>
        <v>4.2656626322633651</v>
      </c>
      <c r="F140" s="41">
        <v>967.78055836681233</v>
      </c>
      <c r="G140" s="40">
        <v>9.1724106389340267</v>
      </c>
      <c r="H140" s="40">
        <v>9.977726432759253</v>
      </c>
      <c r="I140" s="40">
        <v>6.7299454860917765</v>
      </c>
      <c r="J140" s="40">
        <v>27.388291576812758</v>
      </c>
      <c r="K140" s="45">
        <f>IF(G140&gt;0,0.0000275*G140^2.082*H140^0.974*F140,"")</f>
        <v>25.23811896019987</v>
      </c>
      <c r="L140" s="45">
        <f>IF(G140&gt;0,(1/3*H140^3*PI()*(G140/((H140-1.3)*200))^2)*F140,"")</f>
        <v>28.118708292939679</v>
      </c>
      <c r="M140" s="29"/>
      <c r="N140" s="13" t="s">
        <v>91</v>
      </c>
      <c r="O140" s="13" t="s">
        <v>379</v>
      </c>
      <c r="P140" s="13" t="s">
        <v>47</v>
      </c>
      <c r="Q140" s="11" t="s">
        <v>277</v>
      </c>
      <c r="R140" s="11" t="s">
        <v>256</v>
      </c>
      <c r="S140" s="13">
        <v>0</v>
      </c>
      <c r="T140" s="13">
        <v>400</v>
      </c>
      <c r="V140" s="25">
        <f>(F139-F140)/F139</f>
        <v>-0.15774647649775417</v>
      </c>
      <c r="W140" s="13" t="s">
        <v>95</v>
      </c>
      <c r="Y140" s="37"/>
      <c r="AD140" s="48"/>
      <c r="AE140" s="39"/>
    </row>
    <row r="141" spans="1:31" s="13" customFormat="1" ht="12.75" x14ac:dyDescent="0.2">
      <c r="A141" s="20" t="s">
        <v>367</v>
      </c>
      <c r="B141" s="35">
        <v>44033</v>
      </c>
      <c r="C141" s="18">
        <v>42475</v>
      </c>
      <c r="D141" s="23">
        <v>1</v>
      </c>
      <c r="E141" s="12">
        <f>(B141-C141)/365.242199</f>
        <v>4.2656626322633651</v>
      </c>
      <c r="F141" s="41">
        <v>1035.5958676982366</v>
      </c>
      <c r="G141" s="40">
        <v>9.2529484546634837</v>
      </c>
      <c r="H141" s="40">
        <v>9.9975891065606799</v>
      </c>
      <c r="I141" s="40">
        <v>7.0741693429705448</v>
      </c>
      <c r="J141" s="40">
        <v>32.876797169916223</v>
      </c>
      <c r="K141" s="45">
        <f>IF(G141&gt;0,0.0000275*G141^2.082*H141^0.974*F141,"")</f>
        <v>27.556005724288624</v>
      </c>
      <c r="L141" s="45">
        <f>IF(G141&gt;0,(1/3*H141^3*PI()*(G141/((H141-1.3)*200))^2)*F141,"")</f>
        <v>30.662481446498496</v>
      </c>
      <c r="M141" s="29"/>
      <c r="N141" s="13" t="s">
        <v>91</v>
      </c>
      <c r="O141" s="13" t="s">
        <v>379</v>
      </c>
      <c r="P141" s="13" t="s">
        <v>47</v>
      </c>
      <c r="Q141" s="11" t="s">
        <v>277</v>
      </c>
      <c r="R141" s="11" t="s">
        <v>258</v>
      </c>
      <c r="S141" s="13">
        <v>400</v>
      </c>
      <c r="T141" s="13">
        <v>400</v>
      </c>
      <c r="V141" s="25">
        <f>(F140-F141)/F140</f>
        <v>-7.007302300623465E-2</v>
      </c>
      <c r="W141" s="13" t="s">
        <v>95</v>
      </c>
      <c r="Y141" s="37"/>
      <c r="AD141" s="48"/>
      <c r="AE141" s="39"/>
    </row>
    <row r="142" spans="1:31" s="13" customFormat="1" ht="12.75" x14ac:dyDescent="0.2">
      <c r="A142" s="20" t="s">
        <v>303</v>
      </c>
      <c r="B142" s="35">
        <v>44034</v>
      </c>
      <c r="C142" s="18">
        <v>42931</v>
      </c>
      <c r="D142" s="23">
        <v>1</v>
      </c>
      <c r="E142" s="12">
        <f>(B142-C142)/365.242199</f>
        <v>3.0199139174496099</v>
      </c>
      <c r="F142" s="41">
        <v>788.43167445734025</v>
      </c>
      <c r="G142" s="40">
        <v>6.5317643313051006</v>
      </c>
      <c r="H142" s="40">
        <v>6.4584764119564371</v>
      </c>
      <c r="I142" s="40">
        <v>2.721245958411759</v>
      </c>
      <c r="J142" s="40">
        <v>9.7386111407168503</v>
      </c>
      <c r="K142" s="45">
        <f>IF(G142&gt;0,0.0000275*G142^2.082*H142^0.974*F142,"")</f>
        <v>6.6383014186005651</v>
      </c>
      <c r="L142" s="45">
        <f>IF(G142&gt;0,(1/3*H142^3*PI()*(G142/((H142-1.3)*200))^2)*F142,"")</f>
        <v>8.9154042249951271</v>
      </c>
      <c r="M142" s="29"/>
      <c r="N142" s="13" t="s">
        <v>91</v>
      </c>
      <c r="O142" s="13" t="s">
        <v>379</v>
      </c>
      <c r="P142" s="13" t="s">
        <v>47</v>
      </c>
      <c r="Q142" s="11" t="s">
        <v>281</v>
      </c>
      <c r="R142" s="11" t="s">
        <v>255</v>
      </c>
      <c r="S142" s="13">
        <v>0</v>
      </c>
      <c r="T142" s="13">
        <v>0</v>
      </c>
      <c r="V142" s="25">
        <f>(F141-F142)/F141</f>
        <v>0.23866857811074019</v>
      </c>
      <c r="W142" s="13" t="s">
        <v>95</v>
      </c>
      <c r="Y142" s="37"/>
      <c r="AD142" s="48"/>
      <c r="AE142" s="39"/>
    </row>
    <row r="143" spans="1:31" s="13" customFormat="1" ht="12.75" x14ac:dyDescent="0.2">
      <c r="A143" s="20" t="s">
        <v>348</v>
      </c>
      <c r="B143" s="35">
        <v>44034</v>
      </c>
      <c r="C143" s="18">
        <v>42931</v>
      </c>
      <c r="D143" s="23">
        <v>1</v>
      </c>
      <c r="E143" s="12">
        <f>(B143-C143)/365.242199</f>
        <v>3.0199139174496099</v>
      </c>
      <c r="F143" s="41">
        <v>665.45097670876044</v>
      </c>
      <c r="G143" s="40">
        <v>6.4709765698741917</v>
      </c>
      <c r="H143" s="40">
        <v>6.3294964188765563</v>
      </c>
      <c r="I143" s="40">
        <v>2.3270062985847679</v>
      </c>
      <c r="J143" s="40">
        <v>12.570120365085092</v>
      </c>
      <c r="K143" s="45">
        <f>IF(G143&gt;0,0.0000275*G143^2.082*H143^0.974*F143,"")</f>
        <v>5.3879245015070723</v>
      </c>
      <c r="L143" s="45">
        <f>IF(G143&gt;0,(1/3*H143^3*PI()*(G143/((H143-1.3)*200))^2)*F143,"")</f>
        <v>7.3127852015284454</v>
      </c>
      <c r="M143" s="29"/>
      <c r="N143" s="13" t="s">
        <v>91</v>
      </c>
      <c r="O143" s="13" t="s">
        <v>379</v>
      </c>
      <c r="P143" s="13" t="s">
        <v>47</v>
      </c>
      <c r="Q143" s="11" t="s">
        <v>281</v>
      </c>
      <c r="R143" s="11" t="s">
        <v>257</v>
      </c>
      <c r="S143" s="13">
        <v>400</v>
      </c>
      <c r="T143" s="13">
        <v>0</v>
      </c>
      <c r="V143" s="25">
        <f>(F142-F143)/F142</f>
        <v>0.15598142709477603</v>
      </c>
      <c r="W143" s="13" t="s">
        <v>95</v>
      </c>
      <c r="Y143" s="37"/>
      <c r="AD143" s="48"/>
      <c r="AE143" s="39"/>
    </row>
    <row r="144" spans="1:31" s="13" customFormat="1" ht="12.75" x14ac:dyDescent="0.2">
      <c r="A144" s="20" t="s">
        <v>325</v>
      </c>
      <c r="B144" s="35">
        <v>44034</v>
      </c>
      <c r="C144" s="18">
        <v>42931</v>
      </c>
      <c r="D144" s="23">
        <v>1</v>
      </c>
      <c r="E144" s="12">
        <f>(B144-C144)/365.242199</f>
        <v>3.0199139174496099</v>
      </c>
      <c r="F144" s="41">
        <v>750.9586466988909</v>
      </c>
      <c r="G144" s="40">
        <v>7.2544067550438287</v>
      </c>
      <c r="H144" s="40">
        <v>6.8450261428612391</v>
      </c>
      <c r="I144" s="40">
        <v>3.3955400294334237</v>
      </c>
      <c r="J144" s="40">
        <v>8.0047908492440349</v>
      </c>
      <c r="K144" s="45">
        <f>IF(G144&gt;0,0.0000275*G144^2.082*H144^0.974*F144,"")</f>
        <v>8.3248657001784849</v>
      </c>
      <c r="L144" s="45">
        <f>IF(G144&gt;0,(1/3*H144^3*PI()*(G144/((H144-1.3)*200))^2)*F144,"")</f>
        <v>10.792115681861992</v>
      </c>
      <c r="M144" s="29"/>
      <c r="N144" s="13" t="s">
        <v>91</v>
      </c>
      <c r="O144" s="13" t="s">
        <v>379</v>
      </c>
      <c r="P144" s="13" t="s">
        <v>47</v>
      </c>
      <c r="Q144" s="11" t="s">
        <v>281</v>
      </c>
      <c r="R144" s="11" t="s">
        <v>256</v>
      </c>
      <c r="S144" s="13">
        <v>0</v>
      </c>
      <c r="T144" s="13">
        <v>400</v>
      </c>
      <c r="V144" s="25">
        <f>(F143-F144)/F143</f>
        <v>-0.12849582160513309</v>
      </c>
      <c r="W144" s="13" t="s">
        <v>95</v>
      </c>
      <c r="Y144" s="37"/>
      <c r="AD144" s="48"/>
      <c r="AE144" s="39"/>
    </row>
    <row r="145" spans="1:31" s="13" customFormat="1" ht="12.75" x14ac:dyDescent="0.2">
      <c r="A145" s="20" t="s">
        <v>371</v>
      </c>
      <c r="B145" s="35">
        <v>44034</v>
      </c>
      <c r="C145" s="18">
        <v>42931</v>
      </c>
      <c r="D145" s="23">
        <v>1</v>
      </c>
      <c r="E145" s="12">
        <f>(B145-C145)/365.242199</f>
        <v>3.0199139174496099</v>
      </c>
      <c r="F145" s="41">
        <v>682.53351974588611</v>
      </c>
      <c r="G145" s="40">
        <v>7.9631940379081234</v>
      </c>
      <c r="H145" s="40">
        <v>7.0280256263570502</v>
      </c>
      <c r="I145" s="40">
        <v>3.6058436205931357</v>
      </c>
      <c r="J145" s="40">
        <v>13.691373661371134</v>
      </c>
      <c r="K145" s="45">
        <f>IF(G145&gt;0,0.0000275*G145^2.082*H145^0.974*F145,"")</f>
        <v>9.4261881285852169</v>
      </c>
      <c r="L145" s="45">
        <f>IF(G145&gt;0,(1/3*H145^3*PI()*(G145/((H145-1.3)*200))^2)*F145,"")</f>
        <v>11.98829199974988</v>
      </c>
      <c r="M145" s="29"/>
      <c r="N145" s="13" t="s">
        <v>91</v>
      </c>
      <c r="O145" s="13" t="s">
        <v>379</v>
      </c>
      <c r="P145" s="13" t="s">
        <v>47</v>
      </c>
      <c r="Q145" s="11" t="s">
        <v>281</v>
      </c>
      <c r="R145" s="11" t="s">
        <v>258</v>
      </c>
      <c r="S145" s="13">
        <v>400</v>
      </c>
      <c r="T145" s="13">
        <v>400</v>
      </c>
      <c r="V145" s="25">
        <f>(F144-F145)/F144</f>
        <v>9.1117037208096704E-2</v>
      </c>
      <c r="W145" s="13" t="s">
        <v>95</v>
      </c>
      <c r="Y145" s="37"/>
      <c r="AD145" s="48"/>
      <c r="AE145" s="39"/>
    </row>
    <row r="146" spans="1:31" s="13" customFormat="1" ht="12.75" x14ac:dyDescent="0.2">
      <c r="A146" s="20" t="s">
        <v>376</v>
      </c>
      <c r="B146" s="35">
        <v>43734</v>
      </c>
      <c r="C146" s="18">
        <v>42931</v>
      </c>
      <c r="D146" s="23">
        <v>1</v>
      </c>
      <c r="E146" s="12">
        <f>(B146-C146)/365.242199</f>
        <v>2.198541138451529</v>
      </c>
      <c r="F146" s="41">
        <v>796.44292109845594</v>
      </c>
      <c r="G146" s="40">
        <v>6.3851201792956589</v>
      </c>
      <c r="H146" s="40">
        <v>5.2939606758591609</v>
      </c>
      <c r="I146" s="40">
        <v>2.7025153037058822</v>
      </c>
      <c r="J146" s="40">
        <v>8.8089024018940023</v>
      </c>
      <c r="K146" s="45">
        <f>IF(G146&gt;0,0.0000275*G146^2.082*H146^0.974*F146,"")</f>
        <v>5.2700141201926636</v>
      </c>
      <c r="L146" s="45">
        <f>IF(G146&gt;0,(1/3*H146^3*PI()*(G146/((H146-1.3)*200))^2)*F146,"")</f>
        <v>7.9067134347783048</v>
      </c>
      <c r="M146" s="29"/>
      <c r="N146" s="13" t="s">
        <v>91</v>
      </c>
      <c r="O146" s="13" t="s">
        <v>378</v>
      </c>
      <c r="P146" s="13" t="s">
        <v>47</v>
      </c>
      <c r="Q146" s="11" t="s">
        <v>260</v>
      </c>
      <c r="R146" s="11" t="s">
        <v>255</v>
      </c>
      <c r="S146" s="13">
        <v>0</v>
      </c>
      <c r="T146" s="13">
        <v>0</v>
      </c>
      <c r="V146" s="25">
        <f>(F145-F146)/F145</f>
        <v>-0.16689202516380355</v>
      </c>
      <c r="W146" s="13" t="s">
        <v>95</v>
      </c>
      <c r="Y146" s="37"/>
      <c r="AD146" s="48"/>
      <c r="AE146" s="39"/>
    </row>
    <row r="147" spans="1:31" s="13" customFormat="1" ht="12.75" x14ac:dyDescent="0.2">
      <c r="A147" s="20" t="s">
        <v>349</v>
      </c>
      <c r="B147" s="35">
        <v>43734</v>
      </c>
      <c r="C147" s="18">
        <v>42200</v>
      </c>
      <c r="D147" s="23">
        <v>1</v>
      </c>
      <c r="E147" s="12">
        <f>(B147-C147)/365.242199</f>
        <v>4.199952809943519</v>
      </c>
      <c r="F147" s="41">
        <v>918.4591250526629</v>
      </c>
      <c r="G147" s="40">
        <v>6.1138486207315514</v>
      </c>
      <c r="H147" s="40">
        <v>5.4070116554137648</v>
      </c>
      <c r="I147" s="40">
        <v>2.76400630950867</v>
      </c>
      <c r="J147" s="40">
        <v>12.211569275428461</v>
      </c>
      <c r="K147" s="45">
        <f>IF(G147&gt;0,0.0000275*G147^2.082*H147^0.974*F147,"")</f>
        <v>5.6676119788582469</v>
      </c>
      <c r="L147" s="45">
        <f>IF(G147&gt;0,(1/3*H147^3*PI()*(G147/((H147-1.3)*200))^2)*F147,"")</f>
        <v>8.4232146731474948</v>
      </c>
      <c r="M147" s="29"/>
      <c r="N147" s="13" t="s">
        <v>91</v>
      </c>
      <c r="O147" s="13" t="s">
        <v>378</v>
      </c>
      <c r="P147" s="13" t="s">
        <v>47</v>
      </c>
      <c r="Q147" s="11" t="s">
        <v>260</v>
      </c>
      <c r="R147" s="11" t="s">
        <v>257</v>
      </c>
      <c r="S147" s="13">
        <v>400</v>
      </c>
      <c r="T147" s="13">
        <v>0</v>
      </c>
      <c r="V147" s="25">
        <f>(F146-F147)/F146</f>
        <v>-0.1532014419638785</v>
      </c>
      <c r="W147" s="13" t="s">
        <v>95</v>
      </c>
      <c r="Y147" s="37"/>
      <c r="AD147" s="48"/>
      <c r="AE147" s="39"/>
    </row>
    <row r="148" spans="1:31" s="13" customFormat="1" ht="12.75" x14ac:dyDescent="0.2">
      <c r="A148" s="20" t="s">
        <v>326</v>
      </c>
      <c r="B148" s="35">
        <v>43734</v>
      </c>
      <c r="C148" s="18">
        <v>42200</v>
      </c>
      <c r="D148" s="23">
        <v>1</v>
      </c>
      <c r="E148" s="12">
        <f>(B148-C148)/365.242199</f>
        <v>4.199952809943519</v>
      </c>
      <c r="F148" s="41">
        <v>875.72629168080437</v>
      </c>
      <c r="G148" s="40">
        <v>7.2687314028448853</v>
      </c>
      <c r="H148" s="40">
        <v>5.9895500835738629</v>
      </c>
      <c r="I148" s="40">
        <v>3.6463310439532877</v>
      </c>
      <c r="J148" s="40">
        <v>8.883082192724773</v>
      </c>
      <c r="K148" s="45">
        <f>IF(G148&gt;0,0.0000275*G148^2.082*H148^0.974*F148,"")</f>
        <v>8.5593322087090193</v>
      </c>
      <c r="L148" s="45">
        <f>IF(G148&gt;0,(1/3*H148^3*PI()*(G148/((H148-1.3)*200))^2)*F148,"")</f>
        <v>11.835170056115251</v>
      </c>
      <c r="M148" s="29"/>
      <c r="N148" s="13" t="s">
        <v>91</v>
      </c>
      <c r="O148" s="13" t="s">
        <v>378</v>
      </c>
      <c r="P148" s="13" t="s">
        <v>47</v>
      </c>
      <c r="Q148" s="11" t="s">
        <v>260</v>
      </c>
      <c r="R148" s="11" t="s">
        <v>256</v>
      </c>
      <c r="S148" s="13">
        <v>0</v>
      </c>
      <c r="T148" s="13">
        <v>400</v>
      </c>
      <c r="V148" s="25">
        <f>(F147-F148)/F147</f>
        <v>4.6526657753450162E-2</v>
      </c>
      <c r="W148" s="13" t="s">
        <v>95</v>
      </c>
      <c r="Y148" s="37"/>
      <c r="AD148" s="48"/>
      <c r="AE148" s="39"/>
    </row>
    <row r="149" spans="1:31" s="13" customFormat="1" ht="12.75" x14ac:dyDescent="0.2">
      <c r="A149" s="20" t="s">
        <v>372</v>
      </c>
      <c r="B149" s="35">
        <v>43734</v>
      </c>
      <c r="C149" s="18">
        <v>42200</v>
      </c>
      <c r="D149" s="23">
        <v>1</v>
      </c>
      <c r="E149" s="12">
        <f>(B149-C149)/365.242199</f>
        <v>4.199952809943519</v>
      </c>
      <c r="F149" s="41">
        <v>918.90431371610873</v>
      </c>
      <c r="G149" s="40">
        <v>7.3002962491554344</v>
      </c>
      <c r="H149" s="40">
        <v>6.0101305013607282</v>
      </c>
      <c r="I149" s="40">
        <v>3.8230941673367731</v>
      </c>
      <c r="J149" s="40">
        <v>12.667948085869366</v>
      </c>
      <c r="K149" s="45">
        <f>IF(G149&gt;0,0.0000275*G149^2.082*H149^0.974*F149,"")</f>
        <v>9.0930754199051904</v>
      </c>
      <c r="L149" s="45">
        <f>IF(G149&gt;0,(1/3*H149^3*PI()*(G149/((H149-1.3)*200))^2)*F149,"")</f>
        <v>12.546012386923254</v>
      </c>
      <c r="M149" s="29"/>
      <c r="N149" s="13" t="s">
        <v>91</v>
      </c>
      <c r="O149" s="13" t="s">
        <v>378</v>
      </c>
      <c r="P149" s="13" t="s">
        <v>47</v>
      </c>
      <c r="Q149" s="11" t="s">
        <v>260</v>
      </c>
      <c r="R149" s="11" t="s">
        <v>258</v>
      </c>
      <c r="S149" s="13">
        <v>400</v>
      </c>
      <c r="T149" s="13">
        <v>400</v>
      </c>
      <c r="V149" s="25">
        <f>(F148-F149)/F148</f>
        <v>-4.9305385079202839E-2</v>
      </c>
      <c r="W149" s="13" t="s">
        <v>95</v>
      </c>
      <c r="Y149" s="37"/>
      <c r="AD149" s="48"/>
      <c r="AE149" s="39"/>
    </row>
    <row r="150" spans="1:31" s="13" customFormat="1" ht="12.75" x14ac:dyDescent="0.2">
      <c r="A150" s="20" t="s">
        <v>288</v>
      </c>
      <c r="B150" s="35">
        <v>43634</v>
      </c>
      <c r="C150" s="18">
        <v>42566</v>
      </c>
      <c r="D150" s="23">
        <v>1</v>
      </c>
      <c r="E150" s="12">
        <f>(B150-C150)/365.242199</f>
        <v>2.9240870932331671</v>
      </c>
      <c r="F150" s="41">
        <v>1250</v>
      </c>
      <c r="G150" s="40">
        <v>9.6761003861003854</v>
      </c>
      <c r="H150" s="40">
        <v>10.578011711426345</v>
      </c>
      <c r="I150" s="40">
        <v>8.8591194772749731</v>
      </c>
      <c r="J150" s="40">
        <v>39.27168097821405</v>
      </c>
      <c r="K150" s="45">
        <f>IF(G150&gt;0,0.0000275*G150^2.082*H150^0.974*F150,"")</f>
        <v>38.569180023048908</v>
      </c>
      <c r="L150" s="45">
        <f>IF(G150&gt;0,(1/3*H150^3*PI()*(G150/((H150-1.3)*200))^2)*F150,"")</f>
        <v>42.129050208578981</v>
      </c>
      <c r="M150" s="29"/>
      <c r="N150" s="13" t="s">
        <v>90</v>
      </c>
      <c r="O150" s="13" t="s">
        <v>379</v>
      </c>
      <c r="P150" s="13" t="s">
        <v>47</v>
      </c>
      <c r="Q150" s="11" t="s">
        <v>267</v>
      </c>
      <c r="R150" s="11" t="s">
        <v>255</v>
      </c>
      <c r="S150" s="13">
        <v>0</v>
      </c>
      <c r="T150" s="13">
        <v>0</v>
      </c>
      <c r="V150" s="25">
        <f>(F149-F150)/F149</f>
        <v>-0.36031573836553099</v>
      </c>
      <c r="W150" s="13" t="s">
        <v>95</v>
      </c>
      <c r="Y150" s="37"/>
      <c r="AD150" s="48"/>
      <c r="AE150" s="39"/>
    </row>
    <row r="151" spans="1:31" s="13" customFormat="1" ht="12.75" x14ac:dyDescent="0.2">
      <c r="A151" s="20" t="s">
        <v>333</v>
      </c>
      <c r="B151" s="35">
        <v>43634</v>
      </c>
      <c r="C151" s="18">
        <v>42566</v>
      </c>
      <c r="D151" s="23">
        <v>1</v>
      </c>
      <c r="E151" s="12">
        <f>(B151-C151)/365.242199</f>
        <v>2.9240870932331671</v>
      </c>
      <c r="F151" s="41">
        <v>1265.625</v>
      </c>
      <c r="G151" s="40">
        <v>9.2250387608219651</v>
      </c>
      <c r="H151" s="40">
        <v>10.030725988071154</v>
      </c>
      <c r="I151" s="40">
        <v>9.223170016388675</v>
      </c>
      <c r="J151" s="40">
        <v>44.913077946283465</v>
      </c>
      <c r="K151" s="45">
        <f>IF(G151&gt;0,0.0000275*G151^2.082*H151^0.974*F151,"")</f>
        <v>33.573703878381117</v>
      </c>
      <c r="L151" s="45">
        <f>IF(G151&gt;0,(1/3*H151^3*PI()*(G151/((H151-1.3)*200))^2)*F151,"")</f>
        <v>37.334166062229464</v>
      </c>
      <c r="M151" s="29"/>
      <c r="N151" s="13" t="s">
        <v>90</v>
      </c>
      <c r="O151" s="13" t="s">
        <v>379</v>
      </c>
      <c r="P151" s="13" t="s">
        <v>47</v>
      </c>
      <c r="Q151" s="11" t="s">
        <v>267</v>
      </c>
      <c r="R151" s="11" t="s">
        <v>257</v>
      </c>
      <c r="S151" s="13">
        <v>400</v>
      </c>
      <c r="T151" s="13">
        <v>0</v>
      </c>
      <c r="V151" s="25">
        <f>(F150-F151)/F150</f>
        <v>-1.2500000000000001E-2</v>
      </c>
      <c r="W151" s="13" t="s">
        <v>95</v>
      </c>
      <c r="Y151" s="37"/>
      <c r="AD151" s="48"/>
      <c r="AE151" s="39"/>
    </row>
    <row r="152" spans="1:31" s="13" customFormat="1" ht="12.75" x14ac:dyDescent="0.2">
      <c r="A152" s="20" t="s">
        <v>310</v>
      </c>
      <c r="B152" s="35">
        <v>43634</v>
      </c>
      <c r="C152" s="18">
        <v>42566</v>
      </c>
      <c r="D152" s="23">
        <v>1</v>
      </c>
      <c r="E152" s="12">
        <f>(B152-C152)/365.242199</f>
        <v>2.9240870932331671</v>
      </c>
      <c r="F152" s="41">
        <v>1390.625</v>
      </c>
      <c r="G152" s="40">
        <v>9.6905128205128221</v>
      </c>
      <c r="H152" s="40">
        <v>9.921506410256411</v>
      </c>
      <c r="I152" s="40">
        <v>9.6213974822374091</v>
      </c>
      <c r="J152" s="40">
        <v>41.747608932420015</v>
      </c>
      <c r="K152" s="45">
        <f>IF(G152&gt;0,0.0000275*G152^2.082*H152^0.974*F152,"")</f>
        <v>40.437405308185639</v>
      </c>
      <c r="L152" s="45">
        <f>IF(G152&gt;0,(1/3*H152^3*PI()*(G152/((H152-1.3)*200))^2)*F152,"")</f>
        <v>44.91989384731319</v>
      </c>
      <c r="M152" s="29"/>
      <c r="N152" s="13" t="s">
        <v>90</v>
      </c>
      <c r="O152" s="13" t="s">
        <v>379</v>
      </c>
      <c r="P152" s="13" t="s">
        <v>47</v>
      </c>
      <c r="Q152" s="11" t="s">
        <v>267</v>
      </c>
      <c r="R152" s="11" t="s">
        <v>256</v>
      </c>
      <c r="S152" s="13">
        <v>0</v>
      </c>
      <c r="T152" s="13">
        <v>400</v>
      </c>
      <c r="V152" s="25">
        <f>(F151-F152)/F151</f>
        <v>-9.8765432098765427E-2</v>
      </c>
      <c r="W152" s="13" t="s">
        <v>95</v>
      </c>
      <c r="Y152" s="37"/>
      <c r="AD152" s="48"/>
      <c r="AE152" s="39"/>
    </row>
    <row r="153" spans="1:31" s="13" customFormat="1" ht="12.75" x14ac:dyDescent="0.2">
      <c r="A153" s="20" t="s">
        <v>356</v>
      </c>
      <c r="B153" s="35">
        <v>43634</v>
      </c>
      <c r="C153" s="18">
        <v>42566</v>
      </c>
      <c r="D153" s="23">
        <v>1</v>
      </c>
      <c r="E153" s="12">
        <f>(B153-C153)/365.242199</f>
        <v>2.9240870932331671</v>
      </c>
      <c r="F153" s="41">
        <v>1156.25</v>
      </c>
      <c r="G153" s="40">
        <v>8.6891208791208783</v>
      </c>
      <c r="H153" s="40">
        <v>8.4251282051282068</v>
      </c>
      <c r="I153" s="40">
        <v>7.2565267967087816</v>
      </c>
      <c r="J153" s="40">
        <v>36.690791019154204</v>
      </c>
      <c r="K153" s="45">
        <f>IF(G153&gt;0,0.0000275*G153^2.082*H153^0.974*F153,"")</f>
        <v>22.847761943397469</v>
      </c>
      <c r="L153" s="45">
        <f>IF(G153&gt;0,(1/3*H153^3*PI()*(G153/((H153-1.3)*200))^2)*F153,"")</f>
        <v>26.922552885261808</v>
      </c>
      <c r="M153" s="29"/>
      <c r="N153" s="13" t="s">
        <v>90</v>
      </c>
      <c r="O153" s="13" t="s">
        <v>379</v>
      </c>
      <c r="P153" s="13" t="s">
        <v>47</v>
      </c>
      <c r="Q153" s="11" t="s">
        <v>267</v>
      </c>
      <c r="R153" s="11" t="s">
        <v>258</v>
      </c>
      <c r="S153" s="13">
        <v>400</v>
      </c>
      <c r="T153" s="13">
        <v>400</v>
      </c>
      <c r="V153" s="25">
        <f>(F152-F153)/F152</f>
        <v>0.16853932584269662</v>
      </c>
      <c r="W153" s="13" t="s">
        <v>95</v>
      </c>
      <c r="Y153" s="37"/>
      <c r="AD153" s="48"/>
      <c r="AE153" s="39"/>
    </row>
    <row r="154" spans="1:31" s="13" customFormat="1" ht="12.75" x14ac:dyDescent="0.2">
      <c r="A154" s="20" t="s">
        <v>289</v>
      </c>
      <c r="B154" s="35">
        <v>43986</v>
      </c>
      <c r="C154" s="18">
        <v>42566</v>
      </c>
      <c r="D154" s="23">
        <v>1</v>
      </c>
      <c r="E154" s="12">
        <f>(B154-C154)/365.242199</f>
        <v>3.8878311539242483</v>
      </c>
      <c r="F154" s="41">
        <v>1250</v>
      </c>
      <c r="G154" s="40">
        <v>11.310769867904014</v>
      </c>
      <c r="H154" s="40">
        <v>12.845228435594288</v>
      </c>
      <c r="I154" s="40">
        <v>12.142999586806674</v>
      </c>
      <c r="J154" s="40">
        <v>66.327636960122845</v>
      </c>
      <c r="K154" s="45">
        <f>IF(G154&gt;0,0.0000275*G154^2.082*H154^0.974*F154,"")</f>
        <v>64.495281294905936</v>
      </c>
      <c r="L154" s="45">
        <f>IF(G154&gt;0,(1/3*H154^3*PI()*(G154/((H154-1.3)*200))^2)*F154,"")</f>
        <v>66.570743501756979</v>
      </c>
      <c r="M154" s="29"/>
      <c r="N154" s="13" t="s">
        <v>90</v>
      </c>
      <c r="O154" s="13" t="s">
        <v>379</v>
      </c>
      <c r="P154" s="13" t="s">
        <v>47</v>
      </c>
      <c r="Q154" s="11" t="s">
        <v>268</v>
      </c>
      <c r="R154" s="11" t="s">
        <v>255</v>
      </c>
      <c r="S154" s="13">
        <v>0</v>
      </c>
      <c r="T154" s="13">
        <v>0</v>
      </c>
      <c r="V154" s="25">
        <f>(F153-F154)/F153</f>
        <v>-8.1081081081081086E-2</v>
      </c>
      <c r="W154" s="13" t="s">
        <v>95</v>
      </c>
      <c r="Y154" s="37"/>
      <c r="AD154" s="48"/>
      <c r="AE154" s="39"/>
    </row>
    <row r="155" spans="1:31" s="13" customFormat="1" ht="12.75" x14ac:dyDescent="0.2">
      <c r="A155" s="20" t="s">
        <v>334</v>
      </c>
      <c r="B155" s="35">
        <v>43986</v>
      </c>
      <c r="C155" s="18">
        <v>42566</v>
      </c>
      <c r="D155" s="23">
        <v>1</v>
      </c>
      <c r="E155" s="12">
        <f>(B155-C155)/365.242199</f>
        <v>3.8878311539242483</v>
      </c>
      <c r="F155" s="41">
        <v>1257.8125</v>
      </c>
      <c r="G155" s="40">
        <v>10.290465263982892</v>
      </c>
      <c r="H155" s="40">
        <v>12.158335966136052</v>
      </c>
      <c r="I155" s="40">
        <v>11.543941044910925</v>
      </c>
      <c r="J155" s="40">
        <v>64.353707933703873</v>
      </c>
      <c r="K155" s="45">
        <f>IF(G155&gt;0,0.0000275*G155^2.082*H155^0.974*F155,"")</f>
        <v>50.524928243508896</v>
      </c>
      <c r="L155" s="45">
        <f>IF(G155&gt;0,(1/3*H155^3*PI()*(G155/((H155-1.3)*200))^2)*F155,"")</f>
        <v>53.155771368927567</v>
      </c>
      <c r="M155" s="29"/>
      <c r="N155" s="13" t="s">
        <v>90</v>
      </c>
      <c r="O155" s="13" t="s">
        <v>379</v>
      </c>
      <c r="P155" s="13" t="s">
        <v>47</v>
      </c>
      <c r="Q155" s="11" t="s">
        <v>268</v>
      </c>
      <c r="R155" s="11" t="s">
        <v>257</v>
      </c>
      <c r="S155" s="13">
        <v>400</v>
      </c>
      <c r="T155" s="13">
        <v>0</v>
      </c>
      <c r="V155" s="25">
        <f>(F154-F155)/F154</f>
        <v>-6.2500000000000003E-3</v>
      </c>
      <c r="W155" s="13" t="s">
        <v>95</v>
      </c>
      <c r="Y155" s="37"/>
      <c r="AD155" s="48"/>
      <c r="AE155" s="39"/>
    </row>
    <row r="156" spans="1:31" s="13" customFormat="1" ht="12.75" x14ac:dyDescent="0.2">
      <c r="A156" s="20" t="s">
        <v>311</v>
      </c>
      <c r="B156" s="35">
        <v>43986</v>
      </c>
      <c r="C156" s="18">
        <v>42566</v>
      </c>
      <c r="D156" s="23">
        <v>1</v>
      </c>
      <c r="E156" s="12">
        <f>(B156-C156)/365.242199</f>
        <v>3.8878311539242483</v>
      </c>
      <c r="F156" s="41">
        <v>1203.125</v>
      </c>
      <c r="G156" s="40">
        <v>11.589624183006535</v>
      </c>
      <c r="H156" s="40">
        <v>12.40580065359477</v>
      </c>
      <c r="I156" s="40">
        <v>12.007412558946251</v>
      </c>
      <c r="J156" s="40">
        <v>61.739567409920454</v>
      </c>
      <c r="K156" s="45">
        <f>IF(G156&gt;0,0.0000275*G156^2.082*H156^0.974*F156,"")</f>
        <v>63.128634021468287</v>
      </c>
      <c r="L156" s="45">
        <f>IF(G156&gt;0,(1/3*H156^3*PI()*(G156/((H156-1.3)*200))^2)*F156,"")</f>
        <v>65.492675400691269</v>
      </c>
      <c r="M156" s="29"/>
      <c r="N156" s="13" t="s">
        <v>90</v>
      </c>
      <c r="O156" s="13" t="s">
        <v>379</v>
      </c>
      <c r="P156" s="13" t="s">
        <v>47</v>
      </c>
      <c r="Q156" s="11" t="s">
        <v>268</v>
      </c>
      <c r="R156" s="11" t="s">
        <v>256</v>
      </c>
      <c r="S156" s="13">
        <v>0</v>
      </c>
      <c r="T156" s="13">
        <v>400</v>
      </c>
      <c r="V156" s="25">
        <f>(F155-F156)/F155</f>
        <v>4.3478260869565216E-2</v>
      </c>
      <c r="W156" s="13" t="s">
        <v>95</v>
      </c>
      <c r="Y156" s="37"/>
      <c r="AD156" s="48"/>
      <c r="AE156" s="39"/>
    </row>
    <row r="157" spans="1:31" s="13" customFormat="1" ht="12.75" x14ac:dyDescent="0.2">
      <c r="A157" s="20" t="s">
        <v>357</v>
      </c>
      <c r="B157" s="35">
        <v>43986</v>
      </c>
      <c r="C157" s="18">
        <v>42566</v>
      </c>
      <c r="D157" s="23">
        <v>1</v>
      </c>
      <c r="E157" s="12">
        <f>(B157-C157)/365.242199</f>
        <v>3.8878311539242483</v>
      </c>
      <c r="F157" s="41">
        <v>1312.5</v>
      </c>
      <c r="G157" s="40">
        <v>10.16642628205128</v>
      </c>
      <c r="H157" s="40">
        <v>11.633108974358976</v>
      </c>
      <c r="I157" s="40">
        <v>10.580764406788969</v>
      </c>
      <c r="J157" s="40">
        <v>56.14956889970162</v>
      </c>
      <c r="K157" s="45">
        <f>IF(G157&gt;0,0.0000275*G157^2.082*H157^0.974*F157,"")</f>
        <v>49.242959403139757</v>
      </c>
      <c r="L157" s="45">
        <f>IF(G157&gt;0,(1/3*H157^3*PI()*(G157/((H157-1.3)*200))^2)*F157,"")</f>
        <v>52.363653529005802</v>
      </c>
      <c r="M157" s="29"/>
      <c r="N157" s="13" t="s">
        <v>90</v>
      </c>
      <c r="O157" s="13" t="s">
        <v>379</v>
      </c>
      <c r="P157" s="13" t="s">
        <v>47</v>
      </c>
      <c r="Q157" s="11" t="s">
        <v>268</v>
      </c>
      <c r="R157" s="11" t="s">
        <v>258</v>
      </c>
      <c r="S157" s="13">
        <v>400</v>
      </c>
      <c r="T157" s="13">
        <v>400</v>
      </c>
      <c r="V157" s="25">
        <f>(F156-F157)/F156</f>
        <v>-9.0909090909090912E-2</v>
      </c>
      <c r="W157" s="13" t="s">
        <v>95</v>
      </c>
      <c r="Y157" s="37"/>
      <c r="AD157" s="48"/>
      <c r="AE157" s="39"/>
    </row>
    <row r="158" spans="1:31" s="13" customFormat="1" ht="12.75" x14ac:dyDescent="0.2">
      <c r="A158" s="20" t="s">
        <v>291</v>
      </c>
      <c r="B158" s="35">
        <v>43726</v>
      </c>
      <c r="C158" s="18">
        <v>42550</v>
      </c>
      <c r="D158" s="23">
        <v>1</v>
      </c>
      <c r="E158" s="12">
        <f>(B158-C158)/365.242199</f>
        <v>3.2197812936724759</v>
      </c>
      <c r="F158" s="41"/>
      <c r="G158" s="40"/>
      <c r="H158" s="40"/>
      <c r="I158" s="40"/>
      <c r="J158" s="40"/>
      <c r="K158" s="45"/>
      <c r="L158" s="45" t="str">
        <f>IF(G158&gt;0,(1/3*H158^3*PI()*(G158/((H158-1.3)*200))^2)*F158,"")</f>
        <v/>
      </c>
      <c r="M158" s="29"/>
      <c r="N158" s="13" t="s">
        <v>90</v>
      </c>
      <c r="O158" s="13" t="s">
        <v>378</v>
      </c>
      <c r="P158" s="13" t="s">
        <v>47</v>
      </c>
      <c r="Q158" s="11" t="s">
        <v>270</v>
      </c>
      <c r="R158" s="11" t="s">
        <v>255</v>
      </c>
      <c r="S158" s="13">
        <v>0</v>
      </c>
      <c r="T158" s="13">
        <v>0</v>
      </c>
      <c r="V158" s="25">
        <f>(F157-F158)/F157</f>
        <v>1</v>
      </c>
      <c r="W158" s="13" t="s">
        <v>95</v>
      </c>
      <c r="Y158" s="37"/>
      <c r="AD158" s="48"/>
      <c r="AE158" s="39"/>
    </row>
    <row r="159" spans="1:31" s="13" customFormat="1" ht="12.75" x14ac:dyDescent="0.2">
      <c r="A159" s="20" t="s">
        <v>336</v>
      </c>
      <c r="B159" s="35">
        <v>43726</v>
      </c>
      <c r="C159" s="18">
        <v>42536</v>
      </c>
      <c r="D159" s="23">
        <v>1</v>
      </c>
      <c r="E159" s="12">
        <f>(B159-C159)/365.242199</f>
        <v>3.258112023359053</v>
      </c>
      <c r="F159" s="41"/>
      <c r="G159" s="40"/>
      <c r="H159" s="40"/>
      <c r="I159" s="40"/>
      <c r="J159" s="40"/>
      <c r="K159" s="45"/>
      <c r="L159" s="45" t="str">
        <f>IF(G159&gt;0,(1/3*H159^3*PI()*(G159/((H159-1.3)*200))^2)*F159,"")</f>
        <v/>
      </c>
      <c r="M159" s="29"/>
      <c r="N159" s="13" t="s">
        <v>90</v>
      </c>
      <c r="O159" s="13" t="s">
        <v>378</v>
      </c>
      <c r="P159" s="13" t="s">
        <v>47</v>
      </c>
      <c r="Q159" s="11" t="s">
        <v>270</v>
      </c>
      <c r="R159" s="11" t="s">
        <v>257</v>
      </c>
      <c r="S159" s="13">
        <v>400</v>
      </c>
      <c r="T159" s="13">
        <v>0</v>
      </c>
      <c r="V159" s="25" t="e">
        <f>(F158-F159)/F158</f>
        <v>#DIV/0!</v>
      </c>
      <c r="W159" s="13" t="s">
        <v>95</v>
      </c>
      <c r="Y159" s="37"/>
      <c r="AD159" s="48"/>
      <c r="AE159" s="39"/>
    </row>
    <row r="160" spans="1:31" s="13" customFormat="1" ht="12.75" x14ac:dyDescent="0.2">
      <c r="A160" s="20" t="s">
        <v>313</v>
      </c>
      <c r="B160" s="35">
        <v>43726</v>
      </c>
      <c r="C160" s="18">
        <v>42536</v>
      </c>
      <c r="D160" s="23">
        <v>1</v>
      </c>
      <c r="E160" s="12">
        <f>(B160-C160)/365.242199</f>
        <v>3.258112023359053</v>
      </c>
      <c r="F160" s="41"/>
      <c r="G160" s="40"/>
      <c r="H160" s="40"/>
      <c r="I160" s="40"/>
      <c r="J160" s="40"/>
      <c r="K160" s="45"/>
      <c r="L160" s="45" t="str">
        <f>IF(G160&gt;0,(1/3*H160^3*PI()*(G160/((H160-1.3)*200))^2)*F160,"")</f>
        <v/>
      </c>
      <c r="M160" s="29"/>
      <c r="N160" s="13" t="s">
        <v>90</v>
      </c>
      <c r="O160" s="13" t="s">
        <v>378</v>
      </c>
      <c r="P160" s="13" t="s">
        <v>47</v>
      </c>
      <c r="Q160" s="11" t="s">
        <v>270</v>
      </c>
      <c r="R160" s="11" t="s">
        <v>256</v>
      </c>
      <c r="S160" s="13">
        <v>0</v>
      </c>
      <c r="T160" s="13">
        <v>400</v>
      </c>
      <c r="V160" s="25" t="e">
        <f>(F159-F160)/F159</f>
        <v>#DIV/0!</v>
      </c>
      <c r="W160" s="13" t="s">
        <v>95</v>
      </c>
      <c r="Y160" s="37"/>
      <c r="AD160" s="48"/>
      <c r="AE160" s="39"/>
    </row>
    <row r="161" spans="1:31" s="13" customFormat="1" ht="12.75" x14ac:dyDescent="0.2">
      <c r="A161" s="20" t="s">
        <v>359</v>
      </c>
      <c r="B161" s="35">
        <v>43726</v>
      </c>
      <c r="C161" s="18">
        <v>42536</v>
      </c>
      <c r="D161" s="23">
        <v>1</v>
      </c>
      <c r="E161" s="12">
        <f>(B161-C161)/365.242199</f>
        <v>3.258112023359053</v>
      </c>
      <c r="F161" s="41"/>
      <c r="G161" s="40"/>
      <c r="H161" s="40"/>
      <c r="I161" s="40"/>
      <c r="J161" s="40"/>
      <c r="K161" s="45"/>
      <c r="L161" s="45" t="str">
        <f>IF(G161&gt;0,(1/3*H161^3*PI()*(G161/((H161-1.3)*200))^2)*F161,"")</f>
        <v/>
      </c>
      <c r="M161" s="29"/>
      <c r="N161" s="13" t="s">
        <v>90</v>
      </c>
      <c r="O161" s="13" t="s">
        <v>378</v>
      </c>
      <c r="P161" s="13" t="s">
        <v>47</v>
      </c>
      <c r="Q161" s="11" t="s">
        <v>270</v>
      </c>
      <c r="R161" s="11" t="s">
        <v>258</v>
      </c>
      <c r="S161" s="13">
        <v>400</v>
      </c>
      <c r="T161" s="13">
        <v>400</v>
      </c>
      <c r="V161" s="25" t="e">
        <f>(F160-F161)/F160</f>
        <v>#DIV/0!</v>
      </c>
      <c r="W161" s="13" t="s">
        <v>95</v>
      </c>
      <c r="Y161" s="37"/>
      <c r="AD161" s="48"/>
      <c r="AE161" s="39"/>
    </row>
    <row r="162" spans="1:31" s="13" customFormat="1" ht="12.75" x14ac:dyDescent="0.2">
      <c r="A162" s="20" t="s">
        <v>292</v>
      </c>
      <c r="B162" s="35">
        <v>43998</v>
      </c>
      <c r="C162" s="18">
        <v>42550</v>
      </c>
      <c r="D162" s="23">
        <v>1</v>
      </c>
      <c r="E162" s="12">
        <f>(B162-C162)/365.242199</f>
        <v>3.9644926132974025</v>
      </c>
      <c r="F162" s="41"/>
      <c r="G162" s="40"/>
      <c r="H162" s="40"/>
      <c r="I162" s="40"/>
      <c r="J162" s="40"/>
      <c r="K162" s="45"/>
      <c r="L162" s="45" t="str">
        <f>IF(G162&gt;0,(1/3*H162^3*PI()*(G162/((H162-1.3)*200))^2)*F162,"")</f>
        <v/>
      </c>
      <c r="M162" s="29"/>
      <c r="N162" s="13" t="s">
        <v>90</v>
      </c>
      <c r="O162" s="13" t="s">
        <v>378</v>
      </c>
      <c r="P162" s="13" t="s">
        <v>47</v>
      </c>
      <c r="Q162" s="11" t="s">
        <v>271</v>
      </c>
      <c r="R162" s="11" t="s">
        <v>255</v>
      </c>
      <c r="S162" s="13">
        <v>0</v>
      </c>
      <c r="T162" s="13">
        <v>0</v>
      </c>
      <c r="V162" s="25">
        <v>0</v>
      </c>
      <c r="W162" s="13" t="s">
        <v>95</v>
      </c>
      <c r="Y162" s="37"/>
      <c r="AD162" s="48"/>
      <c r="AE162" s="39"/>
    </row>
    <row r="163" spans="1:31" s="13" customFormat="1" ht="12.75" x14ac:dyDescent="0.2">
      <c r="A163" s="20" t="s">
        <v>337</v>
      </c>
      <c r="B163" s="35">
        <v>43998</v>
      </c>
      <c r="C163" s="18">
        <v>42536</v>
      </c>
      <c r="D163" s="23">
        <v>1</v>
      </c>
      <c r="E163" s="12">
        <f>(B163-C163)/365.242199</f>
        <v>4.0028233429839792</v>
      </c>
      <c r="F163" s="41"/>
      <c r="G163" s="40"/>
      <c r="H163" s="40"/>
      <c r="I163" s="40"/>
      <c r="J163" s="40"/>
      <c r="K163" s="45"/>
      <c r="L163" s="45" t="str">
        <f>IF(G163&gt;0,(1/3*H163^3*PI()*(G163/((H163-1.3)*200))^2)*F163,"")</f>
        <v/>
      </c>
      <c r="M163" s="29"/>
      <c r="N163" s="13" t="s">
        <v>90</v>
      </c>
      <c r="O163" s="13" t="s">
        <v>378</v>
      </c>
      <c r="P163" s="13" t="s">
        <v>47</v>
      </c>
      <c r="Q163" s="11" t="s">
        <v>271</v>
      </c>
      <c r="R163" s="11" t="s">
        <v>257</v>
      </c>
      <c r="S163" s="13">
        <v>400</v>
      </c>
      <c r="T163" s="13">
        <v>0</v>
      </c>
      <c r="V163" s="25" t="e">
        <f>(F162-F163)/F162</f>
        <v>#DIV/0!</v>
      </c>
      <c r="W163" s="13" t="s">
        <v>95</v>
      </c>
      <c r="Y163" s="37"/>
      <c r="AD163" s="48"/>
      <c r="AE163" s="39"/>
    </row>
    <row r="164" spans="1:31" s="13" customFormat="1" ht="12.75" x14ac:dyDescent="0.2">
      <c r="A164" s="20" t="s">
        <v>314</v>
      </c>
      <c r="B164" s="35">
        <v>43998</v>
      </c>
      <c r="C164" s="18">
        <v>42536</v>
      </c>
      <c r="D164" s="23">
        <v>1</v>
      </c>
      <c r="E164" s="12">
        <f>(B164-C164)/365.242199</f>
        <v>4.0028233429839792</v>
      </c>
      <c r="F164" s="41"/>
      <c r="G164" s="40"/>
      <c r="H164" s="40"/>
      <c r="I164" s="40"/>
      <c r="J164" s="40"/>
      <c r="K164" s="45"/>
      <c r="L164" s="45" t="str">
        <f>IF(G164&gt;0,(1/3*H164^3*PI()*(G164/((H164-1.3)*200))^2)*F164,"")</f>
        <v/>
      </c>
      <c r="M164" s="29"/>
      <c r="N164" s="13" t="s">
        <v>90</v>
      </c>
      <c r="O164" s="13" t="s">
        <v>378</v>
      </c>
      <c r="P164" s="13" t="s">
        <v>47</v>
      </c>
      <c r="Q164" s="11" t="s">
        <v>271</v>
      </c>
      <c r="R164" s="11" t="s">
        <v>256</v>
      </c>
      <c r="S164" s="13">
        <v>0</v>
      </c>
      <c r="T164" s="13">
        <v>400</v>
      </c>
      <c r="V164" s="25">
        <v>0</v>
      </c>
      <c r="W164" s="13" t="s">
        <v>95</v>
      </c>
      <c r="Y164" s="37"/>
      <c r="AD164" s="48"/>
      <c r="AE164" s="39"/>
    </row>
    <row r="165" spans="1:31" s="13" customFormat="1" ht="12.75" x14ac:dyDescent="0.2">
      <c r="A165" s="20" t="s">
        <v>360</v>
      </c>
      <c r="B165" s="35">
        <v>43998</v>
      </c>
      <c r="C165" s="18">
        <v>42536</v>
      </c>
      <c r="D165" s="23">
        <v>1</v>
      </c>
      <c r="E165" s="12">
        <f>(B165-C165)/365.242199</f>
        <v>4.0028233429839792</v>
      </c>
      <c r="F165" s="41"/>
      <c r="G165" s="40"/>
      <c r="H165" s="40"/>
      <c r="I165" s="40"/>
      <c r="J165" s="40"/>
      <c r="K165" s="45"/>
      <c r="L165" s="45" t="str">
        <f>IF(G165&gt;0,(1/3*H165^3*PI()*(G165/((H165-1.3)*200))^2)*F165,"")</f>
        <v/>
      </c>
      <c r="M165" s="29"/>
      <c r="N165" s="13" t="s">
        <v>90</v>
      </c>
      <c r="O165" s="13" t="s">
        <v>378</v>
      </c>
      <c r="P165" s="13" t="s">
        <v>47</v>
      </c>
      <c r="Q165" s="11" t="s">
        <v>271</v>
      </c>
      <c r="R165" s="11" t="s">
        <v>258</v>
      </c>
      <c r="S165" s="13">
        <v>400</v>
      </c>
      <c r="T165" s="13">
        <v>400</v>
      </c>
      <c r="V165" s="25" t="e">
        <f>(F164-F165)/F164</f>
        <v>#DIV/0!</v>
      </c>
      <c r="W165" s="13" t="s">
        <v>95</v>
      </c>
      <c r="Y165" s="37"/>
      <c r="AD165" s="48"/>
      <c r="AE165" s="39"/>
    </row>
    <row r="166" spans="1:31" s="13" customFormat="1" ht="12.75" x14ac:dyDescent="0.2">
      <c r="A166" s="20" t="s">
        <v>294</v>
      </c>
      <c r="B166" s="35">
        <v>43728</v>
      </c>
      <c r="C166" s="18">
        <v>42534</v>
      </c>
      <c r="D166" s="23">
        <v>1</v>
      </c>
      <c r="E166" s="12">
        <f>(B166-C166)/365.242199</f>
        <v>3.2690636604123608</v>
      </c>
      <c r="F166" s="41">
        <v>1375</v>
      </c>
      <c r="G166" s="40">
        <v>7.6944821066914075</v>
      </c>
      <c r="H166" s="40">
        <v>8.3844292797781179</v>
      </c>
      <c r="I166" s="40">
        <v>6.4843883632418171</v>
      </c>
      <c r="J166" s="40">
        <v>27.938805862307653</v>
      </c>
      <c r="K166" s="45">
        <f>IF(G166&gt;0,0.0000275*G166^2.082*H166^0.974*F166,"")</f>
        <v>20.995396714495651</v>
      </c>
      <c r="L166" s="45">
        <f>IF(G166&gt;0,(1/3*H166^3*PI()*(G166/((H166-1.3)*200))^2)*F166,"")</f>
        <v>25.028849799556209</v>
      </c>
      <c r="M166" s="29"/>
      <c r="N166" s="13" t="s">
        <v>90</v>
      </c>
      <c r="O166" s="13" t="s">
        <v>379</v>
      </c>
      <c r="P166" s="13" t="s">
        <v>47</v>
      </c>
      <c r="Q166" s="11" t="s">
        <v>272</v>
      </c>
      <c r="R166" s="11" t="s">
        <v>255</v>
      </c>
      <c r="S166" s="13">
        <v>0</v>
      </c>
      <c r="T166" s="13">
        <v>0</v>
      </c>
      <c r="V166" s="25" t="e">
        <f>(F165-F166)/F165</f>
        <v>#DIV/0!</v>
      </c>
      <c r="W166" s="13" t="s">
        <v>95</v>
      </c>
      <c r="Y166" s="37"/>
      <c r="AD166" s="48"/>
      <c r="AE166" s="39"/>
    </row>
    <row r="167" spans="1:31" s="13" customFormat="1" ht="12.75" x14ac:dyDescent="0.2">
      <c r="A167" s="20" t="s">
        <v>339</v>
      </c>
      <c r="B167" s="35">
        <v>43728</v>
      </c>
      <c r="C167" s="18">
        <v>42536</v>
      </c>
      <c r="D167" s="23">
        <v>1</v>
      </c>
      <c r="E167" s="12">
        <f>(B167-C167)/365.242199</f>
        <v>3.2635878418857067</v>
      </c>
      <c r="F167" s="41">
        <v>1390.625</v>
      </c>
      <c r="G167" s="40">
        <v>7.6712286905175642</v>
      </c>
      <c r="H167" s="40">
        <v>8.2888882056779263</v>
      </c>
      <c r="I167" s="40">
        <v>6.9362399505642465</v>
      </c>
      <c r="J167" s="40">
        <v>49.337859367492243</v>
      </c>
      <c r="K167" s="45">
        <f>IF(G167&gt;0,0.0000275*G167^2.082*H167^0.974*F167,"")</f>
        <v>20.866369300934966</v>
      </c>
      <c r="L167" s="45">
        <f>IF(G167&gt;0,(1/3*H167^3*PI()*(G167/((H167-1.3)*200))^2)*F167,"")</f>
        <v>24.97935261726111</v>
      </c>
      <c r="M167" s="29"/>
      <c r="N167" s="13" t="s">
        <v>90</v>
      </c>
      <c r="O167" s="13" t="s">
        <v>379</v>
      </c>
      <c r="P167" s="13" t="s">
        <v>47</v>
      </c>
      <c r="Q167" s="11" t="s">
        <v>272</v>
      </c>
      <c r="R167" s="11" t="s">
        <v>257</v>
      </c>
      <c r="S167" s="13">
        <v>400</v>
      </c>
      <c r="T167" s="13">
        <v>0</v>
      </c>
      <c r="V167" s="25">
        <f>(F166-F167)/F166</f>
        <v>-1.1363636363636364E-2</v>
      </c>
      <c r="W167" s="13" t="s">
        <v>95</v>
      </c>
      <c r="Y167" s="37"/>
      <c r="AD167" s="48"/>
      <c r="AE167" s="39"/>
    </row>
    <row r="168" spans="1:31" s="13" customFormat="1" ht="12.75" x14ac:dyDescent="0.2">
      <c r="A168" s="20" t="s">
        <v>316</v>
      </c>
      <c r="B168" s="35">
        <v>43728</v>
      </c>
      <c r="C168" s="18">
        <v>42536</v>
      </c>
      <c r="D168" s="23">
        <v>1</v>
      </c>
      <c r="E168" s="12">
        <f>(B168-C168)/365.242199</f>
        <v>3.2635878418857067</v>
      </c>
      <c r="F168" s="41">
        <v>1406.25</v>
      </c>
      <c r="G168" s="40">
        <v>9.8068181818181817</v>
      </c>
      <c r="H168" s="40">
        <v>10.169226044226045</v>
      </c>
      <c r="I168" s="40">
        <v>10.473971732297944</v>
      </c>
      <c r="J168" s="40">
        <v>29.855379819164213</v>
      </c>
      <c r="K168" s="45">
        <f>IF(G168&gt;0,0.0000275*G168^2.082*H168^0.974*F168,"")</f>
        <v>42.939323523531677</v>
      </c>
      <c r="L168" s="45">
        <f>IF(G168&gt;0,(1/3*H168^3*PI()*(G168/((H168-1.3)*200))^2)*F168,"")</f>
        <v>47.334703943173054</v>
      </c>
      <c r="M168" s="29"/>
      <c r="N168" s="13" t="s">
        <v>90</v>
      </c>
      <c r="O168" s="13" t="s">
        <v>379</v>
      </c>
      <c r="P168" s="13" t="s">
        <v>47</v>
      </c>
      <c r="Q168" s="11" t="s">
        <v>272</v>
      </c>
      <c r="R168" s="11" t="s">
        <v>256</v>
      </c>
      <c r="S168" s="13">
        <v>0</v>
      </c>
      <c r="T168" s="13">
        <v>400</v>
      </c>
      <c r="V168" s="25">
        <f>(F167-F168)/F167</f>
        <v>-1.1235955056179775E-2</v>
      </c>
      <c r="W168" s="13" t="s">
        <v>95</v>
      </c>
      <c r="Y168" s="37"/>
      <c r="AD168" s="48"/>
      <c r="AE168" s="39"/>
    </row>
    <row r="169" spans="1:31" s="13" customFormat="1" ht="12.75" x14ac:dyDescent="0.2">
      <c r="A169" s="20" t="s">
        <v>362</v>
      </c>
      <c r="B169" s="35">
        <v>43728</v>
      </c>
      <c r="C169" s="18">
        <v>42536</v>
      </c>
      <c r="D169" s="23">
        <v>1</v>
      </c>
      <c r="E169" s="12">
        <f>(B169-C169)/365.242199</f>
        <v>3.2635878418857067</v>
      </c>
      <c r="F169" s="41">
        <v>1390.625</v>
      </c>
      <c r="G169" s="40">
        <v>9.4923611111111121</v>
      </c>
      <c r="H169" s="40">
        <v>9.9508333333333319</v>
      </c>
      <c r="I169" s="40">
        <v>9.8749368948207223</v>
      </c>
      <c r="J169" s="40">
        <v>46.444326089342212</v>
      </c>
      <c r="K169" s="45">
        <f>IF(G169&gt;0,0.0000275*G169^2.082*H169^0.974*F169,"")</f>
        <v>38.846422066860598</v>
      </c>
      <c r="L169" s="45">
        <f>IF(G169&gt;0,(1/3*H169^3*PI()*(G169/((H169-1.3)*200))^2)*F169,"")</f>
        <v>43.19063896060959</v>
      </c>
      <c r="M169" s="29"/>
      <c r="N169" s="13" t="s">
        <v>90</v>
      </c>
      <c r="O169" s="13" t="s">
        <v>379</v>
      </c>
      <c r="P169" s="13" t="s">
        <v>47</v>
      </c>
      <c r="Q169" s="11" t="s">
        <v>272</v>
      </c>
      <c r="R169" s="11" t="s">
        <v>258</v>
      </c>
      <c r="S169" s="13">
        <v>400</v>
      </c>
      <c r="T169" s="13">
        <v>400</v>
      </c>
      <c r="V169" s="25">
        <f>(F168-F169)/F168</f>
        <v>1.1111111111111112E-2</v>
      </c>
      <c r="W169" s="13" t="s">
        <v>95</v>
      </c>
      <c r="Y169" s="37"/>
      <c r="AD169" s="48"/>
      <c r="AE169" s="39"/>
    </row>
    <row r="170" spans="1:31" s="13" customFormat="1" ht="12.75" x14ac:dyDescent="0.2">
      <c r="A170" s="20" t="s">
        <v>295</v>
      </c>
      <c r="B170" s="35">
        <v>44005</v>
      </c>
      <c r="C170" s="18">
        <v>42534</v>
      </c>
      <c r="D170" s="23">
        <v>1</v>
      </c>
      <c r="E170" s="12">
        <f>(B170-C170)/365.242199</f>
        <v>4.0274645263539215</v>
      </c>
      <c r="F170" s="41">
        <v>1375</v>
      </c>
      <c r="G170" s="40">
        <v>9.1528209272395316</v>
      </c>
      <c r="H170" s="40">
        <v>10.52052567517684</v>
      </c>
      <c r="I170" s="40">
        <v>9.2618896541730944</v>
      </c>
      <c r="J170" s="40">
        <v>45.339793683449244</v>
      </c>
      <c r="K170" s="45">
        <f>IF(G170&gt;0,0.0000275*G170^2.082*H170^0.974*F170,"")</f>
        <v>37.58869926466123</v>
      </c>
      <c r="L170" s="45">
        <f>IF(G170&gt;0,(1/3*H170^3*PI()*(G170/((H170-1.3)*200))^2)*F170,"")</f>
        <v>41.303058718069011</v>
      </c>
      <c r="M170" s="29"/>
      <c r="N170" s="13" t="s">
        <v>90</v>
      </c>
      <c r="O170" s="13" t="s">
        <v>379</v>
      </c>
      <c r="P170" s="13" t="s">
        <v>47</v>
      </c>
      <c r="Q170" s="11" t="s">
        <v>273</v>
      </c>
      <c r="R170" s="11" t="s">
        <v>255</v>
      </c>
      <c r="S170" s="13">
        <v>0</v>
      </c>
      <c r="T170" s="13">
        <v>0</v>
      </c>
      <c r="V170" s="25">
        <f>(F169-F170)/F169</f>
        <v>1.1235955056179775E-2</v>
      </c>
      <c r="W170" s="13" t="s">
        <v>95</v>
      </c>
      <c r="Y170" s="37"/>
      <c r="AD170" s="48"/>
      <c r="AE170" s="39"/>
    </row>
    <row r="171" spans="1:31" s="13" customFormat="1" ht="12.75" x14ac:dyDescent="0.2">
      <c r="A171" s="20" t="s">
        <v>340</v>
      </c>
      <c r="B171" s="35">
        <v>44005</v>
      </c>
      <c r="C171" s="18">
        <v>42536</v>
      </c>
      <c r="D171" s="23">
        <v>1</v>
      </c>
      <c r="E171" s="12">
        <f>(B171-C171)/365.242199</f>
        <v>4.0219887078272683</v>
      </c>
      <c r="F171" s="41">
        <v>1390.625</v>
      </c>
      <c r="G171" s="40">
        <v>8.5785922186864738</v>
      </c>
      <c r="H171" s="40">
        <v>9.8315379434707602</v>
      </c>
      <c r="I171" s="40">
        <v>8.6595387480092896</v>
      </c>
      <c r="J171" s="40">
        <v>74.828135892992918</v>
      </c>
      <c r="K171" s="45">
        <f>IF(G171&gt;0,0.0000275*G171^2.082*H171^0.974*F171,"")</f>
        <v>31.097694346885081</v>
      </c>
      <c r="L171" s="45">
        <f>IF(G171&gt;0,(1/3*H171^3*PI()*(G171/((H171-1.3)*200))^2)*F171,"")</f>
        <v>34.980050611648025</v>
      </c>
      <c r="M171" s="29"/>
      <c r="N171" s="13" t="s">
        <v>90</v>
      </c>
      <c r="O171" s="13" t="s">
        <v>379</v>
      </c>
      <c r="P171" s="13" t="s">
        <v>47</v>
      </c>
      <c r="Q171" s="11" t="s">
        <v>273</v>
      </c>
      <c r="R171" s="11" t="s">
        <v>257</v>
      </c>
      <c r="S171" s="13">
        <v>400</v>
      </c>
      <c r="T171" s="13">
        <v>0</v>
      </c>
      <c r="V171" s="25">
        <f>(F170-F171)/F170</f>
        <v>-1.1363636363636364E-2</v>
      </c>
      <c r="W171" s="13" t="s">
        <v>95</v>
      </c>
      <c r="Y171" s="37"/>
      <c r="AD171" s="48"/>
      <c r="AE171" s="39"/>
    </row>
    <row r="172" spans="1:31" s="13" customFormat="1" ht="12.75" x14ac:dyDescent="0.2">
      <c r="A172" s="20" t="s">
        <v>317</v>
      </c>
      <c r="B172" s="35">
        <v>44005</v>
      </c>
      <c r="C172" s="18">
        <v>42536</v>
      </c>
      <c r="D172" s="23">
        <v>1</v>
      </c>
      <c r="E172" s="12">
        <f>(B172-C172)/365.242199</f>
        <v>4.0219887078272683</v>
      </c>
      <c r="F172" s="41">
        <v>1328.125</v>
      </c>
      <c r="G172" s="40">
        <v>11.584886201991464</v>
      </c>
      <c r="H172" s="40">
        <v>11.834886201991466</v>
      </c>
      <c r="I172" s="40">
        <v>13.549897736319929</v>
      </c>
      <c r="J172" s="40">
        <v>41.262628276485302</v>
      </c>
      <c r="K172" s="45">
        <f>IF(G172&gt;0,0.0000275*G172^2.082*H172^0.974*F172,"")</f>
        <v>66.505281358596349</v>
      </c>
      <c r="L172" s="45">
        <f>IF(G172&gt;0,(1/3*H172^3*PI()*(G172/((H172-1.3)*200))^2)*F172,"")</f>
        <v>69.698540523692301</v>
      </c>
      <c r="M172" s="29"/>
      <c r="N172" s="13" t="s">
        <v>90</v>
      </c>
      <c r="O172" s="13" t="s">
        <v>379</v>
      </c>
      <c r="P172" s="13" t="s">
        <v>47</v>
      </c>
      <c r="Q172" s="11" t="s">
        <v>273</v>
      </c>
      <c r="R172" s="11" t="s">
        <v>256</v>
      </c>
      <c r="S172" s="13">
        <v>0</v>
      </c>
      <c r="T172" s="13">
        <v>400</v>
      </c>
      <c r="V172" s="25">
        <f>(F171-F172)/F171</f>
        <v>4.49438202247191E-2</v>
      </c>
      <c r="W172" s="13" t="s">
        <v>95</v>
      </c>
      <c r="Y172" s="37"/>
      <c r="AD172" s="48"/>
      <c r="AE172" s="39"/>
    </row>
    <row r="173" spans="1:31" s="13" customFormat="1" ht="12.75" x14ac:dyDescent="0.2">
      <c r="A173" s="20" t="s">
        <v>363</v>
      </c>
      <c r="B173" s="35">
        <v>44005</v>
      </c>
      <c r="C173" s="18">
        <v>42536</v>
      </c>
      <c r="D173" s="23">
        <v>1</v>
      </c>
      <c r="E173" s="12">
        <f>(B173-C173)/365.242199</f>
        <v>4.0219887078272683</v>
      </c>
      <c r="F173" s="41">
        <v>1437.5</v>
      </c>
      <c r="G173" s="40">
        <v>9.8206699346405237</v>
      </c>
      <c r="H173" s="40">
        <v>11.009558823529412</v>
      </c>
      <c r="I173" s="40">
        <v>11.427027859888145</v>
      </c>
      <c r="J173" s="40">
        <v>58.169183124559453</v>
      </c>
      <c r="K173" s="45">
        <f>IF(G173&gt;0,0.0000275*G173^2.082*H173^0.974*F173,"")</f>
        <v>47.56223418734875</v>
      </c>
      <c r="L173" s="45">
        <f>IF(G173&gt;0,(1/3*H173^3*PI()*(G173/((H173-1.3)*200))^2)*F173,"")</f>
        <v>51.377085514897175</v>
      </c>
      <c r="M173" s="29"/>
      <c r="N173" s="13" t="s">
        <v>90</v>
      </c>
      <c r="O173" s="13" t="s">
        <v>379</v>
      </c>
      <c r="P173" s="13" t="s">
        <v>47</v>
      </c>
      <c r="Q173" s="11" t="s">
        <v>273</v>
      </c>
      <c r="R173" s="11" t="s">
        <v>258</v>
      </c>
      <c r="S173" s="13">
        <v>400</v>
      </c>
      <c r="T173" s="13">
        <v>400</v>
      </c>
      <c r="V173" s="25">
        <f>(F172-F173)/F172</f>
        <v>-8.2352941176470587E-2</v>
      </c>
      <c r="W173" s="13" t="s">
        <v>95</v>
      </c>
      <c r="Y173" s="37"/>
      <c r="AD173" s="48"/>
      <c r="AE173" s="39"/>
    </row>
    <row r="174" spans="1:31" s="13" customFormat="1" ht="12.75" x14ac:dyDescent="0.2">
      <c r="A174" s="20" t="s">
        <v>298</v>
      </c>
      <c r="B174" s="35">
        <v>44050</v>
      </c>
      <c r="C174" s="18">
        <v>42962</v>
      </c>
      <c r="D174" s="23">
        <v>1</v>
      </c>
      <c r="E174" s="12">
        <f>(B174-C174)/365.242199</f>
        <v>2.9788452784997057</v>
      </c>
      <c r="F174" s="41">
        <v>897.71864258964388</v>
      </c>
      <c r="G174" s="40">
        <v>9.4999442846255331</v>
      </c>
      <c r="H174" s="40">
        <v>8.4508168414114913</v>
      </c>
      <c r="I174" s="40">
        <v>6.6320306081864109</v>
      </c>
      <c r="J174" s="40">
        <v>26.08309357561437</v>
      </c>
      <c r="K174" s="45">
        <f>IF(G174&gt;0,0.0000275*G174^2.082*H174^0.974*F174,"")</f>
        <v>21.423355986510956</v>
      </c>
      <c r="L174" s="45">
        <f>IF(G174&gt;0,(1/3*H174^3*PI()*(G174/((H174-1.3)*200))^2)*F174,"")</f>
        <v>25.034316929997438</v>
      </c>
      <c r="M174" s="29"/>
      <c r="N174" s="13" t="s">
        <v>90</v>
      </c>
      <c r="O174" s="13" t="s">
        <v>379</v>
      </c>
      <c r="P174" s="13" t="s">
        <v>47</v>
      </c>
      <c r="Q174" s="11" t="s">
        <v>276</v>
      </c>
      <c r="R174" s="11" t="s">
        <v>255</v>
      </c>
      <c r="S174" s="13">
        <v>0</v>
      </c>
      <c r="T174" s="13">
        <v>0</v>
      </c>
      <c r="V174" s="25">
        <f>(F173-F174)/F173</f>
        <v>0.37550007472024771</v>
      </c>
      <c r="W174" s="13" t="s">
        <v>95</v>
      </c>
      <c r="Y174" s="37"/>
      <c r="AD174" s="48"/>
      <c r="AE174" s="39"/>
    </row>
    <row r="175" spans="1:31" s="13" customFormat="1" ht="12.75" x14ac:dyDescent="0.2">
      <c r="A175" s="20" t="s">
        <v>343</v>
      </c>
      <c r="B175" s="35">
        <v>44050</v>
      </c>
      <c r="C175" s="18">
        <v>42962</v>
      </c>
      <c r="D175" s="23">
        <v>1</v>
      </c>
      <c r="E175" s="12">
        <f>(B175-C175)/365.242199</f>
        <v>2.9788452784997057</v>
      </c>
      <c r="F175" s="41">
        <v>933.62220634100402</v>
      </c>
      <c r="G175" s="40">
        <v>9.8408698561112775</v>
      </c>
      <c r="H175" s="40">
        <v>9.010668231035261</v>
      </c>
      <c r="I175" s="40">
        <v>7.3885082549986265</v>
      </c>
      <c r="J175" s="40">
        <v>36.367215236804149</v>
      </c>
      <c r="K175" s="45">
        <f>IF(G175&gt;0,0.0000275*G175^2.082*H175^0.974*F175,"")</f>
        <v>25.523069730762192</v>
      </c>
      <c r="L175" s="45">
        <f>IF(G175&gt;0,(1/3*H175^3*PI()*(G175/((H175-1.3)*200))^2)*F175,"")</f>
        <v>29.126864845648704</v>
      </c>
      <c r="M175" s="29"/>
      <c r="N175" s="13" t="s">
        <v>90</v>
      </c>
      <c r="O175" s="13" t="s">
        <v>379</v>
      </c>
      <c r="P175" s="13" t="s">
        <v>47</v>
      </c>
      <c r="Q175" s="11" t="s">
        <v>276</v>
      </c>
      <c r="R175" s="11" t="s">
        <v>257</v>
      </c>
      <c r="S175" s="13">
        <v>400</v>
      </c>
      <c r="T175" s="13">
        <v>0</v>
      </c>
      <c r="V175" s="25">
        <f>(F174-F175)/F174</f>
        <v>-3.9994227643295154E-2</v>
      </c>
      <c r="W175" s="13" t="s">
        <v>95</v>
      </c>
      <c r="Y175" s="37"/>
      <c r="AD175" s="48"/>
      <c r="AE175" s="39"/>
    </row>
    <row r="176" spans="1:31" s="13" customFormat="1" ht="12.75" x14ac:dyDescent="0.2">
      <c r="A176" s="20" t="s">
        <v>320</v>
      </c>
      <c r="B176" s="35">
        <v>44050</v>
      </c>
      <c r="C176" s="18">
        <v>42962</v>
      </c>
      <c r="D176" s="23">
        <v>1</v>
      </c>
      <c r="E176" s="12">
        <f>(B176-C176)/365.242199</f>
        <v>2.9788452784997057</v>
      </c>
      <c r="F176" s="41">
        <v>890.09400328886716</v>
      </c>
      <c r="G176" s="40">
        <v>10.649547300247102</v>
      </c>
      <c r="H176" s="40">
        <v>9.5317963082205406</v>
      </c>
      <c r="I176" s="40">
        <v>8.252405451057923</v>
      </c>
      <c r="J176" s="40">
        <v>31.327665451187737</v>
      </c>
      <c r="K176" s="45">
        <f>IF(G176&gt;0,0.0000275*G176^2.082*H176^0.974*F176,"")</f>
        <v>30.296204671943194</v>
      </c>
      <c r="L176" s="45">
        <f>IF(G176&gt;0,(1/3*H176^3*PI()*(G176/((H176-1.3)*200))^2)*F176,"")</f>
        <v>33.77550285001179</v>
      </c>
      <c r="M176" s="29"/>
      <c r="N176" s="13" t="s">
        <v>90</v>
      </c>
      <c r="O176" s="13" t="s">
        <v>379</v>
      </c>
      <c r="P176" s="13" t="s">
        <v>47</v>
      </c>
      <c r="Q176" s="11" t="s">
        <v>276</v>
      </c>
      <c r="R176" s="11" t="s">
        <v>256</v>
      </c>
      <c r="S176" s="13">
        <v>0</v>
      </c>
      <c r="T176" s="13">
        <v>400</v>
      </c>
      <c r="V176" s="25">
        <f>(F175-F176)/F175</f>
        <v>4.662293029932308E-2</v>
      </c>
      <c r="W176" s="13" t="s">
        <v>95</v>
      </c>
      <c r="Y176" s="37"/>
      <c r="AD176" s="48"/>
      <c r="AE176" s="39"/>
    </row>
    <row r="177" spans="1:31" s="13" customFormat="1" ht="12.75" x14ac:dyDescent="0.2">
      <c r="A177" s="20" t="s">
        <v>366</v>
      </c>
      <c r="B177" s="35">
        <v>44050</v>
      </c>
      <c r="C177" s="18">
        <v>42962</v>
      </c>
      <c r="D177" s="23">
        <v>1</v>
      </c>
      <c r="E177" s="12">
        <f>(B177-C177)/365.242199</f>
        <v>2.9788452784997057</v>
      </c>
      <c r="F177" s="41">
        <v>868.63257895632466</v>
      </c>
      <c r="G177" s="40">
        <v>11.184145421426706</v>
      </c>
      <c r="H177" s="40">
        <v>10.116889126106932</v>
      </c>
      <c r="I177" s="40">
        <v>8.5868949359886617</v>
      </c>
      <c r="J177" s="40">
        <v>40.450622421363484</v>
      </c>
      <c r="K177" s="45">
        <f>IF(G177&gt;0,0.0000275*G177^2.082*H177^0.974*F177,"")</f>
        <v>34.695697064631879</v>
      </c>
      <c r="L177" s="45">
        <f>IF(G177&gt;0,(1/3*H177^3*PI()*(G177/((H177-1.3)*200))^2)*F177,"")</f>
        <v>37.889647394507293</v>
      </c>
      <c r="M177" s="29"/>
      <c r="N177" s="13" t="s">
        <v>90</v>
      </c>
      <c r="O177" s="13" t="s">
        <v>379</v>
      </c>
      <c r="P177" s="13" t="s">
        <v>47</v>
      </c>
      <c r="Q177" s="11" t="s">
        <v>276</v>
      </c>
      <c r="R177" s="11" t="s">
        <v>258</v>
      </c>
      <c r="S177" s="13">
        <v>400</v>
      </c>
      <c r="T177" s="13">
        <v>400</v>
      </c>
      <c r="V177" s="25">
        <f>(F176-F177)/F176</f>
        <v>2.4111413236403409E-2</v>
      </c>
      <c r="W177" s="13" t="s">
        <v>95</v>
      </c>
      <c r="Y177" s="37"/>
      <c r="AD177" s="48"/>
      <c r="AE177" s="39"/>
    </row>
    <row r="178" spans="1:31" s="13" customFormat="1" ht="12.75" x14ac:dyDescent="0.2">
      <c r="A178" s="20" t="s">
        <v>304</v>
      </c>
      <c r="B178" s="35">
        <v>44049</v>
      </c>
      <c r="C178" s="18">
        <v>42962</v>
      </c>
      <c r="D178" s="23">
        <v>1</v>
      </c>
      <c r="E178" s="12">
        <f>(B178-C178)/365.242199</f>
        <v>2.9761073692363786</v>
      </c>
      <c r="F178" s="42"/>
      <c r="G178" s="40"/>
      <c r="H178" s="40"/>
      <c r="I178" s="40"/>
      <c r="J178" s="40"/>
      <c r="K178" s="45"/>
      <c r="L178" s="45" t="str">
        <f>IF(G178&gt;0,(1/3*H178^3*PI()*(G178/((H178-1.3)*200))^2)*F178,"")</f>
        <v/>
      </c>
      <c r="M178" s="29"/>
      <c r="N178" s="13" t="s">
        <v>90</v>
      </c>
      <c r="O178" s="13" t="s">
        <v>379</v>
      </c>
      <c r="P178" s="13" t="s">
        <v>47</v>
      </c>
      <c r="Q178" s="11" t="s">
        <v>282</v>
      </c>
      <c r="R178" s="11" t="s">
        <v>255</v>
      </c>
      <c r="S178" s="13">
        <v>0</v>
      </c>
      <c r="T178" s="13">
        <v>0</v>
      </c>
      <c r="V178" s="25"/>
      <c r="W178" s="13" t="s">
        <v>95</v>
      </c>
      <c r="Y178" s="37"/>
      <c r="AD178" s="48"/>
      <c r="AE178" s="39"/>
    </row>
    <row r="179" spans="1:31" s="13" customFormat="1" ht="12.75" x14ac:dyDescent="0.2">
      <c r="A179" s="20" t="s">
        <v>350</v>
      </c>
      <c r="B179" s="35">
        <v>44049</v>
      </c>
      <c r="C179" s="18">
        <v>42962</v>
      </c>
      <c r="D179" s="23">
        <v>1</v>
      </c>
      <c r="E179" s="12">
        <f>(B179-C179)/365.242199</f>
        <v>2.9761073692363786</v>
      </c>
      <c r="F179" s="42"/>
      <c r="G179" s="40"/>
      <c r="H179" s="40"/>
      <c r="I179" s="40"/>
      <c r="J179" s="40"/>
      <c r="K179" s="45"/>
      <c r="L179" s="45" t="str">
        <f>IF(G179&gt;0,(1/3*H179^3*PI()*(G179/((H179-1.3)*200))^2)*F179,"")</f>
        <v/>
      </c>
      <c r="M179" s="29"/>
      <c r="N179" s="13" t="s">
        <v>90</v>
      </c>
      <c r="O179" s="13" t="s">
        <v>379</v>
      </c>
      <c r="P179" s="13" t="s">
        <v>47</v>
      </c>
      <c r="Q179" s="11" t="s">
        <v>282</v>
      </c>
      <c r="R179" s="11" t="s">
        <v>257</v>
      </c>
      <c r="S179" s="13">
        <v>400</v>
      </c>
      <c r="T179" s="13">
        <v>0</v>
      </c>
      <c r="V179" s="25"/>
      <c r="W179" s="13" t="s">
        <v>95</v>
      </c>
      <c r="Y179" s="37"/>
      <c r="AD179" s="48"/>
      <c r="AE179" s="39"/>
    </row>
    <row r="180" spans="1:31" s="13" customFormat="1" ht="12.75" x14ac:dyDescent="0.2">
      <c r="A180" s="20" t="s">
        <v>327</v>
      </c>
      <c r="B180" s="35">
        <v>44049</v>
      </c>
      <c r="C180" s="18">
        <v>42962</v>
      </c>
      <c r="D180" s="23">
        <v>1</v>
      </c>
      <c r="E180" s="12">
        <f>(B180-C180)/365.242199</f>
        <v>2.9761073692363786</v>
      </c>
      <c r="F180" s="42"/>
      <c r="G180" s="40"/>
      <c r="H180" s="40"/>
      <c r="I180" s="40"/>
      <c r="J180" s="40"/>
      <c r="K180" s="45"/>
      <c r="L180" s="45" t="str">
        <f>IF(G180&gt;0,(1/3*H180^3*PI()*(G180/((H180-1.3)*200))^2)*F180,"")</f>
        <v/>
      </c>
      <c r="M180" s="29"/>
      <c r="N180" s="13" t="s">
        <v>90</v>
      </c>
      <c r="O180" s="13" t="s">
        <v>379</v>
      </c>
      <c r="P180" s="13" t="s">
        <v>47</v>
      </c>
      <c r="Q180" s="11" t="s">
        <v>282</v>
      </c>
      <c r="R180" s="11" t="s">
        <v>256</v>
      </c>
      <c r="S180" s="13">
        <v>0</v>
      </c>
      <c r="T180" s="13">
        <v>400</v>
      </c>
      <c r="V180" s="25"/>
      <c r="W180" s="13" t="s">
        <v>95</v>
      </c>
      <c r="Y180" s="37"/>
      <c r="AD180" s="48"/>
      <c r="AE180" s="39"/>
    </row>
    <row r="181" spans="1:31" s="13" customFormat="1" ht="12.75" x14ac:dyDescent="0.2">
      <c r="A181" s="20" t="s">
        <v>373</v>
      </c>
      <c r="B181" s="35">
        <v>44049</v>
      </c>
      <c r="C181" s="18">
        <v>42962</v>
      </c>
      <c r="D181" s="23">
        <v>1</v>
      </c>
      <c r="E181" s="12">
        <f>(B181-C181)/365.242199</f>
        <v>2.9761073692363786</v>
      </c>
      <c r="F181" s="42"/>
      <c r="G181" s="40"/>
      <c r="H181" s="40"/>
      <c r="I181" s="40"/>
      <c r="J181" s="40"/>
      <c r="K181" s="45"/>
      <c r="L181" s="45" t="str">
        <f>IF(G181&gt;0,(1/3*H181^3*PI()*(G181/((H181-1.3)*200))^2)*F181,"")</f>
        <v/>
      </c>
      <c r="M181" s="29"/>
      <c r="N181" s="13" t="s">
        <v>90</v>
      </c>
      <c r="O181" s="13" t="s">
        <v>379</v>
      </c>
      <c r="P181" s="13" t="s">
        <v>47</v>
      </c>
      <c r="Q181" s="11" t="s">
        <v>282</v>
      </c>
      <c r="R181" s="11" t="s">
        <v>258</v>
      </c>
      <c r="S181" s="13">
        <v>400</v>
      </c>
      <c r="T181" s="13">
        <v>400</v>
      </c>
      <c r="V181" s="25"/>
      <c r="W181" s="13" t="s">
        <v>95</v>
      </c>
      <c r="Y181" s="37"/>
      <c r="AD181" s="48"/>
      <c r="AE181" s="39"/>
    </row>
    <row r="182" spans="1:31" s="13" customFormat="1" ht="12.75" x14ac:dyDescent="0.2">
      <c r="A182" s="20" t="s">
        <v>305</v>
      </c>
      <c r="B182" s="35">
        <v>44050</v>
      </c>
      <c r="C182" s="18">
        <v>42962</v>
      </c>
      <c r="D182" s="23">
        <v>1</v>
      </c>
      <c r="E182" s="12">
        <f>(B182-C182)/365.242199</f>
        <v>2.9788452784997057</v>
      </c>
      <c r="F182" s="41">
        <v>939.43525408431049</v>
      </c>
      <c r="G182" s="40">
        <v>10.639393714250346</v>
      </c>
      <c r="H182" s="40">
        <v>8.8412124056477257</v>
      </c>
      <c r="I182" s="40">
        <v>8.8294862673006733</v>
      </c>
      <c r="J182" s="40">
        <v>35.649738069171818</v>
      </c>
      <c r="K182" s="45">
        <f>IF(G182&gt;0,0.0000275*G182^2.082*H182^0.974*F182,"")</f>
        <v>29.658078452616991</v>
      </c>
      <c r="L182" s="45">
        <f>IF(G182&gt;0,(1/3*H182^3*PI()*(G182/((H182-1.3)*200))^2)*F182,"")</f>
        <v>33.831586799305789</v>
      </c>
      <c r="M182" s="29"/>
      <c r="N182" s="13" t="s">
        <v>90</v>
      </c>
      <c r="O182" s="13" t="s">
        <v>379</v>
      </c>
      <c r="P182" s="13" t="s">
        <v>47</v>
      </c>
      <c r="Q182" s="11" t="s">
        <v>283</v>
      </c>
      <c r="R182" s="11" t="s">
        <v>255</v>
      </c>
      <c r="S182" s="13">
        <v>0</v>
      </c>
      <c r="T182" s="13">
        <v>0</v>
      </c>
      <c r="V182" s="25" t="e">
        <f>(F181-F182)/F181</f>
        <v>#DIV/0!</v>
      </c>
      <c r="W182" s="13" t="s">
        <v>95</v>
      </c>
      <c r="Y182" s="37"/>
      <c r="AD182" s="48"/>
      <c r="AE182" s="39"/>
    </row>
    <row r="183" spans="1:31" s="13" customFormat="1" ht="12.75" x14ac:dyDescent="0.2">
      <c r="A183" s="20" t="s">
        <v>351</v>
      </c>
      <c r="B183" s="35">
        <v>44050</v>
      </c>
      <c r="C183" s="18">
        <v>42962</v>
      </c>
      <c r="D183" s="9">
        <v>1</v>
      </c>
      <c r="E183" s="12">
        <f>(B183-C183)/365.242199</f>
        <v>2.9788452784997057</v>
      </c>
      <c r="F183" s="41">
        <v>828.33296729649362</v>
      </c>
      <c r="G183" s="40">
        <v>11.331853337239865</v>
      </c>
      <c r="H183" s="40">
        <v>8.4320651291008151</v>
      </c>
      <c r="I183" s="40">
        <v>8.7160093961025229</v>
      </c>
      <c r="J183" s="40">
        <v>33.665952699865841</v>
      </c>
      <c r="K183" s="45">
        <f>IF(G183&gt;0,0.0000275*G183^2.082*H183^0.974*F183,"")</f>
        <v>28.474222701234233</v>
      </c>
      <c r="L183" s="45">
        <f>IF(G183&gt;0,(1/3*H183^3*PI()*(G183/((H183-1.3)*200))^2)*F183,"")</f>
        <v>32.8206153495439</v>
      </c>
      <c r="M183" s="29"/>
      <c r="N183" s="13" t="s">
        <v>90</v>
      </c>
      <c r="O183" s="13" t="s">
        <v>379</v>
      </c>
      <c r="P183" s="13" t="s">
        <v>47</v>
      </c>
      <c r="Q183" s="11" t="s">
        <v>283</v>
      </c>
      <c r="R183" s="11" t="s">
        <v>257</v>
      </c>
      <c r="S183" s="13">
        <v>400</v>
      </c>
      <c r="T183" s="13">
        <v>0</v>
      </c>
      <c r="V183" s="25">
        <f>(F182-F183)/F182</f>
        <v>0.1182649749461562</v>
      </c>
      <c r="W183" s="13" t="s">
        <v>95</v>
      </c>
      <c r="Y183" s="37"/>
      <c r="AD183" s="48"/>
      <c r="AE183" s="39"/>
    </row>
    <row r="184" spans="1:31" s="13" customFormat="1" ht="12.75" x14ac:dyDescent="0.2">
      <c r="A184" s="20" t="s">
        <v>328</v>
      </c>
      <c r="B184" s="35">
        <v>44050</v>
      </c>
      <c r="C184" s="18">
        <v>42962</v>
      </c>
      <c r="D184" s="23">
        <v>1</v>
      </c>
      <c r="E184" s="12">
        <f>(B184-C184)/365.242199</f>
        <v>2.9788452784997057</v>
      </c>
      <c r="F184" s="41">
        <v>782.777556122693</v>
      </c>
      <c r="G184" s="40">
        <v>11.169847392019179</v>
      </c>
      <c r="H184" s="40">
        <v>8.6794956461262718</v>
      </c>
      <c r="I184" s="40">
        <v>7.8194027820138912</v>
      </c>
      <c r="J184" s="40">
        <v>35.633863647014955</v>
      </c>
      <c r="K184" s="45">
        <f>IF(G184&gt;0,0.0000275*G184^2.082*H184^0.974*F184,"")</f>
        <v>26.85956931664979</v>
      </c>
      <c r="L184" s="45">
        <f>IF(G184&gt;0,(1/3*H184^3*PI()*(G184/((H184-1.3)*200))^2)*F184,"")</f>
        <v>30.699519502496983</v>
      </c>
      <c r="M184" s="29"/>
      <c r="N184" s="13" t="s">
        <v>90</v>
      </c>
      <c r="O184" s="13" t="s">
        <v>379</v>
      </c>
      <c r="P184" s="13" t="s">
        <v>47</v>
      </c>
      <c r="Q184" s="11" t="s">
        <v>283</v>
      </c>
      <c r="R184" s="11" t="s">
        <v>256</v>
      </c>
      <c r="S184" s="13">
        <v>0</v>
      </c>
      <c r="T184" s="13">
        <v>400</v>
      </c>
      <c r="V184" s="25">
        <f>(F183-F184)/F183</f>
        <v>5.4996496544721621E-2</v>
      </c>
      <c r="W184" s="13" t="s">
        <v>95</v>
      </c>
      <c r="Y184" s="37"/>
      <c r="AD184" s="48"/>
      <c r="AE184" s="39"/>
    </row>
    <row r="185" spans="1:31" s="13" customFormat="1" ht="12.75" x14ac:dyDescent="0.2">
      <c r="A185" s="20" t="s">
        <v>374</v>
      </c>
      <c r="B185" s="35">
        <v>44050</v>
      </c>
      <c r="C185" s="18">
        <v>42962</v>
      </c>
      <c r="D185" s="9">
        <v>1</v>
      </c>
      <c r="E185" s="12">
        <f>(B185-C185)/365.242199</f>
        <v>2.9788452784997057</v>
      </c>
      <c r="F185" s="41">
        <v>926.66485935350363</v>
      </c>
      <c r="G185" s="40">
        <v>10.723046315736985</v>
      </c>
      <c r="H185" s="40">
        <v>8.6106012635756546</v>
      </c>
      <c r="I185" s="40">
        <v>8.6601241953791206</v>
      </c>
      <c r="J185" s="40">
        <v>35.996109948233126</v>
      </c>
      <c r="K185" s="45">
        <f>IF(G185&gt;0,0.0000275*G185^2.082*H185^0.974*F185,"")</f>
        <v>28.980138099110544</v>
      </c>
      <c r="L185" s="45">
        <f>IF(G185&gt;0,(1/3*H185^3*PI()*(G185/((H185-1.3)*200))^2)*F185,"")</f>
        <v>33.321299167136814</v>
      </c>
      <c r="M185" s="29"/>
      <c r="N185" s="13" t="s">
        <v>90</v>
      </c>
      <c r="O185" s="13" t="s">
        <v>379</v>
      </c>
      <c r="P185" s="13" t="s">
        <v>47</v>
      </c>
      <c r="Q185" s="11" t="s">
        <v>283</v>
      </c>
      <c r="R185" s="11" t="s">
        <v>258</v>
      </c>
      <c r="S185" s="13">
        <v>400</v>
      </c>
      <c r="T185" s="13">
        <v>400</v>
      </c>
      <c r="V185" s="25">
        <f>(F184-F185)/F184</f>
        <v>-0.18381633722806642</v>
      </c>
      <c r="W185" s="13" t="s">
        <v>95</v>
      </c>
      <c r="Y185" s="37"/>
      <c r="AD185" s="48"/>
      <c r="AE185" s="39"/>
    </row>
    <row r="186" spans="1:31" s="13" customFormat="1" ht="12.75" x14ac:dyDescent="0.2">
      <c r="A186" s="20" t="s">
        <v>290</v>
      </c>
      <c r="B186" s="35">
        <v>44357</v>
      </c>
      <c r="C186" s="18">
        <v>42993</v>
      </c>
      <c r="D186" s="23">
        <v>2</v>
      </c>
      <c r="E186" s="12">
        <f>(B186-C186)/365.242199</f>
        <v>3.7345082351779397</v>
      </c>
      <c r="F186" s="41">
        <v>800</v>
      </c>
      <c r="G186" s="40">
        <v>8.8893373995779115</v>
      </c>
      <c r="H186" s="40">
        <v>7.9593505981622199</v>
      </c>
      <c r="I186" s="40">
        <v>5.0542077935337586</v>
      </c>
      <c r="J186" s="40">
        <v>20.082643394589429</v>
      </c>
      <c r="K186" s="45">
        <f>IF(G186&gt;0,0.0000275*G186^2.082*H186^0.974*F186,"")</f>
        <v>15.682798710011783</v>
      </c>
      <c r="L186" s="45">
        <f>IF(G186&gt;0,(1/3*H186^3*PI()*(G186/((H186-1.3)*200))^2)*F186,"")</f>
        <v>18.817699974259451</v>
      </c>
      <c r="M186" s="29"/>
      <c r="N186" s="13" t="s">
        <v>92</v>
      </c>
      <c r="O186" s="13" t="s">
        <v>379</v>
      </c>
      <c r="P186" s="13" t="s">
        <v>47</v>
      </c>
      <c r="Q186" s="11" t="s">
        <v>269</v>
      </c>
      <c r="R186" s="11" t="s">
        <v>255</v>
      </c>
      <c r="S186" s="13">
        <v>0</v>
      </c>
      <c r="T186" s="13">
        <v>0</v>
      </c>
      <c r="V186" s="25">
        <f>(F185-F186)/F185</f>
        <v>0.1366889637337414</v>
      </c>
      <c r="W186" s="13" t="s">
        <v>96</v>
      </c>
      <c r="Y186" s="37"/>
      <c r="AD186" s="48"/>
      <c r="AE186" s="39"/>
    </row>
    <row r="187" spans="1:31" s="13" customFormat="1" ht="12.75" x14ac:dyDescent="0.2">
      <c r="A187" s="20" t="s">
        <v>335</v>
      </c>
      <c r="B187" s="35">
        <v>44357</v>
      </c>
      <c r="C187" s="18">
        <v>42993</v>
      </c>
      <c r="D187" s="23">
        <v>2</v>
      </c>
      <c r="E187" s="12">
        <f>(B187-C187)/365.242199</f>
        <v>3.7345082351779397</v>
      </c>
      <c r="F187" s="41">
        <v>800</v>
      </c>
      <c r="G187" s="40">
        <v>8.0694349254543933</v>
      </c>
      <c r="H187" s="40">
        <v>7.5023709796896938</v>
      </c>
      <c r="I187" s="40">
        <v>4.1713913722365907</v>
      </c>
      <c r="J187" s="40">
        <v>27.414870465495632</v>
      </c>
      <c r="K187" s="45">
        <f>IF(G187&gt;0,0.0000275*G187^2.082*H187^0.974*F187,"")</f>
        <v>12.10356865069093</v>
      </c>
      <c r="L187" s="45">
        <f>IF(G187&gt;0,(1/3*H187^3*PI()*(G187/((H187-1.3)*200))^2)*F187,"")</f>
        <v>14.970109929534207</v>
      </c>
      <c r="M187" s="29"/>
      <c r="N187" s="13" t="s">
        <v>92</v>
      </c>
      <c r="O187" s="13" t="s">
        <v>379</v>
      </c>
      <c r="P187" s="13" t="s">
        <v>47</v>
      </c>
      <c r="Q187" s="11" t="s">
        <v>269</v>
      </c>
      <c r="R187" s="11" t="s">
        <v>257</v>
      </c>
      <c r="S187" s="13">
        <v>400</v>
      </c>
      <c r="T187" s="13">
        <v>0</v>
      </c>
      <c r="V187" s="25">
        <f>(F186-F187)/F186</f>
        <v>0</v>
      </c>
      <c r="W187" s="13" t="s">
        <v>96</v>
      </c>
      <c r="Y187" s="37"/>
      <c r="AD187" s="48"/>
      <c r="AE187" s="39"/>
    </row>
    <row r="188" spans="1:31" s="13" customFormat="1" ht="12.75" x14ac:dyDescent="0.2">
      <c r="A188" s="20" t="s">
        <v>312</v>
      </c>
      <c r="B188" s="35">
        <v>44357</v>
      </c>
      <c r="C188" s="18">
        <v>42993</v>
      </c>
      <c r="D188" s="23">
        <v>2</v>
      </c>
      <c r="E188" s="12">
        <f>(B188-C188)/365.242199</f>
        <v>3.7345082351779397</v>
      </c>
      <c r="F188" s="41">
        <v>788.88888888888903</v>
      </c>
      <c r="G188" s="40">
        <v>10.366054698615329</v>
      </c>
      <c r="H188" s="40">
        <v>8.4737627544278453</v>
      </c>
      <c r="I188" s="40">
        <v>6.70540719164799</v>
      </c>
      <c r="J188" s="40">
        <v>15.825861284513978</v>
      </c>
      <c r="K188" s="45">
        <f>IF(G188&gt;0,0.0000275*G188^2.082*H188^0.974*F188,"")</f>
        <v>22.636128407814063</v>
      </c>
      <c r="L188" s="45">
        <f>IF(G188&gt;0,(1/3*H188^3*PI()*(G188/((H188-1.3)*200))^2)*F188,"")</f>
        <v>26.23894325069918</v>
      </c>
      <c r="M188" s="29"/>
      <c r="N188" s="13" t="s">
        <v>92</v>
      </c>
      <c r="O188" s="13" t="s">
        <v>379</v>
      </c>
      <c r="P188" s="13" t="s">
        <v>47</v>
      </c>
      <c r="Q188" s="11" t="s">
        <v>269</v>
      </c>
      <c r="R188" s="11" t="s">
        <v>256</v>
      </c>
      <c r="S188" s="13">
        <v>0</v>
      </c>
      <c r="T188" s="13">
        <v>400</v>
      </c>
      <c r="V188" s="25">
        <f>(F187-F188)/F187</f>
        <v>1.3888888888888715E-2</v>
      </c>
      <c r="W188" s="13" t="s">
        <v>96</v>
      </c>
      <c r="Y188" s="37"/>
      <c r="AD188" s="48"/>
      <c r="AE188" s="39"/>
    </row>
    <row r="189" spans="1:31" s="13" customFormat="1" ht="12.75" x14ac:dyDescent="0.2">
      <c r="A189" s="20" t="s">
        <v>358</v>
      </c>
      <c r="B189" s="35">
        <v>44357</v>
      </c>
      <c r="C189" s="18">
        <v>42993</v>
      </c>
      <c r="D189" s="23">
        <v>2</v>
      </c>
      <c r="E189" s="12">
        <f>(B189-C189)/365.242199</f>
        <v>3.7345082351779397</v>
      </c>
      <c r="F189" s="41">
        <v>666.66666666666674</v>
      </c>
      <c r="G189" s="40">
        <v>9.5588232871260459</v>
      </c>
      <c r="H189" s="40">
        <v>7.6786497899442629</v>
      </c>
      <c r="I189" s="40">
        <v>4.9822852725144431</v>
      </c>
      <c r="J189" s="40">
        <v>19.060708289359546</v>
      </c>
      <c r="K189" s="45">
        <f>IF(G189&gt;0,0.0000275*G189^2.082*H189^0.974*F189,"")</f>
        <v>14.679488341703934</v>
      </c>
      <c r="L189" s="45">
        <f>IF(G189&gt;0,(1/3*H189^3*PI()*(G189/((H189-1.3)*200))^2)*F189,"")</f>
        <v>17.745298053250938</v>
      </c>
      <c r="M189" s="29"/>
      <c r="N189" s="13" t="s">
        <v>92</v>
      </c>
      <c r="O189" s="13" t="s">
        <v>379</v>
      </c>
      <c r="P189" s="13" t="s">
        <v>47</v>
      </c>
      <c r="Q189" s="11" t="s">
        <v>269</v>
      </c>
      <c r="R189" s="11" t="s">
        <v>258</v>
      </c>
      <c r="S189" s="13">
        <v>400</v>
      </c>
      <c r="T189" s="13">
        <v>400</v>
      </c>
      <c r="V189" s="25">
        <f>(F188-F189)/F188</f>
        <v>0.15492957746478878</v>
      </c>
      <c r="W189" s="13" t="s">
        <v>96</v>
      </c>
      <c r="Y189" s="37"/>
      <c r="AD189" s="48"/>
      <c r="AE189" s="39"/>
    </row>
    <row r="190" spans="1:31" s="13" customFormat="1" ht="12.75" x14ac:dyDescent="0.2">
      <c r="A190" s="20" t="s">
        <v>300</v>
      </c>
      <c r="B190" s="35">
        <v>44356</v>
      </c>
      <c r="C190" s="18">
        <v>43023</v>
      </c>
      <c r="D190" s="23">
        <v>2</v>
      </c>
      <c r="E190" s="12">
        <f>(B190-C190)/365.242199</f>
        <v>3.6496330480148047</v>
      </c>
      <c r="F190" s="42"/>
      <c r="G190" s="46"/>
      <c r="H190" s="46"/>
      <c r="I190" s="46"/>
      <c r="J190" s="46"/>
      <c r="K190" s="45"/>
      <c r="L190" s="45" t="str">
        <f>IF(G190&gt;0,(1/3*H190^3*PI()*(G190/((H190-1.3)*200))^2)*F190,"")</f>
        <v/>
      </c>
      <c r="M190" s="29"/>
      <c r="N190" s="13" t="s">
        <v>92</v>
      </c>
      <c r="O190" s="13" t="s">
        <v>379</v>
      </c>
      <c r="P190" s="13" t="s">
        <v>47</v>
      </c>
      <c r="Q190" s="11" t="s">
        <v>278</v>
      </c>
      <c r="R190" s="11" t="s">
        <v>255</v>
      </c>
      <c r="S190" s="13">
        <v>0</v>
      </c>
      <c r="T190" s="13">
        <v>0</v>
      </c>
      <c r="V190" s="25"/>
      <c r="W190" s="13" t="s">
        <v>96</v>
      </c>
      <c r="Y190" s="37"/>
      <c r="AD190" s="48"/>
      <c r="AE190" s="39"/>
    </row>
    <row r="191" spans="1:31" s="13" customFormat="1" ht="12.75" x14ac:dyDescent="0.2">
      <c r="A191" s="20" t="s">
        <v>345</v>
      </c>
      <c r="B191" s="35">
        <v>44356</v>
      </c>
      <c r="C191" s="18">
        <v>43023</v>
      </c>
      <c r="D191" s="23">
        <v>2</v>
      </c>
      <c r="E191" s="12">
        <f>(B191-C191)/365.242199</f>
        <v>3.6496330480148047</v>
      </c>
      <c r="F191" s="42"/>
      <c r="G191" s="46"/>
      <c r="H191" s="46"/>
      <c r="I191" s="46"/>
      <c r="J191" s="46"/>
      <c r="K191" s="45"/>
      <c r="L191" s="45" t="str">
        <f>IF(G191&gt;0,(1/3*H191^3*PI()*(G191/((H191-1.3)*200))^2)*F191,"")</f>
        <v/>
      </c>
      <c r="M191" s="29"/>
      <c r="N191" s="13" t="s">
        <v>92</v>
      </c>
      <c r="O191" s="13" t="s">
        <v>379</v>
      </c>
      <c r="P191" s="13" t="s">
        <v>47</v>
      </c>
      <c r="Q191" s="11" t="s">
        <v>278</v>
      </c>
      <c r="R191" s="11" t="s">
        <v>257</v>
      </c>
      <c r="S191" s="13">
        <v>400</v>
      </c>
      <c r="T191" s="13">
        <v>0</v>
      </c>
      <c r="V191" s="25"/>
      <c r="W191" s="13" t="s">
        <v>96</v>
      </c>
      <c r="Y191" s="37"/>
      <c r="AD191" s="48"/>
      <c r="AE191" s="39"/>
    </row>
    <row r="192" spans="1:31" s="13" customFormat="1" ht="12.75" x14ac:dyDescent="0.2">
      <c r="A192" s="20" t="s">
        <v>322</v>
      </c>
      <c r="B192" s="35">
        <v>44356</v>
      </c>
      <c r="C192" s="18">
        <v>43023</v>
      </c>
      <c r="D192" s="23">
        <v>2</v>
      </c>
      <c r="E192" s="12">
        <f>(B192-C192)/365.242199</f>
        <v>3.6496330480148047</v>
      </c>
      <c r="F192" s="42"/>
      <c r="G192" s="46"/>
      <c r="H192" s="46"/>
      <c r="I192" s="46"/>
      <c r="J192" s="46"/>
      <c r="K192" s="45"/>
      <c r="L192" s="45" t="str">
        <f>IF(G192&gt;0,(1/3*H192^3*PI()*(G192/((H192-1.3)*200))^2)*F192,"")</f>
        <v/>
      </c>
      <c r="M192" s="29"/>
      <c r="N192" s="13" t="s">
        <v>92</v>
      </c>
      <c r="O192" s="13" t="s">
        <v>379</v>
      </c>
      <c r="P192" s="13" t="s">
        <v>47</v>
      </c>
      <c r="Q192" s="11" t="s">
        <v>278</v>
      </c>
      <c r="R192" s="11" t="s">
        <v>256</v>
      </c>
      <c r="S192" s="13">
        <v>0</v>
      </c>
      <c r="T192" s="13">
        <v>400</v>
      </c>
      <c r="V192" s="25"/>
      <c r="W192" s="13" t="s">
        <v>96</v>
      </c>
      <c r="Y192" s="37"/>
      <c r="AD192" s="48"/>
      <c r="AE192" s="39"/>
    </row>
    <row r="193" spans="1:31" s="13" customFormat="1" ht="12.75" x14ac:dyDescent="0.2">
      <c r="A193" s="20" t="s">
        <v>368</v>
      </c>
      <c r="B193" s="35">
        <v>44356</v>
      </c>
      <c r="C193" s="18">
        <v>43023</v>
      </c>
      <c r="D193" s="23">
        <v>2</v>
      </c>
      <c r="E193" s="12">
        <f>(B193-C193)/365.242199</f>
        <v>3.6496330480148047</v>
      </c>
      <c r="F193" s="42"/>
      <c r="G193" s="46"/>
      <c r="H193" s="46"/>
      <c r="I193" s="46"/>
      <c r="J193" s="46"/>
      <c r="K193" s="45"/>
      <c r="L193" s="45" t="str">
        <f>IF(G193&gt;0,(1/3*H193^3*PI()*(G193/((H193-1.3)*200))^2)*F193,"")</f>
        <v/>
      </c>
      <c r="M193" s="29"/>
      <c r="N193" s="13" t="s">
        <v>92</v>
      </c>
      <c r="O193" s="13" t="s">
        <v>379</v>
      </c>
      <c r="P193" s="13" t="s">
        <v>47</v>
      </c>
      <c r="Q193" s="11" t="s">
        <v>278</v>
      </c>
      <c r="R193" s="11" t="s">
        <v>258</v>
      </c>
      <c r="S193" s="13">
        <v>400</v>
      </c>
      <c r="T193" s="13">
        <v>400</v>
      </c>
      <c r="V193" s="25"/>
      <c r="W193" s="13" t="s">
        <v>96</v>
      </c>
      <c r="Y193" s="37"/>
      <c r="AD193" s="48"/>
      <c r="AE193" s="39"/>
    </row>
    <row r="194" spans="1:31" s="13" customFormat="1" ht="12.75" x14ac:dyDescent="0.2">
      <c r="A194" s="20" t="s">
        <v>301</v>
      </c>
      <c r="B194" s="35">
        <v>44406</v>
      </c>
      <c r="C194" s="18">
        <v>42962</v>
      </c>
      <c r="D194" s="23">
        <v>2</v>
      </c>
      <c r="E194" s="12">
        <f>(B194-C194)/365.242199</f>
        <v>3.9535409762440947</v>
      </c>
      <c r="F194" s="41"/>
      <c r="G194" s="40"/>
      <c r="H194" s="40"/>
      <c r="I194" s="40"/>
      <c r="J194" s="40"/>
      <c r="K194" s="45"/>
      <c r="L194" s="45" t="str">
        <f>IF(G194&gt;0,(1/3*H194^3*PI()*(G194/((H194-1.3)*200))^2)*F194,"")</f>
        <v/>
      </c>
      <c r="M194" s="29"/>
      <c r="N194" s="13" t="s">
        <v>92</v>
      </c>
      <c r="O194" s="13" t="s">
        <v>379</v>
      </c>
      <c r="P194" s="13" t="s">
        <v>47</v>
      </c>
      <c r="Q194" s="11" t="s">
        <v>279</v>
      </c>
      <c r="R194" s="11" t="s">
        <v>255</v>
      </c>
      <c r="S194" s="13">
        <v>0</v>
      </c>
      <c r="T194" s="13">
        <v>0</v>
      </c>
      <c r="V194" s="25" t="e">
        <f>(F193-F194)/F193</f>
        <v>#DIV/0!</v>
      </c>
      <c r="W194" s="13" t="s">
        <v>95</v>
      </c>
      <c r="Y194" s="37"/>
      <c r="AD194" s="48"/>
      <c r="AE194" s="39"/>
    </row>
    <row r="195" spans="1:31" s="13" customFormat="1" ht="12.75" x14ac:dyDescent="0.2">
      <c r="A195" s="20" t="s">
        <v>346</v>
      </c>
      <c r="B195" s="35">
        <v>44406</v>
      </c>
      <c r="C195" s="18">
        <v>43023</v>
      </c>
      <c r="D195" s="23">
        <v>2</v>
      </c>
      <c r="E195" s="12">
        <f>(B195-C195)/365.242199</f>
        <v>3.7865285111811517</v>
      </c>
      <c r="F195" s="41"/>
      <c r="G195" s="40"/>
      <c r="H195" s="40"/>
      <c r="I195" s="40"/>
      <c r="J195" s="40"/>
      <c r="K195" s="45"/>
      <c r="L195" s="45" t="str">
        <f>IF(G195&gt;0,(1/3*H195^3*PI()*(G195/((H195-1.3)*200))^2)*F195,"")</f>
        <v/>
      </c>
      <c r="M195" s="29"/>
      <c r="N195" s="13" t="s">
        <v>92</v>
      </c>
      <c r="O195" s="13" t="s">
        <v>379</v>
      </c>
      <c r="P195" s="13" t="s">
        <v>47</v>
      </c>
      <c r="Q195" s="11" t="s">
        <v>279</v>
      </c>
      <c r="R195" s="11" t="s">
        <v>257</v>
      </c>
      <c r="S195" s="13">
        <v>400</v>
      </c>
      <c r="T195" s="13">
        <v>0</v>
      </c>
      <c r="V195" s="25" t="e">
        <f>(F194-F195)/F194</f>
        <v>#DIV/0!</v>
      </c>
      <c r="W195" s="13" t="s">
        <v>95</v>
      </c>
      <c r="Y195" s="37"/>
      <c r="AD195" s="48"/>
      <c r="AE195" s="39"/>
    </row>
    <row r="196" spans="1:31" s="13" customFormat="1" ht="12.75" x14ac:dyDescent="0.2">
      <c r="A196" s="20" t="s">
        <v>323</v>
      </c>
      <c r="B196" s="35">
        <v>44406</v>
      </c>
      <c r="C196" s="18">
        <v>43023</v>
      </c>
      <c r="D196" s="23">
        <v>2</v>
      </c>
      <c r="E196" s="12">
        <f>(B196-C196)/365.242199</f>
        <v>3.7865285111811517</v>
      </c>
      <c r="F196" s="41"/>
      <c r="G196" s="40"/>
      <c r="H196" s="40"/>
      <c r="I196" s="40"/>
      <c r="J196" s="40"/>
      <c r="K196" s="45"/>
      <c r="L196" s="45" t="str">
        <f>IF(G196&gt;0,(1/3*H196^3*PI()*(G196/((H196-1.3)*200))^2)*F196,"")</f>
        <v/>
      </c>
      <c r="M196" s="29"/>
      <c r="N196" s="13" t="s">
        <v>92</v>
      </c>
      <c r="O196" s="13" t="s">
        <v>379</v>
      </c>
      <c r="P196" s="13" t="s">
        <v>47</v>
      </c>
      <c r="Q196" s="11" t="s">
        <v>279</v>
      </c>
      <c r="R196" s="11" t="s">
        <v>256</v>
      </c>
      <c r="S196" s="13">
        <v>0</v>
      </c>
      <c r="T196" s="13">
        <v>400</v>
      </c>
      <c r="V196" s="25" t="e">
        <f>(F195-F196)/F195</f>
        <v>#DIV/0!</v>
      </c>
      <c r="W196" s="13" t="s">
        <v>95</v>
      </c>
      <c r="Y196" s="37"/>
      <c r="AD196" s="48"/>
      <c r="AE196" s="39"/>
    </row>
    <row r="197" spans="1:31" s="13" customFormat="1" ht="12.75" x14ac:dyDescent="0.2">
      <c r="A197" s="20" t="s">
        <v>369</v>
      </c>
      <c r="B197" s="35">
        <v>44406</v>
      </c>
      <c r="C197" s="18">
        <v>43023</v>
      </c>
      <c r="D197" s="23">
        <v>2</v>
      </c>
      <c r="E197" s="12">
        <f>(B197-C197)/365.242199</f>
        <v>3.7865285111811517</v>
      </c>
      <c r="F197" s="41"/>
      <c r="G197" s="40"/>
      <c r="H197" s="40"/>
      <c r="I197" s="40"/>
      <c r="J197" s="40"/>
      <c r="K197" s="45"/>
      <c r="L197" s="45" t="str">
        <f>IF(G197&gt;0,(1/3*H197^3*PI()*(G197/((H197-1.3)*200))^2)*F197,"")</f>
        <v/>
      </c>
      <c r="M197" s="29"/>
      <c r="N197" s="13" t="s">
        <v>92</v>
      </c>
      <c r="O197" s="13" t="s">
        <v>379</v>
      </c>
      <c r="P197" s="13" t="s">
        <v>47</v>
      </c>
      <c r="Q197" s="11" t="s">
        <v>279</v>
      </c>
      <c r="R197" s="11" t="s">
        <v>258</v>
      </c>
      <c r="S197" s="13">
        <v>400</v>
      </c>
      <c r="T197" s="13">
        <v>400</v>
      </c>
      <c r="V197" s="25" t="e">
        <f>(F196-F197)/F196</f>
        <v>#DIV/0!</v>
      </c>
      <c r="W197" s="13" t="s">
        <v>95</v>
      </c>
      <c r="Y197" s="37"/>
      <c r="AD197" s="48"/>
      <c r="AE197" s="39"/>
    </row>
    <row r="198" spans="1:31" s="13" customFormat="1" ht="12.75" x14ac:dyDescent="0.2">
      <c r="A198" s="20" t="s">
        <v>302</v>
      </c>
      <c r="B198" s="35">
        <v>44407</v>
      </c>
      <c r="C198" s="18">
        <v>42962</v>
      </c>
      <c r="D198" s="23">
        <v>2</v>
      </c>
      <c r="E198" s="12">
        <f>(B198-C198)/365.242199</f>
        <v>3.9562788855074218</v>
      </c>
      <c r="F198" s="41"/>
      <c r="G198" s="40"/>
      <c r="H198" s="40"/>
      <c r="I198" s="40"/>
      <c r="J198" s="40"/>
      <c r="K198" s="45"/>
      <c r="L198" s="45" t="str">
        <f>IF(G198&gt;0,(1/3*H198^3*PI()*(G198/((H198-1.3)*200))^2)*F198,"")</f>
        <v/>
      </c>
      <c r="M198" s="29"/>
      <c r="N198" s="13" t="s">
        <v>92</v>
      </c>
      <c r="O198" s="13" t="s">
        <v>379</v>
      </c>
      <c r="P198" s="13" t="s">
        <v>47</v>
      </c>
      <c r="Q198" s="11" t="s">
        <v>280</v>
      </c>
      <c r="R198" s="11" t="s">
        <v>255</v>
      </c>
      <c r="S198" s="13">
        <v>0</v>
      </c>
      <c r="T198" s="13">
        <v>0</v>
      </c>
      <c r="V198" s="25" t="e">
        <f>(F197-F198)/F197</f>
        <v>#DIV/0!</v>
      </c>
      <c r="W198" s="13" t="s">
        <v>95</v>
      </c>
      <c r="Y198" s="37"/>
      <c r="AD198" s="48"/>
      <c r="AE198" s="39"/>
    </row>
    <row r="199" spans="1:31" s="13" customFormat="1" ht="12.75" x14ac:dyDescent="0.2">
      <c r="A199" s="20" t="s">
        <v>347</v>
      </c>
      <c r="B199" s="35">
        <v>44407</v>
      </c>
      <c r="C199" s="18">
        <v>43023</v>
      </c>
      <c r="D199" s="23">
        <v>2</v>
      </c>
      <c r="E199" s="12">
        <f>(B199-C199)/365.242199</f>
        <v>3.7892664204444784</v>
      </c>
      <c r="F199" s="41"/>
      <c r="G199" s="40"/>
      <c r="H199" s="40"/>
      <c r="I199" s="40"/>
      <c r="J199" s="40"/>
      <c r="K199" s="45"/>
      <c r="L199" s="45" t="str">
        <f>IF(G199&gt;0,(1/3*H199^3*PI()*(G199/((H199-1.3)*200))^2)*F199,"")</f>
        <v/>
      </c>
      <c r="M199" s="29"/>
      <c r="N199" s="13" t="s">
        <v>92</v>
      </c>
      <c r="O199" s="13" t="s">
        <v>379</v>
      </c>
      <c r="P199" s="13" t="s">
        <v>47</v>
      </c>
      <c r="Q199" s="11" t="s">
        <v>280</v>
      </c>
      <c r="R199" s="11" t="s">
        <v>257</v>
      </c>
      <c r="S199" s="13">
        <v>400</v>
      </c>
      <c r="T199" s="13">
        <v>0</v>
      </c>
      <c r="V199" s="25" t="e">
        <f>(F198-F199)/F198</f>
        <v>#DIV/0!</v>
      </c>
      <c r="W199" s="13" t="s">
        <v>95</v>
      </c>
      <c r="Y199" s="37"/>
      <c r="AD199" s="48"/>
      <c r="AE199" s="39"/>
    </row>
    <row r="200" spans="1:31" s="13" customFormat="1" ht="12.75" x14ac:dyDescent="0.2">
      <c r="A200" s="20" t="s">
        <v>324</v>
      </c>
      <c r="B200" s="35">
        <v>44407</v>
      </c>
      <c r="C200" s="18">
        <v>43023</v>
      </c>
      <c r="D200" s="23">
        <v>2</v>
      </c>
      <c r="E200" s="12">
        <f>(B200-C200)/365.242199</f>
        <v>3.7892664204444784</v>
      </c>
      <c r="F200" s="41"/>
      <c r="G200" s="40"/>
      <c r="H200" s="40"/>
      <c r="I200" s="40"/>
      <c r="J200" s="40"/>
      <c r="K200" s="45"/>
      <c r="L200" s="45" t="str">
        <f>IF(G200&gt;0,(1/3*H200^3*PI()*(G200/((H200-1.3)*200))^2)*F200,"")</f>
        <v/>
      </c>
      <c r="M200" s="29"/>
      <c r="N200" s="13" t="s">
        <v>92</v>
      </c>
      <c r="O200" s="13" t="s">
        <v>379</v>
      </c>
      <c r="P200" s="13" t="s">
        <v>47</v>
      </c>
      <c r="Q200" s="11" t="s">
        <v>280</v>
      </c>
      <c r="R200" s="11" t="s">
        <v>256</v>
      </c>
      <c r="S200" s="13">
        <v>0</v>
      </c>
      <c r="T200" s="13">
        <v>400</v>
      </c>
      <c r="V200" s="25" t="e">
        <f>(F199-F200)/F199</f>
        <v>#DIV/0!</v>
      </c>
      <c r="W200" s="13" t="s">
        <v>95</v>
      </c>
      <c r="Y200" s="37"/>
      <c r="AD200" s="48"/>
      <c r="AE200" s="39"/>
    </row>
    <row r="201" spans="1:31" s="13" customFormat="1" ht="12.75" x14ac:dyDescent="0.2">
      <c r="A201" s="20" t="s">
        <v>370</v>
      </c>
      <c r="B201" s="35">
        <v>44407</v>
      </c>
      <c r="C201" s="18">
        <v>43023</v>
      </c>
      <c r="D201" s="23">
        <v>2</v>
      </c>
      <c r="E201" s="12">
        <f>(B201-C201)/365.242199</f>
        <v>3.7892664204444784</v>
      </c>
      <c r="F201" s="41"/>
      <c r="G201" s="40"/>
      <c r="H201" s="40"/>
      <c r="I201" s="40"/>
      <c r="J201" s="40"/>
      <c r="K201" s="45"/>
      <c r="L201" s="45" t="str">
        <f>IF(G201&gt;0,(1/3*H201^3*PI()*(G201/((H201-1.3)*200))^2)*F201,"")</f>
        <v/>
      </c>
      <c r="M201" s="29"/>
      <c r="N201" s="13" t="s">
        <v>92</v>
      </c>
      <c r="O201" s="13" t="s">
        <v>379</v>
      </c>
      <c r="P201" s="13" t="s">
        <v>47</v>
      </c>
      <c r="Q201" s="11" t="s">
        <v>280</v>
      </c>
      <c r="R201" s="11" t="s">
        <v>258</v>
      </c>
      <c r="S201" s="13">
        <v>400</v>
      </c>
      <c r="T201" s="13">
        <v>400</v>
      </c>
      <c r="V201" s="25" t="e">
        <f>(F200-F201)/F200</f>
        <v>#DIV/0!</v>
      </c>
      <c r="W201" s="13" t="s">
        <v>95</v>
      </c>
      <c r="Y201" s="37"/>
      <c r="AD201" s="48"/>
      <c r="AE201" s="39"/>
    </row>
    <row r="202" spans="1:31" s="13" customFormat="1" ht="12.75" x14ac:dyDescent="0.2">
      <c r="A202" s="20" t="s">
        <v>375</v>
      </c>
      <c r="B202" s="35">
        <v>44028</v>
      </c>
      <c r="C202" s="18">
        <v>42200</v>
      </c>
      <c r="D202" s="23">
        <v>2</v>
      </c>
      <c r="E202" s="12">
        <f>(B202-C202)/365.242199</f>
        <v>5.004898133361638</v>
      </c>
      <c r="F202" s="41">
        <v>678.78055268442813</v>
      </c>
      <c r="G202" s="40">
        <v>12.74388045006633</v>
      </c>
      <c r="H202" s="40">
        <v>11.698669542659422</v>
      </c>
      <c r="I202" s="40">
        <v>8.8887401635236962</v>
      </c>
      <c r="J202" s="40">
        <v>45.191805824258545</v>
      </c>
      <c r="K202" s="45">
        <f>IF(G202&gt;0,0.0000275*G202^2.082*H202^0.974*F202,"")</f>
        <v>40.988792639464371</v>
      </c>
      <c r="L202" s="45">
        <f>IF(G202&gt;0,(1/3*H202^3*PI()*(G202/((H202-1.3)*200))^2)*F202,"")</f>
        <v>42.732200888994065</v>
      </c>
      <c r="M202" s="29"/>
      <c r="N202" s="13" t="s">
        <v>91</v>
      </c>
      <c r="O202" s="13" t="s">
        <v>378</v>
      </c>
      <c r="P202" s="13" t="s">
        <v>47</v>
      </c>
      <c r="Q202" s="11" t="s">
        <v>259</v>
      </c>
      <c r="R202" s="11" t="s">
        <v>255</v>
      </c>
      <c r="S202" s="13">
        <v>0</v>
      </c>
      <c r="T202" s="13">
        <v>0</v>
      </c>
      <c r="V202" s="25" t="e">
        <f>(F201-F202)/F201</f>
        <v>#DIV/0!</v>
      </c>
      <c r="W202" s="13" t="s">
        <v>95</v>
      </c>
      <c r="Y202" s="37"/>
      <c r="AD202" s="48"/>
      <c r="AE202" s="39"/>
    </row>
    <row r="203" spans="1:31" s="13" customFormat="1" ht="12.75" x14ac:dyDescent="0.2">
      <c r="A203" s="20" t="s">
        <v>329</v>
      </c>
      <c r="B203" s="35">
        <v>44028</v>
      </c>
      <c r="C203" s="18">
        <v>42931</v>
      </c>
      <c r="D203" s="23">
        <v>2</v>
      </c>
      <c r="E203" s="12">
        <f>(B203-C203)/365.242199</f>
        <v>3.003486461869648</v>
      </c>
      <c r="F203" s="41">
        <v>743.77018006910748</v>
      </c>
      <c r="G203" s="40">
        <v>11.73502270943564</v>
      </c>
      <c r="H203" s="40">
        <v>11.696883797830507</v>
      </c>
      <c r="I203" s="40">
        <v>8.653749666925135</v>
      </c>
      <c r="J203" s="40">
        <v>68.509400415149074</v>
      </c>
      <c r="K203" s="45">
        <f>IF(G203&gt;0,0.0000275*G203^2.082*H203^0.974*F203,"")</f>
        <v>37.821378892966379</v>
      </c>
      <c r="L203" s="45">
        <f>IF(G203&gt;0,(1/3*H203^3*PI()*(G203/((H203-1.3)*200))^2)*F203,"")</f>
        <v>39.698985069329446</v>
      </c>
      <c r="M203" s="29"/>
      <c r="N203" s="13" t="s">
        <v>91</v>
      </c>
      <c r="O203" s="13" t="s">
        <v>378</v>
      </c>
      <c r="P203" s="13" t="s">
        <v>47</v>
      </c>
      <c r="Q203" s="11" t="s">
        <v>259</v>
      </c>
      <c r="R203" s="11" t="s">
        <v>257</v>
      </c>
      <c r="S203" s="13">
        <v>400</v>
      </c>
      <c r="T203" s="13">
        <v>0</v>
      </c>
      <c r="V203" s="25">
        <f>(F202-F203)/F202</f>
        <v>-9.5744680851063926E-2</v>
      </c>
      <c r="W203" s="13" t="s">
        <v>95</v>
      </c>
      <c r="Y203" s="37"/>
      <c r="AD203" s="48"/>
      <c r="AE203" s="39"/>
    </row>
    <row r="204" spans="1:31" s="13" customFormat="1" ht="12.75" x14ac:dyDescent="0.2">
      <c r="A204" s="20" t="s">
        <v>306</v>
      </c>
      <c r="B204" s="35">
        <v>44028</v>
      </c>
      <c r="C204" s="18">
        <v>42931</v>
      </c>
      <c r="D204" s="23">
        <v>2</v>
      </c>
      <c r="E204" s="12">
        <f>(B204-C204)/365.242199</f>
        <v>3.003486461869648</v>
      </c>
      <c r="F204" s="41">
        <v>815.98087716319549</v>
      </c>
      <c r="G204" s="40">
        <v>13.458839633879577</v>
      </c>
      <c r="H204" s="40">
        <v>12.116013192676801</v>
      </c>
      <c r="I204" s="40">
        <v>12.592603772160151</v>
      </c>
      <c r="J204" s="40">
        <v>44.529855122754064</v>
      </c>
      <c r="K204" s="45">
        <f>IF(G204&gt;0,0.0000275*G204^2.082*H204^0.974*F204,"")</f>
        <v>57.121410209834771</v>
      </c>
      <c r="L204" s="45">
        <f>IF(G204&gt;0,(1/3*H204^3*PI()*(G204/((H204-1.3)*200))^2)*F204,"")</f>
        <v>58.831326461114216</v>
      </c>
      <c r="M204" s="29"/>
      <c r="N204" s="13" t="s">
        <v>91</v>
      </c>
      <c r="O204" s="13" t="s">
        <v>378</v>
      </c>
      <c r="P204" s="13" t="s">
        <v>47</v>
      </c>
      <c r="Q204" s="11" t="s">
        <v>259</v>
      </c>
      <c r="R204" s="11" t="s">
        <v>256</v>
      </c>
      <c r="S204" s="13">
        <v>0</v>
      </c>
      <c r="T204" s="13">
        <v>400</v>
      </c>
      <c r="V204" s="25">
        <f>(F203-F204)/F203</f>
        <v>-9.7087378640776559E-2</v>
      </c>
      <c r="W204" s="13" t="s">
        <v>95</v>
      </c>
      <c r="Y204" s="37"/>
      <c r="AD204" s="48"/>
      <c r="AE204" s="39"/>
    </row>
    <row r="205" spans="1:31" s="13" customFormat="1" ht="12.75" x14ac:dyDescent="0.2">
      <c r="A205" s="20" t="s">
        <v>352</v>
      </c>
      <c r="B205" s="35">
        <v>44028</v>
      </c>
      <c r="C205" s="18">
        <v>42931</v>
      </c>
      <c r="D205" s="23">
        <v>2</v>
      </c>
      <c r="E205" s="12">
        <f>(B205-C205)/365.242199</f>
        <v>3.003486461869648</v>
      </c>
      <c r="F205" s="41">
        <v>837.64408629142201</v>
      </c>
      <c r="G205" s="40">
        <v>13.395468479979494</v>
      </c>
      <c r="H205" s="40">
        <v>12.372613027705114</v>
      </c>
      <c r="I205" s="40">
        <v>12.318264407523129</v>
      </c>
      <c r="J205" s="40">
        <v>66.736215022872869</v>
      </c>
      <c r="K205" s="45">
        <f>IF(G205&gt;0,0.0000275*G205^2.082*H205^0.974*F205,"")</f>
        <v>59.261960581525031</v>
      </c>
      <c r="L205" s="45">
        <f>IF(G205&gt;0,(1/3*H205^3*PI()*(G205/((H205-1.3)*200))^2)*F205,"")</f>
        <v>60.78942176551331</v>
      </c>
      <c r="M205" s="29"/>
      <c r="N205" s="13" t="s">
        <v>91</v>
      </c>
      <c r="O205" s="13" t="s">
        <v>378</v>
      </c>
      <c r="P205" s="13" t="s">
        <v>47</v>
      </c>
      <c r="Q205" s="11" t="s">
        <v>259</v>
      </c>
      <c r="R205" s="11" t="s">
        <v>258</v>
      </c>
      <c r="S205" s="13">
        <v>400</v>
      </c>
      <c r="T205" s="13">
        <v>400</v>
      </c>
      <c r="V205" s="25">
        <f>(F204-F205)/F204</f>
        <v>-2.6548672566371802E-2</v>
      </c>
      <c r="W205" s="13" t="s">
        <v>95</v>
      </c>
      <c r="Y205" s="37"/>
      <c r="AD205" s="48"/>
      <c r="AE205" s="39"/>
    </row>
    <row r="206" spans="1:31" s="13" customFormat="1" ht="12.75" x14ac:dyDescent="0.2">
      <c r="A206" s="20" t="s">
        <v>285</v>
      </c>
      <c r="B206" s="35">
        <v>44420</v>
      </c>
      <c r="C206" s="18">
        <v>42597</v>
      </c>
      <c r="D206" s="23">
        <v>2</v>
      </c>
      <c r="E206" s="12">
        <f>(B206-C206)/365.242199</f>
        <v>4.9912085870450031</v>
      </c>
      <c r="F206" s="41">
        <v>1145.8333333333335</v>
      </c>
      <c r="G206" s="40">
        <v>12.530769230769232</v>
      </c>
      <c r="H206" s="40">
        <v>14.739606354281205</v>
      </c>
      <c r="I206" s="40">
        <v>13.981199955872722</v>
      </c>
      <c r="J206" s="40">
        <v>85.541484582472464</v>
      </c>
      <c r="K206" s="45">
        <f>IF(G206&gt;0,0.0000275*G206^2.082*H206^0.974*F206,"")</f>
        <v>83.666005750630703</v>
      </c>
      <c r="L206" s="45">
        <f>IF(G206&gt;0,(1/3*H206^3*PI()*(G206/((H206-1.3)*200))^2)*F206,"")</f>
        <v>83.508388170679169</v>
      </c>
      <c r="M206" s="29"/>
      <c r="N206" s="13" t="s">
        <v>91</v>
      </c>
      <c r="O206" s="13" t="s">
        <v>379</v>
      </c>
      <c r="P206" s="13" t="s">
        <v>47</v>
      </c>
      <c r="Q206" s="11" t="s">
        <v>264</v>
      </c>
      <c r="R206" s="11" t="s">
        <v>255</v>
      </c>
      <c r="S206" s="13">
        <v>0</v>
      </c>
      <c r="T206" s="13">
        <v>0</v>
      </c>
      <c r="V206" s="25">
        <f>(F205-F206)/F205</f>
        <v>-0.3679238617995691</v>
      </c>
      <c r="W206" s="13" t="s">
        <v>95</v>
      </c>
      <c r="Y206" s="37"/>
      <c r="AD206" s="48"/>
      <c r="AE206" s="39"/>
    </row>
    <row r="207" spans="1:31" s="13" customFormat="1" ht="12.75" x14ac:dyDescent="0.2">
      <c r="A207" s="20" t="s">
        <v>330</v>
      </c>
      <c r="B207" s="35">
        <v>44420</v>
      </c>
      <c r="C207" s="18">
        <v>42597</v>
      </c>
      <c r="D207" s="23">
        <v>2</v>
      </c>
      <c r="E207" s="12">
        <f>(B207-C207)/365.242199</f>
        <v>4.9912085870450031</v>
      </c>
      <c r="F207" s="41">
        <v>1208.3333333333335</v>
      </c>
      <c r="G207" s="40">
        <v>12.677586206896553</v>
      </c>
      <c r="H207" s="40">
        <v>14.985436811786816</v>
      </c>
      <c r="I207" s="40">
        <v>14.837267591514202</v>
      </c>
      <c r="J207" s="40">
        <v>102.27442393668323</v>
      </c>
      <c r="K207" s="45">
        <f>IF(G207&gt;0,0.0000275*G207^2.082*H207^0.974*F207,"")</f>
        <v>91.863628591709428</v>
      </c>
      <c r="L207" s="45">
        <f>IF(G207&gt;0,(1/3*H207^3*PI()*(G207/((H207-1.3)*200))^2)*F207,"")</f>
        <v>91.352286156051605</v>
      </c>
      <c r="M207" s="29"/>
      <c r="N207" s="13" t="s">
        <v>91</v>
      </c>
      <c r="O207" s="13" t="s">
        <v>379</v>
      </c>
      <c r="P207" s="13" t="s">
        <v>47</v>
      </c>
      <c r="Q207" s="11" t="s">
        <v>264</v>
      </c>
      <c r="R207" s="11" t="s">
        <v>257</v>
      </c>
      <c r="S207" s="13">
        <v>400</v>
      </c>
      <c r="T207" s="13">
        <v>0</v>
      </c>
      <c r="V207" s="25">
        <f>(F206-F207)/F206</f>
        <v>-5.4545454545454536E-2</v>
      </c>
      <c r="W207" s="13" t="s">
        <v>95</v>
      </c>
      <c r="Y207" s="37"/>
      <c r="AD207" s="48"/>
      <c r="AE207" s="39"/>
    </row>
    <row r="208" spans="1:31" s="13" customFormat="1" ht="12.75" x14ac:dyDescent="0.2">
      <c r="A208" s="20" t="s">
        <v>307</v>
      </c>
      <c r="B208" s="35">
        <v>44420</v>
      </c>
      <c r="C208" s="18">
        <v>42597</v>
      </c>
      <c r="D208" s="23">
        <v>2</v>
      </c>
      <c r="E208" s="12">
        <f>(B208-C208)/365.242199</f>
        <v>4.9912085870450031</v>
      </c>
      <c r="F208" s="41">
        <v>1145.8333333333333</v>
      </c>
      <c r="G208" s="40">
        <v>13.521428571428572</v>
      </c>
      <c r="H208" s="40">
        <v>15.383536096810673</v>
      </c>
      <c r="I208" s="40">
        <v>15.932587142680635</v>
      </c>
      <c r="J208" s="40">
        <v>87.664969575622194</v>
      </c>
      <c r="K208" s="45">
        <f>IF(G208&gt;0,0.0000275*G208^2.082*H208^0.974*F208,"")</f>
        <v>102.19646372993749</v>
      </c>
      <c r="L208" s="45">
        <f>IF(G208&gt;0,(1/3*H208^3*PI()*(G208/((H208-1.3)*200))^2)*F208,"")</f>
        <v>100.66542643720793</v>
      </c>
      <c r="M208" s="29"/>
      <c r="N208" s="13" t="s">
        <v>91</v>
      </c>
      <c r="O208" s="13" t="s">
        <v>379</v>
      </c>
      <c r="P208" s="13" t="s">
        <v>47</v>
      </c>
      <c r="Q208" s="11" t="s">
        <v>264</v>
      </c>
      <c r="R208" s="11" t="s">
        <v>256</v>
      </c>
      <c r="S208" s="13">
        <v>0</v>
      </c>
      <c r="T208" s="13">
        <v>400</v>
      </c>
      <c r="V208" s="25">
        <f>(F207-F208)/F207</f>
        <v>5.1724137931034662E-2</v>
      </c>
      <c r="W208" s="13" t="s">
        <v>95</v>
      </c>
      <c r="Y208" s="37"/>
      <c r="AD208" s="48"/>
      <c r="AE208" s="39"/>
    </row>
    <row r="209" spans="1:31" s="13" customFormat="1" ht="12.75" x14ac:dyDescent="0.2">
      <c r="A209" s="20" t="s">
        <v>353</v>
      </c>
      <c r="B209" s="35">
        <v>44420</v>
      </c>
      <c r="C209" s="18">
        <v>42597</v>
      </c>
      <c r="D209" s="23">
        <v>2</v>
      </c>
      <c r="E209" s="12">
        <f>(B209-C209)/365.242199</f>
        <v>4.9912085870450031</v>
      </c>
      <c r="F209" s="41">
        <v>1375</v>
      </c>
      <c r="G209" s="40">
        <v>13.041480730223125</v>
      </c>
      <c r="H209" s="40">
        <v>15.500123702089477</v>
      </c>
      <c r="I209" s="40">
        <v>18.473742900353081</v>
      </c>
      <c r="J209" s="40">
        <v>116.10935881507385</v>
      </c>
      <c r="K209" s="45">
        <f>IF(G209&gt;0,0.0000275*G209^2.082*H209^0.974*F209,"")</f>
        <v>114.5862366206065</v>
      </c>
      <c r="L209" s="45">
        <f>IF(G209&gt;0,(1/3*H209^3*PI()*(G209/((H209-1.3)*200))^2)*F209,"")</f>
        <v>113.0697338625714</v>
      </c>
      <c r="M209" s="29"/>
      <c r="N209" s="13" t="s">
        <v>91</v>
      </c>
      <c r="O209" s="13" t="s">
        <v>379</v>
      </c>
      <c r="P209" s="13" t="s">
        <v>47</v>
      </c>
      <c r="Q209" s="11" t="s">
        <v>264</v>
      </c>
      <c r="R209" s="11" t="s">
        <v>258</v>
      </c>
      <c r="S209" s="13">
        <v>400</v>
      </c>
      <c r="T209" s="13">
        <v>400</v>
      </c>
      <c r="V209" s="25">
        <f>(F208-F209)/F208</f>
        <v>-0.20000000000000007</v>
      </c>
      <c r="W209" s="13" t="s">
        <v>95</v>
      </c>
      <c r="Y209" s="37"/>
      <c r="AD209" s="48"/>
      <c r="AE209" s="39"/>
    </row>
    <row r="210" spans="1:31" s="13" customFormat="1" ht="12.75" x14ac:dyDescent="0.2">
      <c r="A210" s="20" t="s">
        <v>286</v>
      </c>
      <c r="B210" s="35">
        <v>44416</v>
      </c>
      <c r="C210" s="18">
        <v>43296</v>
      </c>
      <c r="D210" s="23">
        <v>2</v>
      </c>
      <c r="E210" s="12">
        <f>(B210-C210)/365.242199</f>
        <v>3.0664583749261678</v>
      </c>
      <c r="F210" s="41">
        <v>864.02497685647393</v>
      </c>
      <c r="G210" s="40">
        <v>9.1304872264517005</v>
      </c>
      <c r="H210" s="40">
        <v>8.798728820272542</v>
      </c>
      <c r="I210" s="40">
        <v>5.4690644465468088</v>
      </c>
      <c r="J210" s="40">
        <v>22.927786659590517</v>
      </c>
      <c r="K210" s="45">
        <f>IF(G210&gt;0,0.0000275*G210^2.082*H210^0.974*F210,"")</f>
        <v>19.745694619267656</v>
      </c>
      <c r="L210" s="45">
        <f>IF(G210&gt;0,(1/3*H210^3*PI()*(G210/((H210-1.3)*200))^2)*F210,"")</f>
        <v>22.843746493339282</v>
      </c>
      <c r="M210" s="29"/>
      <c r="N210" s="13" t="s">
        <v>91</v>
      </c>
      <c r="O210" s="13" t="s">
        <v>379</v>
      </c>
      <c r="P210" s="13" t="s">
        <v>47</v>
      </c>
      <c r="Q210" s="11" t="s">
        <v>265</v>
      </c>
      <c r="R210" s="11" t="s">
        <v>255</v>
      </c>
      <c r="S210" s="13">
        <v>0</v>
      </c>
      <c r="T210" s="13">
        <v>0</v>
      </c>
      <c r="V210" s="25">
        <f>(F209-F210)/F209</f>
        <v>0.37161819864983714</v>
      </c>
      <c r="W210" s="13" t="s">
        <v>95</v>
      </c>
      <c r="Y210" s="37"/>
      <c r="AD210" s="48"/>
      <c r="AE210" s="39"/>
    </row>
    <row r="211" spans="1:31" s="13" customFormat="1" ht="12.75" x14ac:dyDescent="0.2">
      <c r="A211" s="20" t="s">
        <v>331</v>
      </c>
      <c r="B211" s="35">
        <v>44416</v>
      </c>
      <c r="C211" s="18">
        <v>43296</v>
      </c>
      <c r="D211" s="23">
        <v>2</v>
      </c>
      <c r="E211" s="12">
        <f>(B211-C211)/365.242199</f>
        <v>3.0664583749261678</v>
      </c>
      <c r="F211" s="41">
        <v>856.76426276524307</v>
      </c>
      <c r="G211" s="40">
        <v>9.2416478634949435</v>
      </c>
      <c r="H211" s="40">
        <v>9.0270026114223807</v>
      </c>
      <c r="I211" s="40">
        <v>5.7231807648513735</v>
      </c>
      <c r="J211" s="40">
        <v>31.594890961282189</v>
      </c>
      <c r="K211" s="45">
        <f>IF(G211&gt;0,0.0000275*G211^2.082*H211^0.974*F211,"")</f>
        <v>20.586558808703156</v>
      </c>
      <c r="L211" s="45">
        <f>IF(G211&gt;0,(1/3*H211^3*PI()*(G211/((H211-1.3)*200))^2)*F211,"")</f>
        <v>23.60137953354587</v>
      </c>
      <c r="M211" s="29"/>
      <c r="N211" s="13" t="s">
        <v>91</v>
      </c>
      <c r="O211" s="13" t="s">
        <v>379</v>
      </c>
      <c r="P211" s="13" t="s">
        <v>47</v>
      </c>
      <c r="Q211" s="11" t="s">
        <v>265</v>
      </c>
      <c r="R211" s="11" t="s">
        <v>257</v>
      </c>
      <c r="S211" s="13">
        <v>400</v>
      </c>
      <c r="T211" s="13">
        <v>0</v>
      </c>
      <c r="V211" s="25">
        <f>(F210-F211)/F210</f>
        <v>8.4033613445377905E-3</v>
      </c>
      <c r="W211" s="13" t="s">
        <v>95</v>
      </c>
      <c r="Y211" s="37"/>
      <c r="AD211" s="48"/>
      <c r="AE211" s="39"/>
    </row>
    <row r="212" spans="1:31" s="13" customFormat="1" ht="12.75" x14ac:dyDescent="0.2">
      <c r="A212" s="20" t="s">
        <v>308</v>
      </c>
      <c r="B212" s="35">
        <v>44416</v>
      </c>
      <c r="C212" s="18">
        <v>43296</v>
      </c>
      <c r="D212" s="23">
        <v>2</v>
      </c>
      <c r="E212" s="12">
        <f>(B212-C212)/365.242199</f>
        <v>3.0664583749261678</v>
      </c>
      <c r="F212" s="41">
        <v>784.15712185293432</v>
      </c>
      <c r="G212" s="40">
        <v>11.001664626602135</v>
      </c>
      <c r="H212" s="40">
        <v>9.6802302858726748</v>
      </c>
      <c r="I212" s="40">
        <v>7.2067399209344742</v>
      </c>
      <c r="J212" s="40">
        <v>24.449499722368117</v>
      </c>
      <c r="K212" s="45">
        <f>IF(G212&gt;0,0.0000275*G212^2.082*H212^0.974*F212,"")</f>
        <v>28.993779963305947</v>
      </c>
      <c r="L212" s="45">
        <f>IF(G212&gt;0,(1/3*H212^3*PI()*(G212/((H212-1.3)*200))^2)*F212,"")</f>
        <v>32.094726736091623</v>
      </c>
      <c r="M212" s="29"/>
      <c r="N212" s="13" t="s">
        <v>91</v>
      </c>
      <c r="O212" s="13" t="s">
        <v>379</v>
      </c>
      <c r="P212" s="13" t="s">
        <v>47</v>
      </c>
      <c r="Q212" s="11" t="s">
        <v>265</v>
      </c>
      <c r="R212" s="11" t="s">
        <v>256</v>
      </c>
      <c r="S212" s="13">
        <v>0</v>
      </c>
      <c r="T212" s="13">
        <v>400</v>
      </c>
      <c r="V212" s="25">
        <f>(F211-F212)/F211</f>
        <v>8.4745762711864431E-2</v>
      </c>
      <c r="W212" s="13" t="s">
        <v>95</v>
      </c>
      <c r="Y212" s="37"/>
      <c r="AD212" s="48"/>
      <c r="AE212" s="39"/>
    </row>
    <row r="213" spans="1:31" s="13" customFormat="1" ht="12.75" x14ac:dyDescent="0.2">
      <c r="A213" s="20" t="s">
        <v>354</v>
      </c>
      <c r="B213" s="35">
        <v>44416</v>
      </c>
      <c r="C213" s="18">
        <v>43296</v>
      </c>
      <c r="D213" s="23">
        <v>2</v>
      </c>
      <c r="E213" s="12">
        <f>(B213-C213)/365.242199</f>
        <v>3.0664583749261678</v>
      </c>
      <c r="F213" s="41">
        <v>849.50354867401222</v>
      </c>
      <c r="G213" s="40">
        <v>9.8609716188337</v>
      </c>
      <c r="H213" s="40">
        <v>9.5520086934259059</v>
      </c>
      <c r="I213" s="40">
        <v>6.5156627473106417</v>
      </c>
      <c r="J213" s="40">
        <v>29.008662914079672</v>
      </c>
      <c r="K213" s="45">
        <f>IF(G213&gt;0,0.0000275*G213^2.082*H213^0.974*F213,"")</f>
        <v>24.686014040480497</v>
      </c>
      <c r="L213" s="45">
        <f>IF(G213&gt;0,(1/3*H213^3*PI()*(G213/((H213-1.3)*200))^2)*F213,"")</f>
        <v>27.678210965098899</v>
      </c>
      <c r="M213" s="29"/>
      <c r="N213" s="13" t="s">
        <v>91</v>
      </c>
      <c r="O213" s="13" t="s">
        <v>379</v>
      </c>
      <c r="P213" s="13" t="s">
        <v>47</v>
      </c>
      <c r="Q213" s="11" t="s">
        <v>265</v>
      </c>
      <c r="R213" s="11" t="s">
        <v>258</v>
      </c>
      <c r="S213" s="13">
        <v>400</v>
      </c>
      <c r="T213" s="13">
        <v>400</v>
      </c>
      <c r="V213" s="25">
        <f>(F212-F213)/F212</f>
        <v>-8.3333333333333384E-2</v>
      </c>
      <c r="W213" s="13" t="s">
        <v>95</v>
      </c>
      <c r="Y213" s="37"/>
      <c r="AD213" s="48"/>
      <c r="AE213" s="39"/>
    </row>
    <row r="214" spans="1:31" s="13" customFormat="1" ht="12.75" x14ac:dyDescent="0.2">
      <c r="A214" s="20" t="s">
        <v>287</v>
      </c>
      <c r="B214" s="35">
        <v>44406</v>
      </c>
      <c r="C214" s="18">
        <v>42566</v>
      </c>
      <c r="D214" s="23">
        <v>2</v>
      </c>
      <c r="E214" s="12">
        <f>(B214-C214)/365.242199</f>
        <v>5.037753044521561</v>
      </c>
      <c r="F214" s="41">
        <v>911.1111111111112</v>
      </c>
      <c r="G214" s="40">
        <v>10.081442649290629</v>
      </c>
      <c r="H214" s="40">
        <v>10.271885478390539</v>
      </c>
      <c r="I214" s="40">
        <v>7.6682537428427624</v>
      </c>
      <c r="J214" s="40">
        <v>36.319840865619156</v>
      </c>
      <c r="K214" s="45">
        <f>IF(G214&gt;0,0.0000275*G214^2.082*H214^0.974*F214,"")</f>
        <v>29.756752241217878</v>
      </c>
      <c r="L214" s="45">
        <f>IF(G214&gt;0,(1/3*H214^3*PI()*(G214/((H214-1.3)*200))^2)*F214,"")</f>
        <v>32.641371695114209</v>
      </c>
      <c r="M214" s="29"/>
      <c r="N214" s="13" t="s">
        <v>91</v>
      </c>
      <c r="O214" s="13" t="s">
        <v>379</v>
      </c>
      <c r="P214" s="13" t="s">
        <v>47</v>
      </c>
      <c r="Q214" s="11" t="s">
        <v>266</v>
      </c>
      <c r="R214" s="11" t="s">
        <v>255</v>
      </c>
      <c r="S214" s="13">
        <v>0</v>
      </c>
      <c r="T214" s="13">
        <v>0</v>
      </c>
      <c r="V214" s="25">
        <f>(F213-F214)/F213</f>
        <v>-7.2521842355175628E-2</v>
      </c>
      <c r="W214" s="13" t="s">
        <v>95</v>
      </c>
      <c r="Y214" s="37"/>
      <c r="AD214" s="48"/>
      <c r="AE214" s="39"/>
    </row>
    <row r="215" spans="1:31" s="13" customFormat="1" ht="12.75" x14ac:dyDescent="0.2">
      <c r="A215" s="20" t="s">
        <v>332</v>
      </c>
      <c r="B215" s="35">
        <v>44406</v>
      </c>
      <c r="C215" s="18">
        <v>42566</v>
      </c>
      <c r="D215" s="23">
        <v>2</v>
      </c>
      <c r="E215" s="12">
        <f>(B215-C215)/365.242199</f>
        <v>5.037753044521561</v>
      </c>
      <c r="F215" s="41">
        <v>944.44444444444446</v>
      </c>
      <c r="G215" s="40">
        <v>10.794244561226961</v>
      </c>
      <c r="H215" s="40">
        <v>10.457982281707645</v>
      </c>
      <c r="I215" s="40">
        <v>8.8979083377131527</v>
      </c>
      <c r="J215" s="40">
        <v>35.220414009338683</v>
      </c>
      <c r="K215" s="45">
        <f>IF(G215&gt;0,0.0000275*G215^2.082*H215^0.974*F215,"")</f>
        <v>36.187421429344738</v>
      </c>
      <c r="L215" s="45">
        <f>IF(G215&gt;0,(1/3*H215^3*PI()*(G215/((H215-1.3)*200))^2)*F215,"")</f>
        <v>39.289242630564281</v>
      </c>
      <c r="M215" s="29"/>
      <c r="N215" s="13" t="s">
        <v>91</v>
      </c>
      <c r="O215" s="13" t="s">
        <v>379</v>
      </c>
      <c r="P215" s="13" t="s">
        <v>47</v>
      </c>
      <c r="Q215" s="11" t="s">
        <v>266</v>
      </c>
      <c r="R215" s="11" t="s">
        <v>257</v>
      </c>
      <c r="S215" s="13">
        <v>400</v>
      </c>
      <c r="T215" s="13">
        <v>0</v>
      </c>
      <c r="V215" s="25">
        <f>(F214-F215)/F214</f>
        <v>-3.6585365853658451E-2</v>
      </c>
      <c r="W215" s="13" t="s">
        <v>95</v>
      </c>
      <c r="Y215" s="37"/>
      <c r="AD215" s="48"/>
      <c r="AE215" s="39"/>
    </row>
    <row r="216" spans="1:31" s="13" customFormat="1" ht="12.75" x14ac:dyDescent="0.2">
      <c r="A216" s="20" t="s">
        <v>309</v>
      </c>
      <c r="B216" s="35">
        <v>44406</v>
      </c>
      <c r="C216" s="18">
        <v>42566</v>
      </c>
      <c r="D216" s="23">
        <v>2</v>
      </c>
      <c r="E216" s="12">
        <f>(B216-C216)/365.242199</f>
        <v>5.037753044521561</v>
      </c>
      <c r="F216" s="41">
        <v>833.33333333333337</v>
      </c>
      <c r="G216" s="40">
        <v>11.008359517206772</v>
      </c>
      <c r="H216" s="40">
        <v>10.00293322806842</v>
      </c>
      <c r="I216" s="40">
        <v>8.2807376645222401</v>
      </c>
      <c r="J216" s="40">
        <v>45.399770543767175</v>
      </c>
      <c r="K216" s="45">
        <f>IF(G216&gt;0,0.0000275*G216^2.082*H216^0.974*F216,"")</f>
        <v>31.85238589816425</v>
      </c>
      <c r="L216" s="45">
        <f>IF(G216&gt;0,(1/3*H216^3*PI()*(G216/((H216-1.3)*200))^2)*F216,"")</f>
        <v>34.9368219160352</v>
      </c>
      <c r="M216" s="29"/>
      <c r="N216" s="13" t="s">
        <v>91</v>
      </c>
      <c r="O216" s="13" t="s">
        <v>379</v>
      </c>
      <c r="P216" s="13" t="s">
        <v>47</v>
      </c>
      <c r="Q216" s="11" t="s">
        <v>266</v>
      </c>
      <c r="R216" s="11" t="s">
        <v>256</v>
      </c>
      <c r="S216" s="13">
        <v>0</v>
      </c>
      <c r="T216" s="13">
        <v>400</v>
      </c>
      <c r="V216" s="25">
        <f>(F215-F216)/F215</f>
        <v>0.11764705882352938</v>
      </c>
      <c r="W216" s="13" t="s">
        <v>95</v>
      </c>
      <c r="Y216" s="37"/>
      <c r="AD216" s="48"/>
      <c r="AE216" s="39"/>
    </row>
    <row r="217" spans="1:31" s="13" customFormat="1" ht="12.75" x14ac:dyDescent="0.2">
      <c r="A217" s="20" t="s">
        <v>355</v>
      </c>
      <c r="B217" s="35">
        <v>44406</v>
      </c>
      <c r="C217" s="18">
        <v>42566</v>
      </c>
      <c r="D217" s="23">
        <v>2</v>
      </c>
      <c r="E217" s="12">
        <f>(B217-C217)/365.242199</f>
        <v>5.037753044521561</v>
      </c>
      <c r="F217" s="41">
        <v>822.22222222222229</v>
      </c>
      <c r="G217" s="40">
        <v>11.404823816373808</v>
      </c>
      <c r="H217" s="40">
        <v>9.9458561107147698</v>
      </c>
      <c r="I217" s="40">
        <v>8.507313535286622</v>
      </c>
      <c r="J217" s="40">
        <v>36.348703586784168</v>
      </c>
      <c r="K217" s="45">
        <f>IF(G217&gt;0,0.0000275*G217^2.082*H217^0.974*F217,"")</f>
        <v>33.642154764242491</v>
      </c>
      <c r="L217" s="45">
        <f>IF(G217&gt;0,(1/3*H217^3*PI()*(G217/((H217-1.3)*200))^2)*F217,"")</f>
        <v>36.850680053542234</v>
      </c>
      <c r="M217" s="29"/>
      <c r="N217" s="13" t="s">
        <v>91</v>
      </c>
      <c r="O217" s="13" t="s">
        <v>379</v>
      </c>
      <c r="P217" s="13" t="s">
        <v>47</v>
      </c>
      <c r="Q217" s="11" t="s">
        <v>266</v>
      </c>
      <c r="R217" s="11" t="s">
        <v>258</v>
      </c>
      <c r="S217" s="13">
        <v>400</v>
      </c>
      <c r="T217" s="13">
        <v>400</v>
      </c>
      <c r="V217" s="25">
        <f>(F216-F217)/F216</f>
        <v>1.3333333333333303E-2</v>
      </c>
      <c r="W217" s="13" t="s">
        <v>95</v>
      </c>
      <c r="Y217" s="37"/>
      <c r="AD217" s="48"/>
      <c r="AE217" s="39"/>
    </row>
    <row r="218" spans="1:31" s="13" customFormat="1" ht="12.75" x14ac:dyDescent="0.2">
      <c r="A218" s="20" t="s">
        <v>293</v>
      </c>
      <c r="B218" s="35">
        <v>44032</v>
      </c>
      <c r="C218" s="18">
        <v>42931</v>
      </c>
      <c r="D218" s="23">
        <v>2</v>
      </c>
      <c r="E218" s="12">
        <f>(B218-C218)/365.242199</f>
        <v>3.0144380989229558</v>
      </c>
      <c r="F218" s="41">
        <v>877.99363820442989</v>
      </c>
      <c r="G218" s="40">
        <v>8.4299407909027053</v>
      </c>
      <c r="H218" s="40">
        <v>7.422161820705921</v>
      </c>
      <c r="I218" s="40">
        <v>5.1063716502323953</v>
      </c>
      <c r="J218" s="40">
        <v>19.290734576400045</v>
      </c>
      <c r="K218" s="45">
        <f>IF(G218&gt;0,0.0000275*G218^2.082*H218^0.974*F218,"")</f>
        <v>14.397508724814148</v>
      </c>
      <c r="L218" s="45">
        <f>IF(G218&gt;0,(1/3*H218^3*PI()*(G218/((H218-1.3)*200))^2)*F218,"")</f>
        <v>17.819302123507832</v>
      </c>
      <c r="M218" s="29"/>
      <c r="N218" s="13" t="s">
        <v>91</v>
      </c>
      <c r="O218" s="13" t="s">
        <v>378</v>
      </c>
      <c r="P218" s="13" t="s">
        <v>47</v>
      </c>
      <c r="Q218" s="11" t="s">
        <v>262</v>
      </c>
      <c r="R218" s="11" t="s">
        <v>255</v>
      </c>
      <c r="S218" s="13">
        <v>0</v>
      </c>
      <c r="T218" s="13">
        <v>0</v>
      </c>
      <c r="V218" s="25">
        <f>(F217-F218)/F217</f>
        <v>-6.7830100518901135E-2</v>
      </c>
      <c r="W218" s="13" t="s">
        <v>95</v>
      </c>
      <c r="Y218" s="37"/>
      <c r="AD218" s="48"/>
      <c r="AE218" s="39"/>
    </row>
    <row r="219" spans="1:31" s="13" customFormat="1" ht="12.75" x14ac:dyDescent="0.2">
      <c r="A219" s="20" t="s">
        <v>338</v>
      </c>
      <c r="B219" s="35">
        <v>44032</v>
      </c>
      <c r="C219" s="18">
        <v>42931</v>
      </c>
      <c r="D219" s="23">
        <v>2</v>
      </c>
      <c r="E219" s="12">
        <f>(B219-C219)/365.242199</f>
        <v>3.0144380989229558</v>
      </c>
      <c r="F219" s="41">
        <v>929.20993376635488</v>
      </c>
      <c r="G219" s="40">
        <v>8.0387485659359328</v>
      </c>
      <c r="H219" s="40">
        <v>6.8716244257744394</v>
      </c>
      <c r="I219" s="40">
        <v>4.9224527707849015</v>
      </c>
      <c r="J219" s="40">
        <v>20.794090299092574</v>
      </c>
      <c r="K219" s="45">
        <f>IF(G219&gt;0,0.0000275*G219^2.082*H219^0.974*F219,"")</f>
        <v>12.803973025450793</v>
      </c>
      <c r="L219" s="45">
        <f>IF(G219&gt;0,(1/3*H219^3*PI()*(G219/((H219-1.3)*200))^2)*F219,"")</f>
        <v>16.431376155079402</v>
      </c>
      <c r="M219" s="29"/>
      <c r="N219" s="13" t="s">
        <v>91</v>
      </c>
      <c r="O219" s="13" t="s">
        <v>378</v>
      </c>
      <c r="P219" s="13" t="s">
        <v>47</v>
      </c>
      <c r="Q219" s="11" t="s">
        <v>262</v>
      </c>
      <c r="R219" s="11" t="s">
        <v>257</v>
      </c>
      <c r="S219" s="13">
        <v>400</v>
      </c>
      <c r="T219" s="13">
        <v>0</v>
      </c>
      <c r="V219" s="25">
        <f>(F218-F219)/F218</f>
        <v>-5.8333333333333237E-2</v>
      </c>
      <c r="W219" s="13" t="s">
        <v>95</v>
      </c>
      <c r="Y219" s="37"/>
      <c r="AD219" s="48"/>
      <c r="AE219" s="39"/>
    </row>
    <row r="220" spans="1:31" s="13" customFormat="1" ht="12.75" x14ac:dyDescent="0.2">
      <c r="A220" s="20" t="s">
        <v>315</v>
      </c>
      <c r="B220" s="35">
        <v>44032</v>
      </c>
      <c r="C220" s="18">
        <v>42931</v>
      </c>
      <c r="D220" s="23">
        <v>2</v>
      </c>
      <c r="E220" s="12">
        <f>(B220-C220)/365.242199</f>
        <v>3.0144380989229558</v>
      </c>
      <c r="F220" s="41">
        <v>914.57670646294775</v>
      </c>
      <c r="G220" s="40">
        <v>8.7642078918219877</v>
      </c>
      <c r="H220" s="40">
        <v>7.1992903925010907</v>
      </c>
      <c r="I220" s="40">
        <v>5.6762450012702113</v>
      </c>
      <c r="J220" s="40">
        <v>17.544106519578655</v>
      </c>
      <c r="K220" s="45">
        <f>IF(G220&gt;0,0.0000275*G220^2.082*H220^0.974*F220,"")</f>
        <v>15.786315203418493</v>
      </c>
      <c r="L220" s="45">
        <f>IF(G220&gt;0,(1/3*H220^3*PI()*(G220/((H220-1.3)*200))^2)*F220,"")</f>
        <v>19.718942911069668</v>
      </c>
      <c r="M220" s="29"/>
      <c r="N220" s="13" t="s">
        <v>91</v>
      </c>
      <c r="O220" s="13" t="s">
        <v>378</v>
      </c>
      <c r="P220" s="13" t="s">
        <v>47</v>
      </c>
      <c r="Q220" s="11" t="s">
        <v>262</v>
      </c>
      <c r="R220" s="11" t="s">
        <v>256</v>
      </c>
      <c r="S220" s="13">
        <v>0</v>
      </c>
      <c r="T220" s="13">
        <v>400</v>
      </c>
      <c r="V220" s="25">
        <f>(F219-F220)/F219</f>
        <v>1.574803149606295E-2</v>
      </c>
      <c r="W220" s="13" t="s">
        <v>95</v>
      </c>
      <c r="Y220" s="37"/>
      <c r="AD220" s="48"/>
      <c r="AE220" s="39"/>
    </row>
    <row r="221" spans="1:31" s="13" customFormat="1" ht="12.75" x14ac:dyDescent="0.2">
      <c r="A221" s="20" t="s">
        <v>361</v>
      </c>
      <c r="B221" s="35">
        <v>44032</v>
      </c>
      <c r="C221" s="18">
        <v>42931</v>
      </c>
      <c r="D221" s="23">
        <v>2</v>
      </c>
      <c r="E221" s="12">
        <f>(B221-C221)/365.242199</f>
        <v>3.0144380989229558</v>
      </c>
      <c r="F221" s="41">
        <v>914.57670646294775</v>
      </c>
      <c r="G221" s="40">
        <v>8.6047901781400196</v>
      </c>
      <c r="H221" s="40">
        <v>6.9865156410493627</v>
      </c>
      <c r="I221" s="40">
        <v>5.6242900493962118</v>
      </c>
      <c r="J221" s="40">
        <v>20.497324999579867</v>
      </c>
      <c r="K221" s="45">
        <f>IF(G221&gt;0,0.0000275*G221^2.082*H221^0.974*F221,"")</f>
        <v>14.756792209628385</v>
      </c>
      <c r="L221" s="45">
        <f>IF(G221&gt;0,(1/3*H221^3*PI()*(G221/((H221-1.3)*200))^2)*F221,"")</f>
        <v>18.696433246956005</v>
      </c>
      <c r="M221" s="29"/>
      <c r="N221" s="13" t="s">
        <v>91</v>
      </c>
      <c r="O221" s="13" t="s">
        <v>378</v>
      </c>
      <c r="P221" s="13" t="s">
        <v>47</v>
      </c>
      <c r="Q221" s="11" t="s">
        <v>262</v>
      </c>
      <c r="R221" s="11" t="s">
        <v>258</v>
      </c>
      <c r="S221" s="13">
        <v>400</v>
      </c>
      <c r="T221" s="13">
        <v>400</v>
      </c>
      <c r="V221" s="25">
        <f>(F220-F221)/F220</f>
        <v>0</v>
      </c>
      <c r="W221" s="13" t="s">
        <v>95</v>
      </c>
      <c r="Y221" s="37"/>
      <c r="AD221" s="48"/>
      <c r="AE221" s="39"/>
    </row>
    <row r="222" spans="1:31" s="13" customFormat="1" ht="12.75" x14ac:dyDescent="0.2">
      <c r="A222" s="20" t="s">
        <v>296</v>
      </c>
      <c r="B222" s="35">
        <v>44399</v>
      </c>
      <c r="C222" s="18">
        <v>42384</v>
      </c>
      <c r="D222" s="23">
        <v>2</v>
      </c>
      <c r="E222" s="12">
        <f>(B222-C222)/365.242199</f>
        <v>5.5168871656037748</v>
      </c>
      <c r="F222" s="41">
        <v>892.91059900507389</v>
      </c>
      <c r="G222" s="40">
        <v>9.4625016781693461</v>
      </c>
      <c r="H222" s="40">
        <v>9.6064599264989017</v>
      </c>
      <c r="I222" s="40">
        <v>6.7065796503084973</v>
      </c>
      <c r="J222" s="40">
        <v>30.324676559701622</v>
      </c>
      <c r="K222" s="45">
        <f>IF(G222&gt;0,0.0000275*G222^2.082*H222^0.974*F222,"")</f>
        <v>23.944282524234964</v>
      </c>
      <c r="L222" s="45">
        <f>IF(G222&gt;0,(1/3*H222^3*PI()*(G222/((H222-1.3)*200))^2)*F222,"")</f>
        <v>26.893462562903455</v>
      </c>
      <c r="M222" s="29"/>
      <c r="N222" s="13" t="s">
        <v>91</v>
      </c>
      <c r="O222" s="13" t="s">
        <v>379</v>
      </c>
      <c r="P222" s="13" t="s">
        <v>47</v>
      </c>
      <c r="Q222" s="11" t="s">
        <v>274</v>
      </c>
      <c r="R222" s="11" t="s">
        <v>255</v>
      </c>
      <c r="S222" s="13">
        <v>0</v>
      </c>
      <c r="T222" s="13">
        <v>0</v>
      </c>
      <c r="V222" s="25">
        <f>(F221-F222)/F221</f>
        <v>2.3689765226654197E-2</v>
      </c>
      <c r="W222" s="13" t="s">
        <v>95</v>
      </c>
      <c r="Y222" s="37"/>
      <c r="AD222" s="48"/>
      <c r="AE222" s="39"/>
    </row>
    <row r="223" spans="1:31" s="13" customFormat="1" ht="12.75" x14ac:dyDescent="0.2">
      <c r="A223" s="20" t="s">
        <v>341</v>
      </c>
      <c r="B223" s="35">
        <v>44399</v>
      </c>
      <c r="C223" s="18">
        <v>42384</v>
      </c>
      <c r="D223" s="23">
        <v>2</v>
      </c>
      <c r="E223" s="12">
        <f>(B223-C223)/365.242199</f>
        <v>5.5168871656037748</v>
      </c>
      <c r="F223" s="41">
        <v>949.30853626923601</v>
      </c>
      <c r="G223" s="40">
        <v>9.5484887544340609</v>
      </c>
      <c r="H223" s="40">
        <v>9.7646980219632482</v>
      </c>
      <c r="I223" s="40">
        <v>6.9661653906305787</v>
      </c>
      <c r="J223" s="40">
        <v>39.233196702101807</v>
      </c>
      <c r="K223" s="45">
        <f>IF(G223&gt;0,0.0000275*G223^2.082*H223^0.974*F223,"")</f>
        <v>26.356739865447565</v>
      </c>
      <c r="L223" s="45">
        <f>IF(G223&gt;0,(1/3*H223^3*PI()*(G223/((H223-1.3)*200))^2)*F223,"")</f>
        <v>29.444135476105764</v>
      </c>
      <c r="M223" s="29"/>
      <c r="N223" s="13" t="s">
        <v>91</v>
      </c>
      <c r="O223" s="13" t="s">
        <v>379</v>
      </c>
      <c r="P223" s="13" t="s">
        <v>47</v>
      </c>
      <c r="Q223" s="11" t="s">
        <v>274</v>
      </c>
      <c r="R223" s="11" t="s">
        <v>257</v>
      </c>
      <c r="S223" s="13">
        <v>400</v>
      </c>
      <c r="T223" s="13">
        <v>0</v>
      </c>
      <c r="V223" s="25">
        <f>(F222-F223)/F222</f>
        <v>-6.3161908176477641E-2</v>
      </c>
      <c r="W223" s="13" t="s">
        <v>95</v>
      </c>
      <c r="Y223" s="37"/>
      <c r="AD223" s="48"/>
      <c r="AE223" s="39"/>
    </row>
    <row r="224" spans="1:31" s="13" customFormat="1" ht="12.75" x14ac:dyDescent="0.2">
      <c r="A224" s="20" t="s">
        <v>318</v>
      </c>
      <c r="B224" s="35">
        <v>44399</v>
      </c>
      <c r="C224" s="18">
        <v>42384</v>
      </c>
      <c r="D224" s="23">
        <v>2</v>
      </c>
      <c r="E224" s="12">
        <f>(B224-C224)/365.242199</f>
        <v>5.5168871656037748</v>
      </c>
      <c r="F224" s="41">
        <v>916.4411679915446</v>
      </c>
      <c r="G224" s="40">
        <v>10.628787642077922</v>
      </c>
      <c r="H224" s="40">
        <v>10.415838692980644</v>
      </c>
      <c r="I224" s="40">
        <v>8.3678341992181515</v>
      </c>
      <c r="J224" s="40">
        <v>31.269614888133525</v>
      </c>
      <c r="K224" s="45">
        <f>IF(G224&gt;0,0.0000275*G224^2.082*H224^0.974*F224,"")</f>
        <v>33.869641926396696</v>
      </c>
      <c r="L224" s="45">
        <f>IF(G224&gt;0,(1/3*H224^3*PI()*(G224/((H224-1.3)*200))^2)*F224,"")</f>
        <v>36.857862903232991</v>
      </c>
      <c r="M224" s="29"/>
      <c r="N224" s="13" t="s">
        <v>91</v>
      </c>
      <c r="O224" s="13" t="s">
        <v>379</v>
      </c>
      <c r="P224" s="13" t="s">
        <v>47</v>
      </c>
      <c r="Q224" s="11" t="s">
        <v>274</v>
      </c>
      <c r="R224" s="11" t="s">
        <v>256</v>
      </c>
      <c r="S224" s="13">
        <v>0</v>
      </c>
      <c r="T224" s="13">
        <v>400</v>
      </c>
      <c r="V224" s="25">
        <f>(F223-F224)/F223</f>
        <v>3.4622429928692654E-2</v>
      </c>
      <c r="W224" s="13" t="s">
        <v>95</v>
      </c>
      <c r="Y224" s="37"/>
      <c r="AD224" s="48"/>
      <c r="AE224" s="39"/>
    </row>
    <row r="225" spans="1:31" s="13" customFormat="1" ht="12.75" x14ac:dyDescent="0.2">
      <c r="A225" s="20" t="s">
        <v>364</v>
      </c>
      <c r="B225" s="35">
        <v>44399</v>
      </c>
      <c r="C225" s="18">
        <v>42384</v>
      </c>
      <c r="D225" s="23">
        <v>2</v>
      </c>
      <c r="E225" s="12">
        <f>(B225-C225)/365.242199</f>
        <v>5.5168871656037748</v>
      </c>
      <c r="F225" s="41">
        <v>858.42424059270616</v>
      </c>
      <c r="G225" s="40">
        <v>11.515235385167452</v>
      </c>
      <c r="H225" s="40">
        <v>10.944049117466063</v>
      </c>
      <c r="I225" s="40">
        <v>9.1456968832217402</v>
      </c>
      <c r="J225" s="40">
        <v>43.889728881456023</v>
      </c>
      <c r="K225" s="45">
        <f>IF(G225&gt;0,0.0000275*G225^2.082*H225^0.974*F225,"")</f>
        <v>39.333634912923721</v>
      </c>
      <c r="L225" s="45">
        <f>IF(G225&gt;0,(1/3*H225^3*PI()*(G225/((H225-1.3)*200))^2)*F225,"")</f>
        <v>41.998280783791579</v>
      </c>
      <c r="M225" s="29"/>
      <c r="N225" s="13" t="s">
        <v>91</v>
      </c>
      <c r="O225" s="13" t="s">
        <v>379</v>
      </c>
      <c r="P225" s="13" t="s">
        <v>47</v>
      </c>
      <c r="Q225" s="11" t="s">
        <v>274</v>
      </c>
      <c r="R225" s="11" t="s">
        <v>258</v>
      </c>
      <c r="S225" s="13">
        <v>400</v>
      </c>
      <c r="T225" s="13">
        <v>400</v>
      </c>
      <c r="V225" s="25">
        <f>(F224-F225)/F224</f>
        <v>6.3306766899164146E-2</v>
      </c>
      <c r="W225" s="13" t="s">
        <v>95</v>
      </c>
      <c r="Y225" s="37"/>
      <c r="AD225" s="48"/>
      <c r="AE225" s="39"/>
    </row>
    <row r="226" spans="1:31" s="13" customFormat="1" ht="12.75" x14ac:dyDescent="0.2">
      <c r="A226" s="20" t="s">
        <v>297</v>
      </c>
      <c r="B226" s="35">
        <v>44420</v>
      </c>
      <c r="C226" s="18">
        <v>42597</v>
      </c>
      <c r="D226" s="23">
        <v>2</v>
      </c>
      <c r="E226" s="12">
        <f>(B226-C226)/365.242199</f>
        <v>4.9912085870450031</v>
      </c>
      <c r="F226" s="41">
        <v>1062.5</v>
      </c>
      <c r="G226" s="40">
        <v>11.565509259259258</v>
      </c>
      <c r="H226" s="40">
        <v>10.853479540849632</v>
      </c>
      <c r="I226" s="40">
        <v>11.767784306801342</v>
      </c>
      <c r="J226" s="40">
        <v>61.384925654412598</v>
      </c>
      <c r="K226" s="45">
        <f>IF(G226&gt;0,0.0000275*G226^2.082*H226^0.974*F226,"")</f>
        <v>48.732070332844231</v>
      </c>
      <c r="L226" s="45">
        <f>IF(G226&gt;0,(1/3*H226^3*PI()*(G226/((H226-1.3)*200))^2)*F226,"")</f>
        <v>52.120780030212927</v>
      </c>
      <c r="M226" s="29"/>
      <c r="N226" s="13" t="s">
        <v>91</v>
      </c>
      <c r="O226" s="13" t="s">
        <v>379</v>
      </c>
      <c r="P226" s="13" t="s">
        <v>47</v>
      </c>
      <c r="Q226" s="11" t="s">
        <v>275</v>
      </c>
      <c r="R226" s="11" t="s">
        <v>255</v>
      </c>
      <c r="S226" s="13">
        <v>0</v>
      </c>
      <c r="T226" s="13">
        <v>0</v>
      </c>
      <c r="V226" s="25">
        <f>(F225-F226)/F225</f>
        <v>-0.23773298767330714</v>
      </c>
      <c r="W226" s="13" t="s">
        <v>95</v>
      </c>
      <c r="Y226" s="37"/>
      <c r="AD226" s="48"/>
      <c r="AE226" s="39"/>
    </row>
    <row r="227" spans="1:31" s="13" customFormat="1" ht="12.75" x14ac:dyDescent="0.2">
      <c r="A227" s="20" t="s">
        <v>342</v>
      </c>
      <c r="B227" s="35">
        <v>44420</v>
      </c>
      <c r="C227" s="18">
        <v>42597</v>
      </c>
      <c r="D227" s="23">
        <v>2</v>
      </c>
      <c r="E227" s="12">
        <f>(B227-C227)/365.242199</f>
        <v>4.9912085870450031</v>
      </c>
      <c r="F227" s="41">
        <v>1041.6666666666665</v>
      </c>
      <c r="G227" s="40">
        <v>11.463768115942031</v>
      </c>
      <c r="H227" s="40">
        <v>10.855580793222281</v>
      </c>
      <c r="I227" s="40">
        <v>10.597704667956517</v>
      </c>
      <c r="J227" s="40">
        <v>65.47920546422003</v>
      </c>
      <c r="K227" s="45">
        <f>IF(G227&gt;0,0.0000275*G227^2.082*H227^0.974*F227,"")</f>
        <v>46.914509149227698</v>
      </c>
      <c r="L227" s="45">
        <f>IF(G227&gt;0,(1/3*H227^3*PI()*(G227/((H227-1.3)*200))^2)*F227,"")</f>
        <v>50.21080605103662</v>
      </c>
      <c r="M227" s="29"/>
      <c r="N227" s="13" t="s">
        <v>91</v>
      </c>
      <c r="O227" s="13" t="s">
        <v>379</v>
      </c>
      <c r="P227" s="13" t="s">
        <v>47</v>
      </c>
      <c r="Q227" s="11" t="s">
        <v>275</v>
      </c>
      <c r="R227" s="11" t="s">
        <v>257</v>
      </c>
      <c r="S227" s="13">
        <v>400</v>
      </c>
      <c r="T227" s="13">
        <v>0</v>
      </c>
      <c r="V227" s="25">
        <f>(F226-F227)/F226</f>
        <v>1.9607843137255044E-2</v>
      </c>
      <c r="W227" s="13" t="s">
        <v>95</v>
      </c>
      <c r="Y227" s="37"/>
      <c r="AD227" s="48"/>
      <c r="AE227" s="39"/>
    </row>
    <row r="228" spans="1:31" s="13" customFormat="1" ht="12.75" x14ac:dyDescent="0.2">
      <c r="A228" s="20" t="s">
        <v>319</v>
      </c>
      <c r="B228" s="35">
        <v>44420</v>
      </c>
      <c r="C228" s="18">
        <v>42597</v>
      </c>
      <c r="D228" s="23">
        <v>2</v>
      </c>
      <c r="E228" s="12">
        <f>(B228-C228)/365.242199</f>
        <v>4.9912085870450031</v>
      </c>
      <c r="F228" s="41">
        <v>1020.8333333333334</v>
      </c>
      <c r="G228" s="40">
        <v>13.184636363636365</v>
      </c>
      <c r="H228" s="40">
        <v>12.356043754789555</v>
      </c>
      <c r="I228" s="40">
        <v>13.6506782287763</v>
      </c>
      <c r="J228" s="40">
        <v>60.79605598896763</v>
      </c>
      <c r="K228" s="45">
        <f>IF(G228&gt;0,0.0000275*G228^2.082*H228^0.974*F228,"")</f>
        <v>69.784666941992683</v>
      </c>
      <c r="L228" s="45">
        <f>IF(G228&gt;0,(1/3*H228^3*PI()*(G228/((H228-1.3)*200))^2)*F228,"")</f>
        <v>71.69660594154314</v>
      </c>
      <c r="M228" s="29"/>
      <c r="N228" s="13" t="s">
        <v>91</v>
      </c>
      <c r="O228" s="13" t="s">
        <v>379</v>
      </c>
      <c r="P228" s="13" t="s">
        <v>47</v>
      </c>
      <c r="Q228" s="11" t="s">
        <v>275</v>
      </c>
      <c r="R228" s="11" t="s">
        <v>256</v>
      </c>
      <c r="S228" s="13">
        <v>0</v>
      </c>
      <c r="T228" s="13">
        <v>400</v>
      </c>
      <c r="V228" s="25">
        <f>(F227-F228)/F227</f>
        <v>1.999999999999982E-2</v>
      </c>
      <c r="W228" s="13" t="s">
        <v>95</v>
      </c>
      <c r="Y228" s="37"/>
      <c r="AD228" s="48"/>
      <c r="AE228" s="39"/>
    </row>
    <row r="229" spans="1:31" s="13" customFormat="1" ht="12.75" x14ac:dyDescent="0.2">
      <c r="A229" s="20" t="s">
        <v>365</v>
      </c>
      <c r="B229" s="35">
        <v>44420</v>
      </c>
      <c r="C229" s="18">
        <v>42597</v>
      </c>
      <c r="D229" s="23">
        <v>2</v>
      </c>
      <c r="E229" s="12">
        <f>(B229-C229)/365.242199</f>
        <v>4.9912085870450031</v>
      </c>
      <c r="F229" s="41">
        <v>1041.6666666666667</v>
      </c>
      <c r="G229" s="40">
        <v>12.861166666666668</v>
      </c>
      <c r="H229" s="40">
        <v>12.036512937552425</v>
      </c>
      <c r="I229" s="40">
        <v>13.843280765887787</v>
      </c>
      <c r="J229" s="40">
        <v>61.870756014127309</v>
      </c>
      <c r="K229" s="45">
        <f>IF(G229&gt;0,0.0000275*G229^2.082*H229^0.974*F229,"")</f>
        <v>65.916001118275929</v>
      </c>
      <c r="L229" s="45">
        <f>IF(G229&gt;0,(1/3*H229^3*PI()*(G229/((H229-1.3)*200))^2)*F229,"")</f>
        <v>68.239161779635211</v>
      </c>
      <c r="M229" s="29"/>
      <c r="N229" s="13" t="s">
        <v>91</v>
      </c>
      <c r="O229" s="13" t="s">
        <v>379</v>
      </c>
      <c r="P229" s="13" t="s">
        <v>47</v>
      </c>
      <c r="Q229" s="11" t="s">
        <v>275</v>
      </c>
      <c r="R229" s="11" t="s">
        <v>258</v>
      </c>
      <c r="S229" s="13">
        <v>400</v>
      </c>
      <c r="T229" s="13">
        <v>400</v>
      </c>
      <c r="V229" s="25">
        <f>(F228-F229)/F228</f>
        <v>-2.0408163265306159E-2</v>
      </c>
      <c r="W229" s="13" t="s">
        <v>95</v>
      </c>
      <c r="Y229" s="37"/>
      <c r="AD229" s="48"/>
      <c r="AE229" s="39"/>
    </row>
    <row r="230" spans="1:31" s="13" customFormat="1" ht="12.75" x14ac:dyDescent="0.2">
      <c r="A230" s="20" t="s">
        <v>299</v>
      </c>
      <c r="B230" s="35">
        <v>44393</v>
      </c>
      <c r="C230" s="18">
        <v>42475</v>
      </c>
      <c r="D230" s="23">
        <v>2</v>
      </c>
      <c r="E230" s="12">
        <f>(B230-C230)/365.242199</f>
        <v>5.2513099670610623</v>
      </c>
      <c r="F230" s="41">
        <v>821.31839388376466</v>
      </c>
      <c r="G230" s="40">
        <v>10.288990313239564</v>
      </c>
      <c r="H230" s="40">
        <v>11.317758193244794</v>
      </c>
      <c r="I230" s="40">
        <v>7.175450769399883</v>
      </c>
      <c r="J230" s="40">
        <v>34.821428829354417</v>
      </c>
      <c r="K230" s="45">
        <f>IF(G230&gt;0,0.0000275*G230^2.082*H230^0.974*F230,"")</f>
        <v>30.758628454956202</v>
      </c>
      <c r="L230" s="45">
        <f>IF(G230&gt;0,(1/3*H230^3*PI()*(G230/((H230-1.3)*200))^2)*F230,"")</f>
        <v>32.882576267405703</v>
      </c>
      <c r="M230" s="29"/>
      <c r="N230" s="13" t="s">
        <v>91</v>
      </c>
      <c r="O230" s="13" t="s">
        <v>379</v>
      </c>
      <c r="P230" s="13" t="s">
        <v>47</v>
      </c>
      <c r="Q230" s="11" t="s">
        <v>277</v>
      </c>
      <c r="R230" s="11" t="s">
        <v>255</v>
      </c>
      <c r="S230" s="13">
        <v>0</v>
      </c>
      <c r="T230" s="13">
        <v>0</v>
      </c>
      <c r="V230" s="25">
        <f>(F229-F230)/F229</f>
        <v>0.21153434187158598</v>
      </c>
      <c r="W230" s="13" t="s">
        <v>95</v>
      </c>
      <c r="Y230" s="37"/>
      <c r="AD230" s="48"/>
      <c r="AE230" s="39"/>
    </row>
    <row r="231" spans="1:31" s="13" customFormat="1" ht="12.75" x14ac:dyDescent="0.2">
      <c r="A231" s="20" t="s">
        <v>344</v>
      </c>
      <c r="B231" s="35">
        <v>44393</v>
      </c>
      <c r="C231" s="18">
        <v>42475</v>
      </c>
      <c r="D231" s="23">
        <v>2</v>
      </c>
      <c r="E231" s="12">
        <f>(B231-C231)/365.242199</f>
        <v>5.2513099670610623</v>
      </c>
      <c r="F231" s="41">
        <v>835.91751563295702</v>
      </c>
      <c r="G231" s="40">
        <v>10.580158847825672</v>
      </c>
      <c r="H231" s="40">
        <v>12.222532095521244</v>
      </c>
      <c r="I231" s="40">
        <v>7.6127041783058331</v>
      </c>
      <c r="J231" s="40">
        <v>47.639087235853594</v>
      </c>
      <c r="K231" s="45">
        <f>IF(G231&gt;0,0.0000275*G231^2.082*H231^0.974*F231,"")</f>
        <v>35.758875277012486</v>
      </c>
      <c r="L231" s="45">
        <f>IF(G231&gt;0,(1/3*H231^3*PI()*(G231/((H231-1.3)*200))^2)*F231,"")</f>
        <v>37.493270777900463</v>
      </c>
      <c r="M231" s="29"/>
      <c r="N231" s="13" t="s">
        <v>91</v>
      </c>
      <c r="O231" s="13" t="s">
        <v>379</v>
      </c>
      <c r="P231" s="13" t="s">
        <v>47</v>
      </c>
      <c r="Q231" s="11" t="s">
        <v>277</v>
      </c>
      <c r="R231" s="11" t="s">
        <v>257</v>
      </c>
      <c r="S231" s="13">
        <v>400</v>
      </c>
      <c r="T231" s="13">
        <v>0</v>
      </c>
      <c r="V231" s="25">
        <f>(F230-F231)/F230</f>
        <v>-1.7775228045432613E-2</v>
      </c>
      <c r="W231" s="13" t="s">
        <v>95</v>
      </c>
      <c r="Y231" s="37"/>
      <c r="AD231" s="48"/>
      <c r="AE231" s="39"/>
    </row>
    <row r="232" spans="1:31" s="13" customFormat="1" ht="12.75" x14ac:dyDescent="0.2">
      <c r="A232" s="20" t="s">
        <v>321</v>
      </c>
      <c r="B232" s="35">
        <v>44393</v>
      </c>
      <c r="C232" s="18">
        <v>42475</v>
      </c>
      <c r="D232" s="23">
        <v>2</v>
      </c>
      <c r="E232" s="12">
        <f>(B232-C232)/365.242199</f>
        <v>5.2513099670610623</v>
      </c>
      <c r="F232" s="41">
        <v>967.78055836681233</v>
      </c>
      <c r="G232" s="40">
        <v>10.709491529239843</v>
      </c>
      <c r="H232" s="40">
        <v>11.736206215559429</v>
      </c>
      <c r="I232" s="40">
        <v>9.2137535614185246</v>
      </c>
      <c r="J232" s="40">
        <v>40.040461184229017</v>
      </c>
      <c r="K232" s="45">
        <f>IF(G232&gt;0,0.0000275*G232^2.082*H232^0.974*F232,"")</f>
        <v>40.813923599214007</v>
      </c>
      <c r="L232" s="45">
        <f>IF(G232&gt;0,(1/3*H232^3*PI()*(G232/((H232-1.3)*200))^2)*F232,"")</f>
        <v>43.130164528063432</v>
      </c>
      <c r="M232" s="29"/>
      <c r="N232" s="13" t="s">
        <v>91</v>
      </c>
      <c r="O232" s="13" t="s">
        <v>379</v>
      </c>
      <c r="P232" s="13" t="s">
        <v>47</v>
      </c>
      <c r="Q232" s="11" t="s">
        <v>277</v>
      </c>
      <c r="R232" s="11" t="s">
        <v>256</v>
      </c>
      <c r="S232" s="13">
        <v>0</v>
      </c>
      <c r="T232" s="13">
        <v>400</v>
      </c>
      <c r="V232" s="25">
        <f>(F231-F232)/F231</f>
        <v>-0.15774647649775417</v>
      </c>
      <c r="W232" s="13" t="s">
        <v>95</v>
      </c>
      <c r="Y232" s="37"/>
      <c r="AD232" s="48"/>
      <c r="AE232" s="39"/>
    </row>
    <row r="233" spans="1:31" s="13" customFormat="1" ht="12.75" x14ac:dyDescent="0.2">
      <c r="A233" s="20" t="s">
        <v>367</v>
      </c>
      <c r="B233" s="35">
        <v>44393</v>
      </c>
      <c r="C233" s="18">
        <v>42475</v>
      </c>
      <c r="D233" s="23">
        <v>2</v>
      </c>
      <c r="E233" s="12">
        <f>(B233-C233)/365.242199</f>
        <v>5.2513099670610623</v>
      </c>
      <c r="F233" s="41">
        <v>1028.217815658453</v>
      </c>
      <c r="G233" s="40">
        <v>10.885694088790146</v>
      </c>
      <c r="H233" s="40">
        <v>11.818733747235898</v>
      </c>
      <c r="I233" s="40">
        <v>9.9323592643537761</v>
      </c>
      <c r="J233" s="40">
        <v>52.257903052860811</v>
      </c>
      <c r="K233" s="45">
        <f>IF(G233&gt;0,0.0000275*G233^2.082*H233^0.974*F233,"")</f>
        <v>45.168573603566017</v>
      </c>
      <c r="L233" s="45">
        <f>IF(G233&gt;0,(1/3*H233^3*PI()*(G233/((H233-1.3)*200))^2)*F233,"")</f>
        <v>47.59396912925596</v>
      </c>
      <c r="M233" s="29"/>
      <c r="N233" s="13" t="s">
        <v>91</v>
      </c>
      <c r="O233" s="13" t="s">
        <v>379</v>
      </c>
      <c r="P233" s="13" t="s">
        <v>47</v>
      </c>
      <c r="Q233" s="11" t="s">
        <v>277</v>
      </c>
      <c r="R233" s="11" t="s">
        <v>258</v>
      </c>
      <c r="S233" s="13">
        <v>400</v>
      </c>
      <c r="T233" s="13">
        <v>400</v>
      </c>
      <c r="V233" s="25">
        <f>(F232-F233)/F232</f>
        <v>-6.2449340162022013E-2</v>
      </c>
      <c r="W233" s="13" t="s">
        <v>95</v>
      </c>
      <c r="Y233" s="37"/>
      <c r="AD233" s="48"/>
      <c r="AE233" s="39"/>
    </row>
    <row r="234" spans="1:31" s="13" customFormat="1" ht="12.75" x14ac:dyDescent="0.2">
      <c r="A234" s="20" t="s">
        <v>303</v>
      </c>
      <c r="B234" s="35">
        <v>44391</v>
      </c>
      <c r="C234" s="18">
        <v>42931</v>
      </c>
      <c r="D234" s="23">
        <v>2</v>
      </c>
      <c r="E234" s="12">
        <f>(B234-C234)/365.242199</f>
        <v>3.9973475244573256</v>
      </c>
      <c r="F234" s="41">
        <v>749.46340960335817</v>
      </c>
      <c r="G234" s="40">
        <v>8.9335600023267983</v>
      </c>
      <c r="H234" s="40">
        <v>8.4494721313083705</v>
      </c>
      <c r="I234" s="40">
        <v>5.1201020183353902</v>
      </c>
      <c r="J234" s="40">
        <v>21.633561060115454</v>
      </c>
      <c r="K234" s="45">
        <f>IF(G234&gt;0,0.0000275*G234^2.082*H234^0.974*F234,"")</f>
        <v>15.73433050381135</v>
      </c>
      <c r="L234" s="45">
        <f>IF(G234&gt;0,(1/3*H234^3*PI()*(G234/((H234-1.3)*200))^2)*F234,"")</f>
        <v>18.480297441527121</v>
      </c>
      <c r="M234" s="29"/>
      <c r="N234" s="13" t="s">
        <v>91</v>
      </c>
      <c r="O234" s="13" t="s">
        <v>379</v>
      </c>
      <c r="P234" s="13" t="s">
        <v>47</v>
      </c>
      <c r="Q234" s="11" t="s">
        <v>281</v>
      </c>
      <c r="R234" s="11" t="s">
        <v>255</v>
      </c>
      <c r="S234" s="13">
        <v>0</v>
      </c>
      <c r="T234" s="13">
        <v>0</v>
      </c>
      <c r="V234" s="25">
        <f>(F233-F234)/F233</f>
        <v>0.27110443119154215</v>
      </c>
      <c r="W234" s="13" t="s">
        <v>95</v>
      </c>
      <c r="Y234" s="37"/>
      <c r="AD234" s="48"/>
      <c r="AE234" s="39"/>
    </row>
    <row r="235" spans="1:31" s="13" customFormat="1" ht="12.75" x14ac:dyDescent="0.2">
      <c r="A235" s="20" t="s">
        <v>348</v>
      </c>
      <c r="B235" s="35">
        <v>44391</v>
      </c>
      <c r="C235" s="18">
        <v>42931</v>
      </c>
      <c r="D235" s="23">
        <v>2</v>
      </c>
      <c r="E235" s="12">
        <f>(B235-C235)/365.242199</f>
        <v>3.9973475244573256</v>
      </c>
      <c r="F235" s="41">
        <v>673.24462967955685</v>
      </c>
      <c r="G235" s="40">
        <v>9.0997203586766489</v>
      </c>
      <c r="H235" s="40">
        <v>8.5005964148772062</v>
      </c>
      <c r="I235" s="40">
        <v>4.6826167231908977</v>
      </c>
      <c r="J235" s="40">
        <v>31.054762656136081</v>
      </c>
      <c r="K235" s="45">
        <f>IF(G235&gt;0,0.0000275*G235^2.082*H235^0.974*F235,"")</f>
        <v>14.773578267741533</v>
      </c>
      <c r="L235" s="45">
        <f>IF(G235&gt;0,(1/3*H235^3*PI()*(G235/((H235-1.3)*200))^2)*F235,"")</f>
        <v>17.290552464087916</v>
      </c>
      <c r="M235" s="29"/>
      <c r="N235" s="13" t="s">
        <v>91</v>
      </c>
      <c r="O235" s="13" t="s">
        <v>379</v>
      </c>
      <c r="P235" s="13" t="s">
        <v>47</v>
      </c>
      <c r="Q235" s="11" t="s">
        <v>281</v>
      </c>
      <c r="R235" s="11" t="s">
        <v>257</v>
      </c>
      <c r="S235" s="13">
        <v>400</v>
      </c>
      <c r="T235" s="13">
        <v>0</v>
      </c>
      <c r="V235" s="25">
        <f>(F234-F235)/F234</f>
        <v>0.10169779998217514</v>
      </c>
      <c r="W235" s="13" t="s">
        <v>95</v>
      </c>
      <c r="Y235" s="37"/>
      <c r="AD235" s="48"/>
      <c r="AE235" s="39"/>
    </row>
    <row r="236" spans="1:31" s="13" customFormat="1" ht="12.75" x14ac:dyDescent="0.2">
      <c r="A236" s="20" t="s">
        <v>325</v>
      </c>
      <c r="B236" s="35">
        <v>44391</v>
      </c>
      <c r="C236" s="18">
        <v>42931</v>
      </c>
      <c r="D236" s="23">
        <v>2</v>
      </c>
      <c r="E236" s="12">
        <f>(B236-C236)/365.242199</f>
        <v>3.9973475244573256</v>
      </c>
      <c r="F236" s="41">
        <v>743.16499372809449</v>
      </c>
      <c r="G236" s="40">
        <v>10.479170172517801</v>
      </c>
      <c r="H236" s="40">
        <v>9.3360165296479973</v>
      </c>
      <c r="I236" s="40">
        <v>6.9758654088602325</v>
      </c>
      <c r="J236" s="40">
        <v>19.19372941187828</v>
      </c>
      <c r="K236" s="45">
        <f>IF(G236&gt;0,0.0000275*G236^2.082*H236^0.974*F236,"")</f>
        <v>23.970436323910402</v>
      </c>
      <c r="L236" s="45">
        <f>IF(G236&gt;0,(1/3*H236^3*PI()*(G236/((H236-1.3)*200))^2)*F236,"")</f>
        <v>26.922218833373435</v>
      </c>
      <c r="M236" s="29"/>
      <c r="N236" s="13" t="s">
        <v>91</v>
      </c>
      <c r="O236" s="13" t="s">
        <v>379</v>
      </c>
      <c r="P236" s="13" t="s">
        <v>47</v>
      </c>
      <c r="Q236" s="11" t="s">
        <v>281</v>
      </c>
      <c r="R236" s="11" t="s">
        <v>256</v>
      </c>
      <c r="S236" s="13">
        <v>0</v>
      </c>
      <c r="T236" s="13">
        <v>400</v>
      </c>
      <c r="V236" s="25">
        <f>(F235-F236)/F235</f>
        <v>-0.10385580659116066</v>
      </c>
      <c r="W236" s="13" t="s">
        <v>95</v>
      </c>
      <c r="Y236" s="37"/>
      <c r="AD236" s="48"/>
      <c r="AE236" s="39"/>
    </row>
    <row r="237" spans="1:31" s="13" customFormat="1" ht="12.75" x14ac:dyDescent="0.2">
      <c r="A237" s="20" t="s">
        <v>371</v>
      </c>
      <c r="B237" s="35">
        <v>44391</v>
      </c>
      <c r="C237" s="18">
        <v>42931</v>
      </c>
      <c r="D237" s="23">
        <v>2</v>
      </c>
      <c r="E237" s="12">
        <f>(B237-C237)/365.242199</f>
        <v>3.9973475244573256</v>
      </c>
      <c r="F237" s="41">
        <v>666.94621380429328</v>
      </c>
      <c r="G237" s="40">
        <v>11.314381024331771</v>
      </c>
      <c r="H237" s="40">
        <v>9.3729445900092312</v>
      </c>
      <c r="I237" s="40">
        <v>7.1982519870048947</v>
      </c>
      <c r="J237" s="40">
        <v>32.480529527736358</v>
      </c>
      <c r="K237" s="45">
        <f>IF(G237&gt;0,0.0000275*G237^2.082*H237^0.974*F237,"")</f>
        <v>25.333202998484481</v>
      </c>
      <c r="L237" s="45">
        <f>IF(G237&gt;0,(1/3*H237^3*PI()*(G237/((H237-1.3)*200))^2)*F237,"")</f>
        <v>28.241336378436674</v>
      </c>
      <c r="M237" s="29"/>
      <c r="N237" s="13" t="s">
        <v>91</v>
      </c>
      <c r="O237" s="13" t="s">
        <v>379</v>
      </c>
      <c r="P237" s="13" t="s">
        <v>47</v>
      </c>
      <c r="Q237" s="11" t="s">
        <v>281</v>
      </c>
      <c r="R237" s="11" t="s">
        <v>258</v>
      </c>
      <c r="S237" s="13">
        <v>400</v>
      </c>
      <c r="T237" s="13">
        <v>400</v>
      </c>
      <c r="V237" s="25">
        <f>(F236-F237)/F236</f>
        <v>0.10255970150242001</v>
      </c>
      <c r="W237" s="13" t="s">
        <v>95</v>
      </c>
      <c r="Y237" s="37"/>
      <c r="AD237" s="48"/>
      <c r="AE237" s="39"/>
    </row>
    <row r="238" spans="1:31" s="13" customFormat="1" ht="12.75" x14ac:dyDescent="0.2">
      <c r="A238" s="20" t="s">
        <v>376</v>
      </c>
      <c r="B238" s="35">
        <v>44029</v>
      </c>
      <c r="C238" s="18">
        <v>42931</v>
      </c>
      <c r="D238" s="23">
        <v>2</v>
      </c>
      <c r="E238" s="12">
        <f>(B238-C238)/365.242199</f>
        <v>3.006224371132975</v>
      </c>
      <c r="F238" s="41">
        <v>775.22490063367547</v>
      </c>
      <c r="G238" s="40">
        <v>9.5764854494455971</v>
      </c>
      <c r="H238" s="40">
        <v>8.0408957702780803</v>
      </c>
      <c r="I238" s="40">
        <v>5.9885768476515517</v>
      </c>
      <c r="J238" s="40">
        <v>23.937707973141205</v>
      </c>
      <c r="K238" s="45">
        <f>IF(G238&gt;0,0.0000275*G238^2.082*H238^0.974*F238,"")</f>
        <v>17.92248130608435</v>
      </c>
      <c r="L238" s="45">
        <f>IF(G238&gt;0,(1/3*H238^3*PI()*(G238/((H238-1.3)*200))^2)*F238,"")</f>
        <v>21.295445054187329</v>
      </c>
      <c r="M238" s="29"/>
      <c r="N238" s="13" t="s">
        <v>91</v>
      </c>
      <c r="O238" s="13" t="s">
        <v>378</v>
      </c>
      <c r="P238" s="13" t="s">
        <v>47</v>
      </c>
      <c r="Q238" s="11" t="s">
        <v>260</v>
      </c>
      <c r="R238" s="11" t="s">
        <v>255</v>
      </c>
      <c r="S238" s="13">
        <v>0</v>
      </c>
      <c r="T238" s="13">
        <v>0</v>
      </c>
      <c r="V238" s="25">
        <f>(F237-F238)/F237</f>
        <v>-0.16234995354686155</v>
      </c>
      <c r="W238" s="13" t="s">
        <v>95</v>
      </c>
      <c r="Y238" s="37"/>
      <c r="AD238" s="48"/>
      <c r="AE238" s="39"/>
    </row>
    <row r="239" spans="1:31" s="13" customFormat="1" ht="12.75" x14ac:dyDescent="0.2">
      <c r="A239" s="20" t="s">
        <v>349</v>
      </c>
      <c r="B239" s="35">
        <v>44029</v>
      </c>
      <c r="C239" s="18">
        <v>42200</v>
      </c>
      <c r="D239" s="23">
        <v>2</v>
      </c>
      <c r="E239" s="12">
        <f>(B239-C239)/365.242199</f>
        <v>5.0076360426249646</v>
      </c>
      <c r="F239" s="41">
        <v>918.4591250526629</v>
      </c>
      <c r="G239" s="40">
        <v>9.052012735306171</v>
      </c>
      <c r="H239" s="40">
        <v>8.0432991838771599</v>
      </c>
      <c r="I239" s="40">
        <v>6.0045642576976048</v>
      </c>
      <c r="J239" s="40">
        <v>28.435841867997379</v>
      </c>
      <c r="K239" s="45">
        <f>IF(G239&gt;0,0.0000275*G239^2.082*H239^0.974*F239,"")</f>
        <v>18.889865951451608</v>
      </c>
      <c r="L239" s="45">
        <f>IF(G239&gt;0,(1/3*H239^3*PI()*(G239/((H239-1.3)*200))^2)*F239,"")</f>
        <v>22.546367679107032</v>
      </c>
      <c r="M239" s="29"/>
      <c r="N239" s="13" t="s">
        <v>91</v>
      </c>
      <c r="O239" s="13" t="s">
        <v>378</v>
      </c>
      <c r="P239" s="13" t="s">
        <v>47</v>
      </c>
      <c r="Q239" s="11" t="s">
        <v>260</v>
      </c>
      <c r="R239" s="11" t="s">
        <v>257</v>
      </c>
      <c r="S239" s="13">
        <v>400</v>
      </c>
      <c r="T239" s="13">
        <v>0</v>
      </c>
      <c r="V239" s="25">
        <f>(F238-F239)/F238</f>
        <v>-0.18476473640347019</v>
      </c>
      <c r="W239" s="13" t="s">
        <v>95</v>
      </c>
      <c r="Y239" s="37"/>
      <c r="AD239" s="48"/>
      <c r="AE239" s="39"/>
    </row>
    <row r="240" spans="1:31" s="13" customFormat="1" ht="12.75" x14ac:dyDescent="0.2">
      <c r="A240" s="20" t="s">
        <v>326</v>
      </c>
      <c r="B240" s="35">
        <v>44029</v>
      </c>
      <c r="C240" s="18">
        <v>42200</v>
      </c>
      <c r="D240" s="23">
        <v>2</v>
      </c>
      <c r="E240" s="12">
        <f>(B240-C240)/365.242199</f>
        <v>5.0076360426249646</v>
      </c>
      <c r="F240" s="41">
        <v>861.58094470428387</v>
      </c>
      <c r="G240" s="40">
        <v>10.146458631744437</v>
      </c>
      <c r="H240" s="40">
        <v>8.507325090554593</v>
      </c>
      <c r="I240" s="40">
        <v>7.0541380010250672</v>
      </c>
      <c r="J240" s="40">
        <v>23.600902692783496</v>
      </c>
      <c r="K240" s="45">
        <f>IF(G240&gt;0,0.0000275*G240^2.082*H240^0.974*F240,"")</f>
        <v>23.735257919145987</v>
      </c>
      <c r="L240" s="45">
        <f>IF(G240&gt;0,(1/3*H240^3*PI()*(G240/((H240-1.3)*200))^2)*F240,"")</f>
        <v>27.524824162868075</v>
      </c>
      <c r="M240" s="29"/>
      <c r="N240" s="13" t="s">
        <v>91</v>
      </c>
      <c r="O240" s="13" t="s">
        <v>378</v>
      </c>
      <c r="P240" s="13" t="s">
        <v>47</v>
      </c>
      <c r="Q240" s="11" t="s">
        <v>260</v>
      </c>
      <c r="R240" s="11" t="s">
        <v>256</v>
      </c>
      <c r="S240" s="13">
        <v>0</v>
      </c>
      <c r="T240" s="13">
        <v>400</v>
      </c>
      <c r="V240" s="25">
        <f>(F239-F240)/F239</f>
        <v>6.1927829771540169E-2</v>
      </c>
      <c r="W240" s="13" t="s">
        <v>95</v>
      </c>
      <c r="Y240" s="37"/>
      <c r="AD240" s="48"/>
      <c r="AE240" s="39"/>
    </row>
    <row r="241" spans="1:31" s="13" customFormat="1" ht="12.75" x14ac:dyDescent="0.2">
      <c r="A241" s="20" t="s">
        <v>372</v>
      </c>
      <c r="B241" s="35">
        <v>44029</v>
      </c>
      <c r="C241" s="18">
        <v>42200</v>
      </c>
      <c r="D241" s="23">
        <v>2</v>
      </c>
      <c r="E241" s="12">
        <f>(B241-C241)/365.242199</f>
        <v>5.0076360426249646</v>
      </c>
      <c r="F241" s="41">
        <v>918.90431371610873</v>
      </c>
      <c r="G241" s="40">
        <v>10.200884112635132</v>
      </c>
      <c r="H241" s="40">
        <v>8.6426191331529605</v>
      </c>
      <c r="I241" s="40">
        <v>7.4639346132314479</v>
      </c>
      <c r="J241" s="40">
        <v>30.364278319825655</v>
      </c>
      <c r="K241" s="45">
        <f>IF(G241&gt;0,0.0000275*G241^2.082*H241^0.974*F241,"")</f>
        <v>25.994382633814968</v>
      </c>
      <c r="L241" s="45">
        <f>IF(G241&gt;0,(1/3*H241^3*PI()*(G241/((H241-1.3)*200))^2)*F241,"")</f>
        <v>29.97427348200668</v>
      </c>
      <c r="M241" s="29"/>
      <c r="N241" s="13" t="s">
        <v>91</v>
      </c>
      <c r="O241" s="13" t="s">
        <v>378</v>
      </c>
      <c r="P241" s="13" t="s">
        <v>47</v>
      </c>
      <c r="Q241" s="11" t="s">
        <v>260</v>
      </c>
      <c r="R241" s="11" t="s">
        <v>258</v>
      </c>
      <c r="S241" s="13">
        <v>400</v>
      </c>
      <c r="T241" s="13">
        <v>400</v>
      </c>
      <c r="V241" s="25">
        <f>(F240-F241)/F240</f>
        <v>-6.6532772531894477E-2</v>
      </c>
      <c r="W241" s="13" t="s">
        <v>95</v>
      </c>
      <c r="Y241" s="37"/>
      <c r="AD241" s="48"/>
      <c r="AE241" s="39"/>
    </row>
    <row r="242" spans="1:31" s="13" customFormat="1" ht="12.75" x14ac:dyDescent="0.2">
      <c r="A242" s="20" t="s">
        <v>288</v>
      </c>
      <c r="B242" s="35">
        <v>43986</v>
      </c>
      <c r="C242" s="18">
        <v>42566</v>
      </c>
      <c r="D242" s="23">
        <v>2</v>
      </c>
      <c r="E242" s="12">
        <f>(B242-C242)/365.242199</f>
        <v>3.8878311539242483</v>
      </c>
      <c r="F242" s="41">
        <v>1250</v>
      </c>
      <c r="G242" s="40">
        <v>11.310769867904014</v>
      </c>
      <c r="H242" s="40">
        <v>12.845228435594288</v>
      </c>
      <c r="I242" s="40">
        <v>12.142999586806674</v>
      </c>
      <c r="J242" s="40">
        <v>62.598346478190905</v>
      </c>
      <c r="K242" s="45">
        <f>IF(G242&gt;0,0.0000275*G242^2.082*H242^0.974*F242,"")</f>
        <v>64.495281294905936</v>
      </c>
      <c r="L242" s="45">
        <f>IF(G242&gt;0,(1/3*H242^3*PI()*(G242/((H242-1.3)*200))^2)*F242,"")</f>
        <v>66.570743501756979</v>
      </c>
      <c r="M242" s="29"/>
      <c r="N242" s="13" t="s">
        <v>90</v>
      </c>
      <c r="O242" s="13" t="s">
        <v>379</v>
      </c>
      <c r="P242" s="13" t="s">
        <v>47</v>
      </c>
      <c r="Q242" s="11" t="s">
        <v>267</v>
      </c>
      <c r="R242" s="11" t="s">
        <v>255</v>
      </c>
      <c r="S242" s="13">
        <v>0</v>
      </c>
      <c r="T242" s="13">
        <v>0</v>
      </c>
      <c r="V242" s="25">
        <f>(F241-F242)/F241</f>
        <v>-0.36031573836553099</v>
      </c>
      <c r="W242" s="13" t="s">
        <v>95</v>
      </c>
      <c r="Y242" s="37"/>
      <c r="AD242" s="48"/>
      <c r="AE242" s="39"/>
    </row>
    <row r="243" spans="1:31" s="13" customFormat="1" ht="12.75" x14ac:dyDescent="0.2">
      <c r="A243" s="20" t="s">
        <v>333</v>
      </c>
      <c r="B243" s="35">
        <v>43986</v>
      </c>
      <c r="C243" s="18">
        <v>42566</v>
      </c>
      <c r="D243" s="23">
        <v>2</v>
      </c>
      <c r="E243" s="12">
        <f>(B243-C243)/365.242199</f>
        <v>3.8878311539242483</v>
      </c>
      <c r="F243" s="41">
        <v>1257.8125</v>
      </c>
      <c r="G243" s="40">
        <v>10.290465263982892</v>
      </c>
      <c r="H243" s="40">
        <v>12.158335966136052</v>
      </c>
      <c r="I243" s="40">
        <v>11.543941044910925</v>
      </c>
      <c r="J243" s="40">
        <v>66.416519416328285</v>
      </c>
      <c r="K243" s="45">
        <f>IF(G243&gt;0,0.0000275*G243^2.082*H243^0.974*F243,"")</f>
        <v>50.524928243508896</v>
      </c>
      <c r="L243" s="45">
        <f>IF(G243&gt;0,(1/3*H243^3*PI()*(G243/((H243-1.3)*200))^2)*F243,"")</f>
        <v>53.155771368927567</v>
      </c>
      <c r="M243" s="29"/>
      <c r="N243" s="13" t="s">
        <v>90</v>
      </c>
      <c r="O243" s="13" t="s">
        <v>379</v>
      </c>
      <c r="P243" s="13" t="s">
        <v>47</v>
      </c>
      <c r="Q243" s="11" t="s">
        <v>267</v>
      </c>
      <c r="R243" s="11" t="s">
        <v>257</v>
      </c>
      <c r="S243" s="13">
        <v>400</v>
      </c>
      <c r="T243" s="13">
        <v>0</v>
      </c>
      <c r="V243" s="25">
        <f>(F242-F243)/F242</f>
        <v>-6.2500000000000003E-3</v>
      </c>
      <c r="W243" s="13" t="s">
        <v>95</v>
      </c>
      <c r="Y243" s="37"/>
      <c r="AD243" s="48"/>
      <c r="AE243" s="39"/>
    </row>
    <row r="244" spans="1:31" s="13" customFormat="1" ht="12.75" x14ac:dyDescent="0.2">
      <c r="A244" s="20" t="s">
        <v>310</v>
      </c>
      <c r="B244" s="35">
        <v>43986</v>
      </c>
      <c r="C244" s="18">
        <v>42566</v>
      </c>
      <c r="D244" s="23">
        <v>2</v>
      </c>
      <c r="E244" s="12">
        <f>(B244-C244)/365.242199</f>
        <v>3.8878311539242483</v>
      </c>
      <c r="F244" s="41">
        <v>1359.375</v>
      </c>
      <c r="G244" s="40">
        <v>10.849070512820511</v>
      </c>
      <c r="H244" s="40">
        <v>12.237820512820512</v>
      </c>
      <c r="I244" s="40">
        <v>12.131223216298077</v>
      </c>
      <c r="J244" s="40">
        <v>60.519310607546892</v>
      </c>
      <c r="K244" s="45">
        <f>IF(G244&gt;0,0.0000275*G244^2.082*H244^0.974*F244,"")</f>
        <v>61.345540469285105</v>
      </c>
      <c r="L244" s="45">
        <f>IF(G244&gt;0,(1/3*H244^3*PI()*(G244/((H244-1.3)*200))^2)*F244,"")</f>
        <v>64.171711454502912</v>
      </c>
      <c r="M244" s="29"/>
      <c r="N244" s="13" t="s">
        <v>90</v>
      </c>
      <c r="O244" s="13" t="s">
        <v>379</v>
      </c>
      <c r="P244" s="13" t="s">
        <v>47</v>
      </c>
      <c r="Q244" s="11" t="s">
        <v>267</v>
      </c>
      <c r="R244" s="11" t="s">
        <v>256</v>
      </c>
      <c r="S244" s="13">
        <v>0</v>
      </c>
      <c r="T244" s="13">
        <v>400</v>
      </c>
      <c r="V244" s="25">
        <f>(F243-F244)/F243</f>
        <v>-8.0745341614906832E-2</v>
      </c>
      <c r="W244" s="13" t="s">
        <v>95</v>
      </c>
      <c r="Y244" s="37"/>
      <c r="AD244" s="48"/>
      <c r="AE244" s="39"/>
    </row>
    <row r="245" spans="1:31" s="13" customFormat="1" ht="12.75" x14ac:dyDescent="0.2">
      <c r="A245" s="20" t="s">
        <v>356</v>
      </c>
      <c r="B245" s="35">
        <v>43986</v>
      </c>
      <c r="C245" s="18">
        <v>42566</v>
      </c>
      <c r="D245" s="23">
        <v>2</v>
      </c>
      <c r="E245" s="12">
        <f>(B245-C245)/365.242199</f>
        <v>3.8878311539242483</v>
      </c>
      <c r="F245" s="41">
        <v>1156.25</v>
      </c>
      <c r="G245" s="40">
        <v>10.003882783882784</v>
      </c>
      <c r="H245" s="40">
        <v>10.717619047619049</v>
      </c>
      <c r="I245" s="40">
        <v>9.6835666556088373</v>
      </c>
      <c r="J245" s="40">
        <v>57.714733233733483</v>
      </c>
      <c r="K245" s="45">
        <f>IF(G245&gt;0,0.0000275*G245^2.082*H245^0.974*F245,"")</f>
        <v>38.730331407260351</v>
      </c>
      <c r="L245" s="45">
        <f>IF(G245&gt;0,(1/3*H245^3*PI()*(G245/((H245-1.3)*200))^2)*F245,"")</f>
        <v>42.050413645221624</v>
      </c>
      <c r="M245" s="29"/>
      <c r="N245" s="13" t="s">
        <v>90</v>
      </c>
      <c r="O245" s="13" t="s">
        <v>379</v>
      </c>
      <c r="P245" s="13" t="s">
        <v>47</v>
      </c>
      <c r="Q245" s="11" t="s">
        <v>267</v>
      </c>
      <c r="R245" s="11" t="s">
        <v>258</v>
      </c>
      <c r="S245" s="13">
        <v>400</v>
      </c>
      <c r="T245" s="13">
        <v>400</v>
      </c>
      <c r="V245" s="25">
        <f>(F244-F245)/F244</f>
        <v>0.14942528735632185</v>
      </c>
      <c r="W245" s="13" t="s">
        <v>95</v>
      </c>
      <c r="Y245" s="37"/>
      <c r="AD245" s="48"/>
      <c r="AE245" s="39"/>
    </row>
    <row r="246" spans="1:31" s="13" customFormat="1" ht="12.75" x14ac:dyDescent="0.2">
      <c r="A246" s="20" t="s">
        <v>289</v>
      </c>
      <c r="B246" s="35">
        <v>44378</v>
      </c>
      <c r="C246" s="18">
        <v>42566</v>
      </c>
      <c r="D246" s="23">
        <v>2</v>
      </c>
      <c r="E246" s="12">
        <f>(B246-C246)/365.242199</f>
        <v>4.9610915851484068</v>
      </c>
      <c r="F246" s="41">
        <v>1226.5625</v>
      </c>
      <c r="G246" s="40">
        <v>12.857551943771456</v>
      </c>
      <c r="H246" s="40">
        <v>15.657261184212405</v>
      </c>
      <c r="I246" s="40">
        <v>15.763671314241822</v>
      </c>
      <c r="J246" s="40">
        <v>101.49324943584109</v>
      </c>
      <c r="K246" s="45">
        <f>IF(G246&gt;0,0.0000275*G246^2.082*H246^0.974*F246,"")</f>
        <v>100.21739662409968</v>
      </c>
      <c r="L246" s="45">
        <f>IF(G246&gt;0,(1/3*H246^3*PI()*(G246/((H246-1.3)*200))^2)*F246,"")</f>
        <v>98.850545690059988</v>
      </c>
      <c r="M246" s="29"/>
      <c r="N246" s="13" t="s">
        <v>90</v>
      </c>
      <c r="O246" s="13" t="s">
        <v>379</v>
      </c>
      <c r="P246" s="13" t="s">
        <v>47</v>
      </c>
      <c r="Q246" s="11" t="s">
        <v>268</v>
      </c>
      <c r="R246" s="11" t="s">
        <v>255</v>
      </c>
      <c r="S246" s="13">
        <v>0</v>
      </c>
      <c r="T246" s="13">
        <v>0</v>
      </c>
      <c r="V246" s="25">
        <f>(F245-F246)/F245</f>
        <v>-6.0810810810810814E-2</v>
      </c>
      <c r="W246" s="13" t="s">
        <v>95</v>
      </c>
      <c r="Y246" s="37"/>
      <c r="AD246" s="48"/>
      <c r="AE246" s="39"/>
    </row>
    <row r="247" spans="1:31" s="13" customFormat="1" ht="12.75" x14ac:dyDescent="0.2">
      <c r="A247" s="20" t="s">
        <v>334</v>
      </c>
      <c r="B247" s="35">
        <v>44378</v>
      </c>
      <c r="C247" s="18">
        <v>42566</v>
      </c>
      <c r="D247" s="23">
        <v>2</v>
      </c>
      <c r="E247" s="12">
        <f>(B247-C247)/365.242199</f>
        <v>4.9610915851484068</v>
      </c>
      <c r="F247" s="41">
        <v>1257.8125</v>
      </c>
      <c r="G247" s="40">
        <v>11.778798611565493</v>
      </c>
      <c r="H247" s="40">
        <v>14.743460756722953</v>
      </c>
      <c r="I247" s="40">
        <v>15.251412754810303</v>
      </c>
      <c r="J247" s="40">
        <v>107.1696855357273</v>
      </c>
      <c r="K247" s="45">
        <f>IF(G247&gt;0,0.0000275*G247^2.082*H247^0.974*F247,"")</f>
        <v>80.760077612519751</v>
      </c>
      <c r="L247" s="45">
        <f>IF(G247&gt;0,(1/3*H247^3*PI()*(G247/((H247-1.3)*200))^2)*F247,"")</f>
        <v>81.014484503264924</v>
      </c>
      <c r="M247" s="29"/>
      <c r="N247" s="13" t="s">
        <v>90</v>
      </c>
      <c r="O247" s="13" t="s">
        <v>379</v>
      </c>
      <c r="P247" s="13" t="s">
        <v>47</v>
      </c>
      <c r="Q247" s="11" t="s">
        <v>268</v>
      </c>
      <c r="R247" s="11" t="s">
        <v>257</v>
      </c>
      <c r="S247" s="13">
        <v>400</v>
      </c>
      <c r="T247" s="13">
        <v>0</v>
      </c>
      <c r="V247" s="25">
        <f>(F246-F247)/F246</f>
        <v>-2.5477707006369428E-2</v>
      </c>
      <c r="W247" s="13" t="s">
        <v>95</v>
      </c>
      <c r="Y247" s="37"/>
      <c r="AD247" s="48"/>
      <c r="AE247" s="39"/>
    </row>
    <row r="248" spans="1:31" s="13" customFormat="1" ht="12.75" x14ac:dyDescent="0.2">
      <c r="A248" s="20" t="s">
        <v>311</v>
      </c>
      <c r="B248" s="35">
        <v>44378</v>
      </c>
      <c r="C248" s="18">
        <v>42566</v>
      </c>
      <c r="D248" s="23">
        <v>2</v>
      </c>
      <c r="E248" s="12">
        <f>(B248-C248)/365.242199</f>
        <v>4.9610915851484068</v>
      </c>
      <c r="F248" s="41">
        <v>1187.5</v>
      </c>
      <c r="G248" s="40">
        <v>13.608578431372548</v>
      </c>
      <c r="H248" s="40">
        <v>15.477696078431372</v>
      </c>
      <c r="I248" s="40">
        <v>16.681255670092948</v>
      </c>
      <c r="J248" s="40">
        <v>96.103874867712975</v>
      </c>
      <c r="K248" s="45">
        <f>IF(G248&gt;0,0.0000275*G248^2.082*H248^0.974*F248,"")</f>
        <v>107.97878345282794</v>
      </c>
      <c r="L248" s="45">
        <f>IF(G248&gt;0,(1/3*H248^3*PI()*(G248/((H248-1.3)*200))^2)*F248,"")</f>
        <v>106.20265776186432</v>
      </c>
      <c r="M248" s="29"/>
      <c r="N248" s="13" t="s">
        <v>90</v>
      </c>
      <c r="O248" s="13" t="s">
        <v>379</v>
      </c>
      <c r="P248" s="13" t="s">
        <v>47</v>
      </c>
      <c r="Q248" s="11" t="s">
        <v>268</v>
      </c>
      <c r="R248" s="11" t="s">
        <v>256</v>
      </c>
      <c r="S248" s="13">
        <v>0</v>
      </c>
      <c r="T248" s="13">
        <v>400</v>
      </c>
      <c r="V248" s="25">
        <f>(F247-F248)/F247</f>
        <v>5.5900621118012424E-2</v>
      </c>
      <c r="W248" s="13" t="s">
        <v>95</v>
      </c>
      <c r="Y248" s="37"/>
      <c r="AD248" s="48"/>
      <c r="AE248" s="39"/>
    </row>
    <row r="249" spans="1:31" s="13" customFormat="1" ht="12.75" x14ac:dyDescent="0.2">
      <c r="A249" s="20" t="s">
        <v>357</v>
      </c>
      <c r="B249" s="35">
        <v>44378</v>
      </c>
      <c r="C249" s="18">
        <v>42566</v>
      </c>
      <c r="D249" s="23">
        <v>2</v>
      </c>
      <c r="E249" s="12">
        <f>(B249-C249)/365.242199</f>
        <v>4.9610915851484068</v>
      </c>
      <c r="F249" s="41">
        <v>1281.25</v>
      </c>
      <c r="G249" s="40">
        <v>12.090448717948718</v>
      </c>
      <c r="H249" s="40">
        <v>14.568958333333331</v>
      </c>
      <c r="I249" s="40">
        <v>15.065053511976636</v>
      </c>
      <c r="J249" s="40">
        <v>95.91796404738713</v>
      </c>
      <c r="K249" s="45">
        <f>IF(G249&gt;0,0.0000275*G249^2.082*H249^0.974*F249,"")</f>
        <v>85.8600326810094</v>
      </c>
      <c r="L249" s="45">
        <f>IF(G249&gt;0,(1/3*H249^3*PI()*(G249/((H249-1.3)*200))^2)*F249,"")</f>
        <v>86.119041343344321</v>
      </c>
      <c r="M249" s="29"/>
      <c r="N249" s="13" t="s">
        <v>90</v>
      </c>
      <c r="O249" s="13" t="s">
        <v>379</v>
      </c>
      <c r="P249" s="13" t="s">
        <v>47</v>
      </c>
      <c r="Q249" s="11" t="s">
        <v>268</v>
      </c>
      <c r="R249" s="11" t="s">
        <v>258</v>
      </c>
      <c r="S249" s="13">
        <v>400</v>
      </c>
      <c r="T249" s="13">
        <v>400</v>
      </c>
      <c r="V249" s="25">
        <f>(F248-F249)/F248</f>
        <v>-7.8947368421052627E-2</v>
      </c>
      <c r="W249" s="13" t="s">
        <v>95</v>
      </c>
      <c r="Y249" s="37"/>
      <c r="AD249" s="48"/>
      <c r="AE249" s="39"/>
    </row>
    <row r="250" spans="1:31" s="13" customFormat="1" ht="12.75" x14ac:dyDescent="0.2">
      <c r="A250" s="20" t="s">
        <v>291</v>
      </c>
      <c r="B250" s="35">
        <v>43998</v>
      </c>
      <c r="C250" s="18">
        <v>42550</v>
      </c>
      <c r="D250" s="23">
        <v>2</v>
      </c>
      <c r="E250" s="12">
        <f>(B250-C250)/365.242199</f>
        <v>3.9644926132974025</v>
      </c>
      <c r="F250" s="41"/>
      <c r="G250" s="40"/>
      <c r="H250" s="40"/>
      <c r="I250" s="40"/>
      <c r="J250" s="40"/>
      <c r="K250" s="45"/>
      <c r="L250" s="45" t="str">
        <f>IF(G250&gt;0,(1/3*H250^3*PI()*(G250/((H250-1.3)*200))^2)*F250,"")</f>
        <v/>
      </c>
      <c r="M250" s="29"/>
      <c r="N250" s="13" t="s">
        <v>90</v>
      </c>
      <c r="O250" s="13" t="s">
        <v>378</v>
      </c>
      <c r="P250" s="13" t="s">
        <v>47</v>
      </c>
      <c r="Q250" s="11" t="s">
        <v>270</v>
      </c>
      <c r="R250" s="11" t="s">
        <v>255</v>
      </c>
      <c r="S250" s="13">
        <v>0</v>
      </c>
      <c r="T250" s="13">
        <v>0</v>
      </c>
      <c r="V250" s="25">
        <f>(F249-F250)/F249</f>
        <v>1</v>
      </c>
      <c r="W250" s="13" t="s">
        <v>95</v>
      </c>
      <c r="Y250" s="37"/>
      <c r="AD250" s="48"/>
      <c r="AE250" s="39"/>
    </row>
    <row r="251" spans="1:31" s="13" customFormat="1" ht="12.75" x14ac:dyDescent="0.2">
      <c r="A251" s="20" t="s">
        <v>336</v>
      </c>
      <c r="B251" s="35">
        <v>43998</v>
      </c>
      <c r="C251" s="18">
        <v>42536</v>
      </c>
      <c r="D251" s="23">
        <v>2</v>
      </c>
      <c r="E251" s="12">
        <f>(B251-C251)/365.242199</f>
        <v>4.0028233429839792</v>
      </c>
      <c r="F251" s="41"/>
      <c r="G251" s="40"/>
      <c r="H251" s="40"/>
      <c r="I251" s="40"/>
      <c r="J251" s="40"/>
      <c r="K251" s="45"/>
      <c r="L251" s="45" t="str">
        <f>IF(G251&gt;0,(1/3*H251^3*PI()*(G251/((H251-1.3)*200))^2)*F251,"")</f>
        <v/>
      </c>
      <c r="M251" s="29"/>
      <c r="N251" s="13" t="s">
        <v>90</v>
      </c>
      <c r="O251" s="13" t="s">
        <v>378</v>
      </c>
      <c r="P251" s="13" t="s">
        <v>47</v>
      </c>
      <c r="Q251" s="11" t="s">
        <v>270</v>
      </c>
      <c r="R251" s="11" t="s">
        <v>257</v>
      </c>
      <c r="S251" s="13">
        <v>400</v>
      </c>
      <c r="T251" s="13">
        <v>0</v>
      </c>
      <c r="V251" s="25" t="e">
        <f>(F250-F251)/F250</f>
        <v>#DIV/0!</v>
      </c>
      <c r="W251" s="13" t="s">
        <v>95</v>
      </c>
      <c r="Y251" s="37"/>
      <c r="AD251" s="48"/>
      <c r="AE251" s="39"/>
    </row>
    <row r="252" spans="1:31" s="13" customFormat="1" ht="12.75" x14ac:dyDescent="0.2">
      <c r="A252" s="20" t="s">
        <v>313</v>
      </c>
      <c r="B252" s="35">
        <v>43998</v>
      </c>
      <c r="C252" s="18">
        <v>42536</v>
      </c>
      <c r="D252" s="23">
        <v>2</v>
      </c>
      <c r="E252" s="12">
        <f>(B252-C252)/365.242199</f>
        <v>4.0028233429839792</v>
      </c>
      <c r="F252" s="41"/>
      <c r="G252" s="40"/>
      <c r="H252" s="40"/>
      <c r="I252" s="40"/>
      <c r="J252" s="40"/>
      <c r="K252" s="45"/>
      <c r="L252" s="45" t="str">
        <f>IF(G252&gt;0,(1/3*H252^3*PI()*(G252/((H252-1.3)*200))^2)*F252,"")</f>
        <v/>
      </c>
      <c r="M252" s="29"/>
      <c r="N252" s="13" t="s">
        <v>90</v>
      </c>
      <c r="O252" s="13" t="s">
        <v>378</v>
      </c>
      <c r="P252" s="13" t="s">
        <v>47</v>
      </c>
      <c r="Q252" s="11" t="s">
        <v>270</v>
      </c>
      <c r="R252" s="11" t="s">
        <v>256</v>
      </c>
      <c r="S252" s="13">
        <v>0</v>
      </c>
      <c r="T252" s="13">
        <v>400</v>
      </c>
      <c r="V252" s="25" t="e">
        <f>(F251-F252)/F251</f>
        <v>#DIV/0!</v>
      </c>
      <c r="W252" s="13" t="s">
        <v>95</v>
      </c>
      <c r="Y252" s="37"/>
      <c r="AD252" s="48"/>
      <c r="AE252" s="39"/>
    </row>
    <row r="253" spans="1:31" s="13" customFormat="1" ht="12.75" x14ac:dyDescent="0.2">
      <c r="A253" s="20" t="s">
        <v>359</v>
      </c>
      <c r="B253" s="35">
        <v>43998</v>
      </c>
      <c r="C253" s="18">
        <v>42536</v>
      </c>
      <c r="D253" s="23">
        <v>2</v>
      </c>
      <c r="E253" s="12">
        <f>(B253-C253)/365.242199</f>
        <v>4.0028233429839792</v>
      </c>
      <c r="F253" s="41"/>
      <c r="G253" s="40"/>
      <c r="H253" s="40"/>
      <c r="I253" s="40"/>
      <c r="J253" s="40"/>
      <c r="K253" s="45"/>
      <c r="L253" s="45" t="str">
        <f>IF(G253&gt;0,(1/3*H253^3*PI()*(G253/((H253-1.3)*200))^2)*F253,"")</f>
        <v/>
      </c>
      <c r="M253" s="29"/>
      <c r="N253" s="13" t="s">
        <v>90</v>
      </c>
      <c r="O253" s="13" t="s">
        <v>378</v>
      </c>
      <c r="P253" s="13" t="s">
        <v>47</v>
      </c>
      <c r="Q253" s="11" t="s">
        <v>270</v>
      </c>
      <c r="R253" s="11" t="s">
        <v>258</v>
      </c>
      <c r="S253" s="13">
        <v>400</v>
      </c>
      <c r="T253" s="13">
        <v>400</v>
      </c>
      <c r="V253" s="25" t="e">
        <f>(F252-F253)/F252</f>
        <v>#DIV/0!</v>
      </c>
      <c r="W253" s="13" t="s">
        <v>95</v>
      </c>
      <c r="Y253" s="37"/>
      <c r="AD253" s="48"/>
      <c r="AE253" s="39"/>
    </row>
    <row r="254" spans="1:31" s="13" customFormat="1" ht="12.75" x14ac:dyDescent="0.2">
      <c r="A254" s="20" t="s">
        <v>292</v>
      </c>
      <c r="B254" s="35">
        <v>44410</v>
      </c>
      <c r="C254" s="18">
        <v>42550</v>
      </c>
      <c r="D254" s="23">
        <v>2</v>
      </c>
      <c r="E254" s="12">
        <f>(B254-C254)/365.242199</f>
        <v>5.0925112297880997</v>
      </c>
      <c r="F254" s="41"/>
      <c r="G254" s="40"/>
      <c r="H254" s="40"/>
      <c r="I254" s="40"/>
      <c r="J254" s="40"/>
      <c r="K254" s="45"/>
      <c r="L254" s="45" t="str">
        <f>IF(G254&gt;0,(1/3*H254^3*PI()*(G254/((H254-1.3)*200))^2)*F254,"")</f>
        <v/>
      </c>
      <c r="M254" s="29"/>
      <c r="N254" s="13" t="s">
        <v>90</v>
      </c>
      <c r="O254" s="13" t="s">
        <v>378</v>
      </c>
      <c r="P254" s="13" t="s">
        <v>47</v>
      </c>
      <c r="Q254" s="11" t="s">
        <v>271</v>
      </c>
      <c r="R254" s="11" t="s">
        <v>255</v>
      </c>
      <c r="S254" s="13">
        <v>0</v>
      </c>
      <c r="T254" s="13">
        <v>0</v>
      </c>
      <c r="V254" s="25">
        <v>5.1725564843168093E-2</v>
      </c>
      <c r="W254" s="13" t="s">
        <v>95</v>
      </c>
      <c r="Y254" s="37"/>
      <c r="AD254" s="48"/>
      <c r="AE254" s="39"/>
    </row>
    <row r="255" spans="1:31" s="13" customFormat="1" ht="12.75" x14ac:dyDescent="0.2">
      <c r="A255" s="20" t="s">
        <v>337</v>
      </c>
      <c r="B255" s="35">
        <v>44410</v>
      </c>
      <c r="C255" s="18">
        <v>42536</v>
      </c>
      <c r="D255" s="23">
        <v>2</v>
      </c>
      <c r="E255" s="12">
        <f>(B255-C255)/365.242199</f>
        <v>5.1308419594746768</v>
      </c>
      <c r="F255" s="41"/>
      <c r="G255" s="40"/>
      <c r="H255" s="40"/>
      <c r="I255" s="40"/>
      <c r="J255" s="40"/>
      <c r="K255" s="45"/>
      <c r="L255" s="45" t="str">
        <f>IF(G255&gt;0,(1/3*H255^3*PI()*(G255/((H255-1.3)*200))^2)*F255,"")</f>
        <v/>
      </c>
      <c r="M255" s="29"/>
      <c r="N255" s="13" t="s">
        <v>90</v>
      </c>
      <c r="O255" s="13" t="s">
        <v>378</v>
      </c>
      <c r="P255" s="13" t="s">
        <v>47</v>
      </c>
      <c r="Q255" s="11" t="s">
        <v>271</v>
      </c>
      <c r="R255" s="11" t="s">
        <v>257</v>
      </c>
      <c r="S255" s="13">
        <v>400</v>
      </c>
      <c r="T255" s="13">
        <v>0</v>
      </c>
      <c r="V255" s="25" t="e">
        <f>(F254-F255)/F254</f>
        <v>#DIV/0!</v>
      </c>
      <c r="W255" s="13" t="s">
        <v>95</v>
      </c>
      <c r="Y255" s="37"/>
      <c r="AD255" s="48"/>
      <c r="AE255" s="39"/>
    </row>
    <row r="256" spans="1:31" s="13" customFormat="1" ht="12.75" x14ac:dyDescent="0.2">
      <c r="A256" s="20" t="s">
        <v>314</v>
      </c>
      <c r="B256" s="35">
        <v>44410</v>
      </c>
      <c r="C256" s="18">
        <v>42536</v>
      </c>
      <c r="D256" s="23">
        <v>2</v>
      </c>
      <c r="E256" s="12">
        <f>(B256-C256)/365.242199</f>
        <v>5.1308419594746768</v>
      </c>
      <c r="F256" s="41"/>
      <c r="G256" s="40"/>
      <c r="H256" s="40"/>
      <c r="I256" s="40"/>
      <c r="J256" s="40"/>
      <c r="K256" s="45"/>
      <c r="L256" s="45" t="str">
        <f>IF(G256&gt;0,(1/3*H256^3*PI()*(G256/((H256-1.3)*200))^2)*F256,"")</f>
        <v/>
      </c>
      <c r="M256" s="29"/>
      <c r="N256" s="13" t="s">
        <v>90</v>
      </c>
      <c r="O256" s="13" t="s">
        <v>378</v>
      </c>
      <c r="P256" s="13" t="s">
        <v>47</v>
      </c>
      <c r="Q256" s="11" t="s">
        <v>271</v>
      </c>
      <c r="R256" s="11" t="s">
        <v>256</v>
      </c>
      <c r="S256" s="13">
        <v>0</v>
      </c>
      <c r="T256" s="13">
        <v>400</v>
      </c>
      <c r="V256" s="25">
        <v>5.1725564843168093E-2</v>
      </c>
      <c r="W256" s="13" t="s">
        <v>95</v>
      </c>
      <c r="Y256" s="37"/>
      <c r="AD256" s="48"/>
      <c r="AE256" s="39"/>
    </row>
    <row r="257" spans="1:31" s="13" customFormat="1" ht="12.75" x14ac:dyDescent="0.2">
      <c r="A257" s="20" t="s">
        <v>360</v>
      </c>
      <c r="B257" s="35">
        <v>44410</v>
      </c>
      <c r="C257" s="18">
        <v>42536</v>
      </c>
      <c r="D257" s="23">
        <v>2</v>
      </c>
      <c r="E257" s="12">
        <f>(B257-C257)/365.242199</f>
        <v>5.1308419594746768</v>
      </c>
      <c r="F257" s="41"/>
      <c r="G257" s="40"/>
      <c r="H257" s="40"/>
      <c r="I257" s="40"/>
      <c r="J257" s="40"/>
      <c r="K257" s="45"/>
      <c r="L257" s="45" t="str">
        <f>IF(G257&gt;0,(1/3*H257^3*PI()*(G257/((H257-1.3)*200))^2)*F257,"")</f>
        <v/>
      </c>
      <c r="M257" s="29"/>
      <c r="N257" s="13" t="s">
        <v>90</v>
      </c>
      <c r="O257" s="13" t="s">
        <v>378</v>
      </c>
      <c r="P257" s="13" t="s">
        <v>47</v>
      </c>
      <c r="Q257" s="11" t="s">
        <v>271</v>
      </c>
      <c r="R257" s="11" t="s">
        <v>258</v>
      </c>
      <c r="S257" s="13">
        <v>400</v>
      </c>
      <c r="T257" s="13">
        <v>400</v>
      </c>
      <c r="V257" s="25" t="e">
        <f>(F256-F257)/F256</f>
        <v>#DIV/0!</v>
      </c>
      <c r="W257" s="13" t="s">
        <v>95</v>
      </c>
      <c r="Y257" s="37"/>
      <c r="AD257" s="48"/>
      <c r="AE257" s="39"/>
    </row>
    <row r="258" spans="1:31" s="13" customFormat="1" ht="12.75" x14ac:dyDescent="0.2">
      <c r="A258" s="20" t="s">
        <v>294</v>
      </c>
      <c r="B258" s="35">
        <v>44005</v>
      </c>
      <c r="C258" s="18">
        <v>42534</v>
      </c>
      <c r="D258" s="23">
        <v>2</v>
      </c>
      <c r="E258" s="12">
        <f>(B258-C258)/365.242199</f>
        <v>4.0274645263539215</v>
      </c>
      <c r="F258" s="41">
        <v>1375</v>
      </c>
      <c r="G258" s="40">
        <v>9.1528209272395316</v>
      </c>
      <c r="H258" s="40">
        <v>10.52052567517684</v>
      </c>
      <c r="I258" s="40">
        <v>9.2618896541730944</v>
      </c>
      <c r="J258" s="40">
        <v>46.368897382384013</v>
      </c>
      <c r="K258" s="45">
        <f>IF(G258&gt;0,0.0000275*G258^2.082*H258^0.974*F258,"")</f>
        <v>37.58869926466123</v>
      </c>
      <c r="L258" s="45">
        <f>IF(G258&gt;0,(1/3*H258^3*PI()*(G258/((H258-1.3)*200))^2)*F258,"")</f>
        <v>41.303058718069011</v>
      </c>
      <c r="M258" s="29"/>
      <c r="N258" s="13" t="s">
        <v>90</v>
      </c>
      <c r="O258" s="13" t="s">
        <v>379</v>
      </c>
      <c r="P258" s="13" t="s">
        <v>47</v>
      </c>
      <c r="Q258" s="11" t="s">
        <v>272</v>
      </c>
      <c r="R258" s="11" t="s">
        <v>255</v>
      </c>
      <c r="S258" s="13">
        <v>0</v>
      </c>
      <c r="T258" s="13">
        <v>0</v>
      </c>
      <c r="V258" s="25" t="e">
        <f>(F257-F258)/F257</f>
        <v>#DIV/0!</v>
      </c>
      <c r="W258" s="13" t="s">
        <v>95</v>
      </c>
      <c r="Y258" s="37"/>
      <c r="AD258" s="48"/>
      <c r="AE258" s="39"/>
    </row>
    <row r="259" spans="1:31" s="13" customFormat="1" ht="12.75" x14ac:dyDescent="0.2">
      <c r="A259" s="20" t="s">
        <v>339</v>
      </c>
      <c r="B259" s="35">
        <v>44005</v>
      </c>
      <c r="C259" s="18">
        <v>42536</v>
      </c>
      <c r="D259" s="23">
        <v>2</v>
      </c>
      <c r="E259" s="12">
        <f>(B259-C259)/365.242199</f>
        <v>4.0219887078272683</v>
      </c>
      <c r="F259" s="41">
        <v>1390.625</v>
      </c>
      <c r="G259" s="40">
        <v>8.5785922186864738</v>
      </c>
      <c r="H259" s="40">
        <v>9.8315379434707602</v>
      </c>
      <c r="I259" s="40">
        <v>8.6595387480092896</v>
      </c>
      <c r="J259" s="40">
        <v>82.575415629813051</v>
      </c>
      <c r="K259" s="45">
        <f>IF(G259&gt;0,0.0000275*G259^2.082*H259^0.974*F259,"")</f>
        <v>31.097694346885081</v>
      </c>
      <c r="L259" s="45">
        <f>IF(G259&gt;0,(1/3*H259^3*PI()*(G259/((H259-1.3)*200))^2)*F259,"")</f>
        <v>34.980050611648025</v>
      </c>
      <c r="M259" s="29"/>
      <c r="N259" s="13" t="s">
        <v>90</v>
      </c>
      <c r="O259" s="13" t="s">
        <v>379</v>
      </c>
      <c r="P259" s="13" t="s">
        <v>47</v>
      </c>
      <c r="Q259" s="11" t="s">
        <v>272</v>
      </c>
      <c r="R259" s="11" t="s">
        <v>257</v>
      </c>
      <c r="S259" s="13">
        <v>400</v>
      </c>
      <c r="T259" s="13">
        <v>0</v>
      </c>
      <c r="V259" s="25">
        <f>(F258-F259)/F258</f>
        <v>-1.1363636363636364E-2</v>
      </c>
      <c r="W259" s="13" t="s">
        <v>95</v>
      </c>
      <c r="Y259" s="37"/>
      <c r="AD259" s="48"/>
      <c r="AE259" s="39"/>
    </row>
    <row r="260" spans="1:31" s="13" customFormat="1" ht="12.75" x14ac:dyDescent="0.2">
      <c r="A260" s="20" t="s">
        <v>316</v>
      </c>
      <c r="B260" s="35">
        <v>44005</v>
      </c>
      <c r="C260" s="18">
        <v>42536</v>
      </c>
      <c r="D260" s="23">
        <v>2</v>
      </c>
      <c r="E260" s="12">
        <f>(B260-C260)/365.242199</f>
        <v>4.0219887078272683</v>
      </c>
      <c r="F260" s="41">
        <v>1406.25</v>
      </c>
      <c r="G260" s="40">
        <v>11.655896805896807</v>
      </c>
      <c r="H260" s="40">
        <v>12.391277641277643</v>
      </c>
      <c r="I260" s="40">
        <v>14.973603713326048</v>
      </c>
      <c r="J260" s="40">
        <v>41.510653875611276</v>
      </c>
      <c r="K260" s="45">
        <f>IF(G260&gt;0,0.0000275*G260^2.082*H260^0.974*F260,"")</f>
        <v>74.582757029106219</v>
      </c>
      <c r="L260" s="45">
        <f>IF(G260&gt;0,(1/3*H260^3*PI()*(G260/((H260-1.3)*200))^2)*F260,"")</f>
        <v>77.358432279996407</v>
      </c>
      <c r="M260" s="29"/>
      <c r="N260" s="13" t="s">
        <v>90</v>
      </c>
      <c r="O260" s="13" t="s">
        <v>379</v>
      </c>
      <c r="P260" s="13" t="s">
        <v>47</v>
      </c>
      <c r="Q260" s="11" t="s">
        <v>272</v>
      </c>
      <c r="R260" s="11" t="s">
        <v>256</v>
      </c>
      <c r="S260" s="13">
        <v>0</v>
      </c>
      <c r="T260" s="13">
        <v>400</v>
      </c>
      <c r="V260" s="25">
        <f>(F259-F260)/F259</f>
        <v>-1.1235955056179775E-2</v>
      </c>
      <c r="W260" s="13" t="s">
        <v>95</v>
      </c>
      <c r="Y260" s="37"/>
      <c r="AD260" s="48"/>
      <c r="AE260" s="39"/>
    </row>
    <row r="261" spans="1:31" s="13" customFormat="1" ht="12.75" x14ac:dyDescent="0.2">
      <c r="A261" s="20" t="s">
        <v>362</v>
      </c>
      <c r="B261" s="35">
        <v>44005</v>
      </c>
      <c r="C261" s="18">
        <v>42536</v>
      </c>
      <c r="D261" s="23">
        <v>2</v>
      </c>
      <c r="E261" s="12">
        <f>(B261-C261)/365.242199</f>
        <v>4.0219887078272683</v>
      </c>
      <c r="F261" s="41">
        <v>1390.625</v>
      </c>
      <c r="G261" s="40">
        <v>11.37166666666667</v>
      </c>
      <c r="H261" s="40">
        <v>12.14361111111111</v>
      </c>
      <c r="I261" s="40">
        <v>14.405441773185816</v>
      </c>
      <c r="J261" s="40">
        <v>79.335844219563384</v>
      </c>
      <c r="K261" s="45">
        <f>IF(G261&gt;0,0.0000275*G261^2.082*H261^0.974*F261,"")</f>
        <v>68.694719248576362</v>
      </c>
      <c r="L261" s="45">
        <f>IF(G261&gt;0,(1/3*H261^3*PI()*(G261/((H261-1.3)*200))^2)*F261,"")</f>
        <v>71.700566312433011</v>
      </c>
      <c r="M261" s="29"/>
      <c r="N261" s="13" t="s">
        <v>90</v>
      </c>
      <c r="O261" s="13" t="s">
        <v>379</v>
      </c>
      <c r="P261" s="13" t="s">
        <v>47</v>
      </c>
      <c r="Q261" s="11" t="s">
        <v>272</v>
      </c>
      <c r="R261" s="11" t="s">
        <v>258</v>
      </c>
      <c r="S261" s="13">
        <v>400</v>
      </c>
      <c r="T261" s="13">
        <v>400</v>
      </c>
      <c r="V261" s="25">
        <f>(F260-F261)/F260</f>
        <v>1.1111111111111112E-2</v>
      </c>
      <c r="W261" s="13" t="s">
        <v>95</v>
      </c>
      <c r="Y261" s="37"/>
      <c r="AD261" s="48"/>
      <c r="AE261" s="39"/>
    </row>
    <row r="262" spans="1:31" s="13" customFormat="1" ht="12.75" x14ac:dyDescent="0.2">
      <c r="A262" s="20" t="s">
        <v>295</v>
      </c>
      <c r="B262" s="35">
        <v>44390</v>
      </c>
      <c r="C262" s="18">
        <v>42534</v>
      </c>
      <c r="D262" s="23">
        <v>2</v>
      </c>
      <c r="E262" s="12">
        <f>(B262-C262)/365.242199</f>
        <v>5.0815595927347923</v>
      </c>
      <c r="F262" s="41">
        <v>1343.75</v>
      </c>
      <c r="G262" s="40">
        <v>10.634202308620914</v>
      </c>
      <c r="H262" s="40">
        <v>12.638047349675256</v>
      </c>
      <c r="I262" s="40">
        <v>12.659996620420841</v>
      </c>
      <c r="J262" s="40">
        <v>71.919515950266273</v>
      </c>
      <c r="K262" s="45">
        <f>IF(G262&gt;0,0.0000275*G262^2.082*H262^0.974*F262,"")</f>
        <v>60.018772573593168</v>
      </c>
      <c r="L262" s="45">
        <f>IF(G262&gt;0,(1/3*H262^3*PI()*(G262/((H262-1.3)*200))^2)*F262,"")</f>
        <v>62.468394188382206</v>
      </c>
      <c r="M262" s="29"/>
      <c r="N262" s="13" t="s">
        <v>90</v>
      </c>
      <c r="O262" s="13" t="s">
        <v>379</v>
      </c>
      <c r="P262" s="13" t="s">
        <v>47</v>
      </c>
      <c r="Q262" s="11" t="s">
        <v>273</v>
      </c>
      <c r="R262" s="11" t="s">
        <v>255</v>
      </c>
      <c r="S262" s="13">
        <v>0</v>
      </c>
      <c r="T262" s="13">
        <v>0</v>
      </c>
      <c r="V262" s="25">
        <f>(F261-F262)/F261</f>
        <v>3.3707865168539325E-2</v>
      </c>
      <c r="W262" s="13" t="s">
        <v>95</v>
      </c>
      <c r="Y262" s="37"/>
      <c r="AD262" s="48"/>
      <c r="AE262" s="39"/>
    </row>
    <row r="263" spans="1:31" s="13" customFormat="1" ht="12.75" x14ac:dyDescent="0.2">
      <c r="A263" s="20" t="s">
        <v>340</v>
      </c>
      <c r="B263" s="35">
        <v>44390</v>
      </c>
      <c r="C263" s="18">
        <v>42536</v>
      </c>
      <c r="D263" s="23">
        <v>2</v>
      </c>
      <c r="E263" s="12">
        <f>(B263-C263)/365.242199</f>
        <v>5.0760837742081382</v>
      </c>
      <c r="F263" s="41">
        <v>1375</v>
      </c>
      <c r="G263" s="40">
        <v>9.96826028084811</v>
      </c>
      <c r="H263" s="40">
        <v>11.751814128247119</v>
      </c>
      <c r="I263" s="40">
        <v>11.727626090018752</v>
      </c>
      <c r="J263" s="40">
        <v>140.24320869581234</v>
      </c>
      <c r="K263" s="45">
        <f>IF(G263&gt;0,0.0000275*G263^2.082*H263^0.974*F263,"")</f>
        <v>50.008416731684378</v>
      </c>
      <c r="L263" s="45">
        <f>IF(G263&gt;0,(1/3*H263^3*PI()*(G263/((H263-1.3)*200))^2)*F263,"")</f>
        <v>53.14243492944339</v>
      </c>
      <c r="M263" s="29"/>
      <c r="N263" s="13" t="s">
        <v>90</v>
      </c>
      <c r="O263" s="13" t="s">
        <v>379</v>
      </c>
      <c r="P263" s="13" t="s">
        <v>47</v>
      </c>
      <c r="Q263" s="11" t="s">
        <v>273</v>
      </c>
      <c r="R263" s="11" t="s">
        <v>257</v>
      </c>
      <c r="S263" s="13">
        <v>400</v>
      </c>
      <c r="T263" s="13">
        <v>0</v>
      </c>
      <c r="V263" s="25">
        <f>(F262-F263)/F262</f>
        <v>-2.3255813953488372E-2</v>
      </c>
      <c r="W263" s="13" t="s">
        <v>95</v>
      </c>
      <c r="Y263" s="37"/>
      <c r="AD263" s="48"/>
      <c r="AE263" s="39"/>
    </row>
    <row r="264" spans="1:31" s="13" customFormat="1" ht="12.75" x14ac:dyDescent="0.2">
      <c r="A264" s="20" t="s">
        <v>317</v>
      </c>
      <c r="B264" s="35">
        <v>44390</v>
      </c>
      <c r="C264" s="18">
        <v>42536</v>
      </c>
      <c r="D264" s="23">
        <v>2</v>
      </c>
      <c r="E264" s="12">
        <f>(B264-C264)/365.242199</f>
        <v>5.0760837742081382</v>
      </c>
      <c r="F264" s="41">
        <v>1312.5</v>
      </c>
      <c r="G264" s="40">
        <v>14.158499288762446</v>
      </c>
      <c r="H264" s="40">
        <v>14.921123755334282</v>
      </c>
      <c r="I264" s="40">
        <v>20.711673607722592</v>
      </c>
      <c r="J264" s="40">
        <v>63.974796412698396</v>
      </c>
      <c r="K264" s="45">
        <f>IF(G264&gt;0,0.0000275*G264^2.082*H264^0.974*F264,"")</f>
        <v>125.06406985264825</v>
      </c>
      <c r="L264" s="45">
        <f>IF(G264&gt;0,(1/3*H264^3*PI()*(G264/((H264-1.3)*200))^2)*F264,"")</f>
        <v>123.33351388063873</v>
      </c>
      <c r="M264" s="29"/>
      <c r="N264" s="13" t="s">
        <v>90</v>
      </c>
      <c r="O264" s="13" t="s">
        <v>379</v>
      </c>
      <c r="P264" s="13" t="s">
        <v>47</v>
      </c>
      <c r="Q264" s="11" t="s">
        <v>273</v>
      </c>
      <c r="R264" s="11" t="s">
        <v>256</v>
      </c>
      <c r="S264" s="13">
        <v>0</v>
      </c>
      <c r="T264" s="13">
        <v>400</v>
      </c>
      <c r="V264" s="25">
        <f>(F263-F264)/F263</f>
        <v>4.5454545454545456E-2</v>
      </c>
      <c r="W264" s="13" t="s">
        <v>95</v>
      </c>
      <c r="Y264" s="37"/>
      <c r="AD264" s="48"/>
      <c r="AE264" s="39"/>
    </row>
    <row r="265" spans="1:31" s="13" customFormat="1" ht="12.75" x14ac:dyDescent="0.2">
      <c r="A265" s="20" t="s">
        <v>363</v>
      </c>
      <c r="B265" s="35">
        <v>44390</v>
      </c>
      <c r="C265" s="18">
        <v>42536</v>
      </c>
      <c r="D265" s="23">
        <v>2</v>
      </c>
      <c r="E265" s="12">
        <f>(B265-C265)/365.242199</f>
        <v>5.0760837742081382</v>
      </c>
      <c r="F265" s="41">
        <v>1406.25</v>
      </c>
      <c r="G265" s="40">
        <v>11.975163398692807</v>
      </c>
      <c r="H265" s="40">
        <v>13.491584967320263</v>
      </c>
      <c r="I265" s="40">
        <v>17.337468107457823</v>
      </c>
      <c r="J265" s="40">
        <v>104.75937556998954</v>
      </c>
      <c r="K265" s="45">
        <f>IF(G265&gt;0,0.0000275*G265^2.082*H265^0.974*F265,"")</f>
        <v>85.71533750411551</v>
      </c>
      <c r="L265" s="45">
        <f>IF(G265&gt;0,(1/3*H265^3*PI()*(G265/((H265-1.3)*200))^2)*F265,"")</f>
        <v>87.229350142111869</v>
      </c>
      <c r="M265" s="29"/>
      <c r="N265" s="13" t="s">
        <v>90</v>
      </c>
      <c r="O265" s="13" t="s">
        <v>379</v>
      </c>
      <c r="P265" s="13" t="s">
        <v>47</v>
      </c>
      <c r="Q265" s="11" t="s">
        <v>273</v>
      </c>
      <c r="R265" s="11" t="s">
        <v>258</v>
      </c>
      <c r="S265" s="13">
        <v>400</v>
      </c>
      <c r="T265" s="13">
        <v>400</v>
      </c>
      <c r="V265" s="25">
        <f>(F264-F265)/F264</f>
        <v>-7.1428571428571425E-2</v>
      </c>
      <c r="W265" s="13" t="s">
        <v>95</v>
      </c>
      <c r="Y265" s="37"/>
      <c r="AD265" s="48"/>
      <c r="AE265" s="39"/>
    </row>
    <row r="266" spans="1:31" s="13" customFormat="1" ht="12.75" x14ac:dyDescent="0.2">
      <c r="A266" s="20" t="s">
        <v>298</v>
      </c>
      <c r="B266" s="35">
        <v>44410</v>
      </c>
      <c r="C266" s="18">
        <v>42962</v>
      </c>
      <c r="D266" s="23">
        <v>2</v>
      </c>
      <c r="E266" s="12">
        <f>(B266-C266)/365.242199</f>
        <v>3.9644926132974025</v>
      </c>
      <c r="F266" s="41">
        <v>890.29578808455108</v>
      </c>
      <c r="G266" s="40">
        <v>11.979589999799272</v>
      </c>
      <c r="H266" s="40">
        <v>11.609320852626388</v>
      </c>
      <c r="I266" s="40">
        <v>10.588711604739389</v>
      </c>
      <c r="J266" s="40">
        <v>53.297207986296335</v>
      </c>
      <c r="K266" s="45">
        <f>IF(G266&gt;0,0.0000275*G266^2.082*H266^0.974*F266,"")</f>
        <v>46.914273907607047</v>
      </c>
      <c r="L266" s="45">
        <f>IF(G266&gt;0,(1/3*H266^3*PI()*(G266/((H266-1.3)*200))^2)*F266,"")</f>
        <v>49.243304044394982</v>
      </c>
      <c r="M266" s="29"/>
      <c r="N266" s="13" t="s">
        <v>90</v>
      </c>
      <c r="O266" s="13" t="s">
        <v>379</v>
      </c>
      <c r="P266" s="13" t="s">
        <v>47</v>
      </c>
      <c r="Q266" s="11" t="s">
        <v>276</v>
      </c>
      <c r="R266" s="11" t="s">
        <v>255</v>
      </c>
      <c r="S266" s="13">
        <v>0</v>
      </c>
      <c r="T266" s="13">
        <v>0</v>
      </c>
      <c r="V266" s="25">
        <f>(F265-F266)/F265</f>
        <v>0.36690077291765255</v>
      </c>
      <c r="W266" s="13" t="s">
        <v>95</v>
      </c>
      <c r="Y266" s="37"/>
      <c r="AD266" s="48"/>
      <c r="AE266" s="39"/>
    </row>
    <row r="267" spans="1:31" s="13" customFormat="1" ht="12.75" x14ac:dyDescent="0.2">
      <c r="A267" s="20" t="s">
        <v>343</v>
      </c>
      <c r="B267" s="35">
        <v>44410</v>
      </c>
      <c r="C267" s="18">
        <v>42962</v>
      </c>
      <c r="D267" s="23">
        <v>2</v>
      </c>
      <c r="E267" s="12">
        <f>(B267-C267)/365.242199</f>
        <v>3.9644926132974025</v>
      </c>
      <c r="F267" s="41">
        <v>933.62220634100402</v>
      </c>
      <c r="G267" s="40">
        <v>12.14585810459076</v>
      </c>
      <c r="H267" s="40">
        <v>12.121029815495298</v>
      </c>
      <c r="I267" s="40">
        <v>11.254771487942564</v>
      </c>
      <c r="J267" s="40">
        <v>69.661504169847362</v>
      </c>
      <c r="K267" s="45">
        <f>IF(G267&gt;0,0.0000275*G267^2.082*H267^0.974*F267,"")</f>
        <v>52.802061384112541</v>
      </c>
      <c r="L267" s="45">
        <f>IF(G267&gt;0,(1/3*H267^3*PI()*(G267/((H267-1.3)*200))^2)*F267,"")</f>
        <v>54.83749111214636</v>
      </c>
      <c r="M267" s="29"/>
      <c r="N267" s="13" t="s">
        <v>90</v>
      </c>
      <c r="O267" s="13" t="s">
        <v>379</v>
      </c>
      <c r="P267" s="13" t="s">
        <v>47</v>
      </c>
      <c r="Q267" s="11" t="s">
        <v>276</v>
      </c>
      <c r="R267" s="11" t="s">
        <v>257</v>
      </c>
      <c r="S267" s="13">
        <v>400</v>
      </c>
      <c r="T267" s="13">
        <v>0</v>
      </c>
      <c r="V267" s="25">
        <f>(F266-F267)/F266</f>
        <v>-4.866519513662828E-2</v>
      </c>
      <c r="W267" s="13" t="s">
        <v>95</v>
      </c>
      <c r="Y267" s="37"/>
      <c r="AD267" s="48"/>
      <c r="AE267" s="39"/>
    </row>
    <row r="268" spans="1:31" s="13" customFormat="1" ht="12.75" x14ac:dyDescent="0.2">
      <c r="A268" s="20" t="s">
        <v>320</v>
      </c>
      <c r="B268" s="35">
        <v>44410</v>
      </c>
      <c r="C268" s="18">
        <v>42962</v>
      </c>
      <c r="D268" s="23">
        <v>2</v>
      </c>
      <c r="E268" s="12">
        <f>(B268-C268)/365.242199</f>
        <v>3.9644926132974025</v>
      </c>
      <c r="F268" s="41">
        <v>882.67114878377436</v>
      </c>
      <c r="G268" s="40">
        <v>13.251402152804609</v>
      </c>
      <c r="H268" s="40">
        <v>12.633235459932122</v>
      </c>
      <c r="I268" s="40">
        <v>12.826607974716644</v>
      </c>
      <c r="J268" s="40">
        <v>59.500384071688494</v>
      </c>
      <c r="K268" s="45">
        <f>IF(G268&gt;0,0.0000275*G268^2.082*H268^0.974*F268,"")</f>
        <v>62.309745172434525</v>
      </c>
      <c r="L268" s="45">
        <f>IF(G268&gt;0,(1/3*H268^3*PI()*(G268/((H268-1.3)*200))^2)*F268,"")</f>
        <v>63.698202131380846</v>
      </c>
      <c r="M268" s="29"/>
      <c r="N268" s="13" t="s">
        <v>90</v>
      </c>
      <c r="O268" s="13" t="s">
        <v>379</v>
      </c>
      <c r="P268" s="13" t="s">
        <v>47</v>
      </c>
      <c r="Q268" s="11" t="s">
        <v>276</v>
      </c>
      <c r="R268" s="11" t="s">
        <v>256</v>
      </c>
      <c r="S268" s="13">
        <v>0</v>
      </c>
      <c r="T268" s="13">
        <v>400</v>
      </c>
      <c r="V268" s="25">
        <f>(F267-F268)/F267</f>
        <v>5.4573527933653145E-2</v>
      </c>
      <c r="W268" s="13" t="s">
        <v>95</v>
      </c>
      <c r="Y268" s="37"/>
      <c r="AD268" s="48"/>
      <c r="AE268" s="39"/>
    </row>
    <row r="269" spans="1:31" s="13" customFormat="1" ht="12.75" x14ac:dyDescent="0.2">
      <c r="A269" s="20" t="s">
        <v>366</v>
      </c>
      <c r="B269" s="35">
        <v>44410</v>
      </c>
      <c r="C269" s="18">
        <v>42962</v>
      </c>
      <c r="D269" s="23">
        <v>2</v>
      </c>
      <c r="E269" s="12">
        <f>(B269-C269)/365.242199</f>
        <v>3.9644926132974025</v>
      </c>
      <c r="F269" s="41">
        <v>853.78686994613918</v>
      </c>
      <c r="G269" s="40">
        <v>13.787850646135789</v>
      </c>
      <c r="H269" s="40">
        <v>13.101837230682733</v>
      </c>
      <c r="I269" s="40">
        <v>13.09940429527594</v>
      </c>
      <c r="J269" s="40">
        <v>74.132143377657172</v>
      </c>
      <c r="K269" s="45">
        <f>IF(G269&gt;0,0.0000275*G269^2.082*H269^0.974*F269,"")</f>
        <v>67.825903479717795</v>
      </c>
      <c r="L269" s="45">
        <f>IF(G269&gt;0,(1/3*H269^3*PI()*(G269/((H269-1.3)*200))^2)*F269,"")</f>
        <v>68.61334573284951</v>
      </c>
      <c r="M269" s="29"/>
      <c r="N269" s="13" t="s">
        <v>90</v>
      </c>
      <c r="O269" s="13" t="s">
        <v>379</v>
      </c>
      <c r="P269" s="13" t="s">
        <v>47</v>
      </c>
      <c r="Q269" s="11" t="s">
        <v>276</v>
      </c>
      <c r="R269" s="11" t="s">
        <v>258</v>
      </c>
      <c r="S269" s="13">
        <v>400</v>
      </c>
      <c r="T269" s="13">
        <v>400</v>
      </c>
      <c r="V269" s="25">
        <f>(F268-F269)/F268</f>
        <v>3.2723714689705898E-2</v>
      </c>
      <c r="W269" s="13" t="s">
        <v>95</v>
      </c>
      <c r="Y269" s="37"/>
      <c r="AD269" s="48"/>
      <c r="AE269" s="39"/>
    </row>
    <row r="270" spans="1:31" s="13" customFormat="1" ht="12.75" x14ac:dyDescent="0.2">
      <c r="A270" s="20" t="s">
        <v>304</v>
      </c>
      <c r="B270" s="35">
        <v>44411</v>
      </c>
      <c r="C270" s="18">
        <v>42962</v>
      </c>
      <c r="D270" s="23">
        <v>2</v>
      </c>
      <c r="E270" s="12">
        <f>(B270-C270)/365.242199</f>
        <v>3.9672305225607292</v>
      </c>
      <c r="F270" s="42"/>
      <c r="G270" s="46"/>
      <c r="H270" s="46"/>
      <c r="I270" s="46"/>
      <c r="J270" s="46"/>
      <c r="K270" s="45"/>
      <c r="L270" s="45" t="str">
        <f>IF(G270&gt;0,(1/3*H270^3*PI()*(G270/((H270-1.3)*200))^2)*F270,"")</f>
        <v/>
      </c>
      <c r="M270" s="29"/>
      <c r="N270" s="13" t="s">
        <v>90</v>
      </c>
      <c r="O270" s="13" t="s">
        <v>379</v>
      </c>
      <c r="P270" s="13" t="s">
        <v>47</v>
      </c>
      <c r="Q270" s="11" t="s">
        <v>282</v>
      </c>
      <c r="R270" s="11" t="s">
        <v>255</v>
      </c>
      <c r="S270" s="13">
        <v>0</v>
      </c>
      <c r="T270" s="13">
        <v>0</v>
      </c>
      <c r="V270" s="25"/>
      <c r="W270" s="13" t="s">
        <v>95</v>
      </c>
      <c r="Y270" s="37"/>
      <c r="AD270" s="48"/>
      <c r="AE270" s="39"/>
    </row>
    <row r="271" spans="1:31" s="13" customFormat="1" ht="12.75" x14ac:dyDescent="0.2">
      <c r="A271" s="20" t="s">
        <v>350</v>
      </c>
      <c r="B271" s="35">
        <v>44411</v>
      </c>
      <c r="C271" s="18">
        <v>42962</v>
      </c>
      <c r="D271" s="23">
        <v>2</v>
      </c>
      <c r="E271" s="12">
        <f>(B271-C271)/365.242199</f>
        <v>3.9672305225607292</v>
      </c>
      <c r="F271" s="42"/>
      <c r="G271" s="46"/>
      <c r="H271" s="46"/>
      <c r="I271" s="46"/>
      <c r="J271" s="46"/>
      <c r="K271" s="45"/>
      <c r="L271" s="45" t="str">
        <f>IF(G271&gt;0,(1/3*H271^3*PI()*(G271/((H271-1.3)*200))^2)*F271,"")</f>
        <v/>
      </c>
      <c r="M271" s="29"/>
      <c r="N271" s="13" t="s">
        <v>90</v>
      </c>
      <c r="O271" s="13" t="s">
        <v>379</v>
      </c>
      <c r="P271" s="13" t="s">
        <v>47</v>
      </c>
      <c r="Q271" s="11" t="s">
        <v>282</v>
      </c>
      <c r="R271" s="11" t="s">
        <v>257</v>
      </c>
      <c r="S271" s="13">
        <v>400</v>
      </c>
      <c r="T271" s="13">
        <v>0</v>
      </c>
      <c r="V271" s="25"/>
      <c r="W271" s="13" t="s">
        <v>95</v>
      </c>
      <c r="Y271" s="37"/>
      <c r="AD271" s="48"/>
      <c r="AE271" s="39"/>
    </row>
    <row r="272" spans="1:31" s="13" customFormat="1" ht="12.75" x14ac:dyDescent="0.2">
      <c r="A272" s="20" t="s">
        <v>327</v>
      </c>
      <c r="B272" s="35">
        <v>44411</v>
      </c>
      <c r="C272" s="18">
        <v>42962</v>
      </c>
      <c r="D272" s="23">
        <v>2</v>
      </c>
      <c r="E272" s="12">
        <f>(B272-C272)/365.242199</f>
        <v>3.9672305225607292</v>
      </c>
      <c r="F272" s="42"/>
      <c r="G272" s="46"/>
      <c r="H272" s="46"/>
      <c r="I272" s="46"/>
      <c r="J272" s="46"/>
      <c r="K272" s="45"/>
      <c r="L272" s="45" t="str">
        <f>IF(G272&gt;0,(1/3*H272^3*PI()*(G272/((H272-1.3)*200))^2)*F272,"")</f>
        <v/>
      </c>
      <c r="M272" s="29"/>
      <c r="N272" s="13" t="s">
        <v>90</v>
      </c>
      <c r="O272" s="13" t="s">
        <v>379</v>
      </c>
      <c r="P272" s="13" t="s">
        <v>47</v>
      </c>
      <c r="Q272" s="11" t="s">
        <v>282</v>
      </c>
      <c r="R272" s="11" t="s">
        <v>256</v>
      </c>
      <c r="S272" s="13">
        <v>0</v>
      </c>
      <c r="T272" s="13">
        <v>400</v>
      </c>
      <c r="V272" s="25"/>
      <c r="W272" s="13" t="s">
        <v>95</v>
      </c>
      <c r="Y272" s="37"/>
      <c r="AD272" s="48"/>
      <c r="AE272" s="39"/>
    </row>
    <row r="273" spans="1:31" s="13" customFormat="1" ht="12.75" x14ac:dyDescent="0.2">
      <c r="A273" s="20" t="s">
        <v>373</v>
      </c>
      <c r="B273" s="35">
        <v>44411</v>
      </c>
      <c r="C273" s="18">
        <v>42962</v>
      </c>
      <c r="D273" s="23">
        <v>2</v>
      </c>
      <c r="E273" s="12">
        <f>(B273-C273)/365.242199</f>
        <v>3.9672305225607292</v>
      </c>
      <c r="F273" s="42"/>
      <c r="G273" s="46"/>
      <c r="H273" s="46"/>
      <c r="I273" s="46"/>
      <c r="J273" s="46"/>
      <c r="K273" s="45"/>
      <c r="L273" s="45" t="str">
        <f>IF(G273&gt;0,(1/3*H273^3*PI()*(G273/((H273-1.3)*200))^2)*F273,"")</f>
        <v/>
      </c>
      <c r="M273" s="29"/>
      <c r="N273" s="13" t="s">
        <v>90</v>
      </c>
      <c r="O273" s="13" t="s">
        <v>379</v>
      </c>
      <c r="P273" s="13" t="s">
        <v>47</v>
      </c>
      <c r="Q273" s="11" t="s">
        <v>282</v>
      </c>
      <c r="R273" s="11" t="s">
        <v>258</v>
      </c>
      <c r="S273" s="13">
        <v>400</v>
      </c>
      <c r="T273" s="13">
        <v>400</v>
      </c>
      <c r="V273" s="25"/>
      <c r="W273" s="13" t="s">
        <v>95</v>
      </c>
      <c r="Y273" s="37"/>
      <c r="AD273" s="48"/>
      <c r="AE273" s="39"/>
    </row>
    <row r="274" spans="1:31" s="13" customFormat="1" ht="12.75" x14ac:dyDescent="0.2">
      <c r="A274" s="20" t="s">
        <v>305</v>
      </c>
      <c r="B274" s="35">
        <v>44399</v>
      </c>
      <c r="C274" s="18">
        <v>42962</v>
      </c>
      <c r="D274" s="23">
        <v>2</v>
      </c>
      <c r="E274" s="12">
        <f>(B274-C274)/365.242199</f>
        <v>3.9343756114008062</v>
      </c>
      <c r="F274" s="41">
        <v>931.6569361455646</v>
      </c>
      <c r="G274" s="40">
        <v>12.759841479641294</v>
      </c>
      <c r="H274" s="40">
        <v>12.858952571758792</v>
      </c>
      <c r="I274" s="40">
        <v>12.694872905238215</v>
      </c>
      <c r="J274" s="40">
        <v>70.208906665848488</v>
      </c>
      <c r="K274" s="45">
        <f>IF(G274&gt;0,0.0000275*G274^2.082*H274^0.974*F274,"")</f>
        <v>61.847882529999431</v>
      </c>
      <c r="L274" s="45">
        <f>IF(G274&gt;0,(1/3*H274^3*PI()*(G274/((H274-1.3)*200))^2)*F274,"")</f>
        <v>63.196790997298478</v>
      </c>
      <c r="M274" s="29"/>
      <c r="N274" s="13" t="s">
        <v>90</v>
      </c>
      <c r="O274" s="13" t="s">
        <v>379</v>
      </c>
      <c r="P274" s="13" t="s">
        <v>47</v>
      </c>
      <c r="Q274" s="11" t="s">
        <v>283</v>
      </c>
      <c r="R274" s="11" t="s">
        <v>255</v>
      </c>
      <c r="S274" s="13">
        <v>0</v>
      </c>
      <c r="T274" s="13">
        <v>0</v>
      </c>
      <c r="V274" s="25" t="e">
        <f>(F273-F274)/F273</f>
        <v>#DIV/0!</v>
      </c>
      <c r="W274" s="13" t="s">
        <v>95</v>
      </c>
      <c r="Y274" s="37"/>
      <c r="AD274" s="48"/>
      <c r="AE274" s="39"/>
    </row>
    <row r="275" spans="1:31" s="13" customFormat="1" ht="12.75" x14ac:dyDescent="0.2">
      <c r="A275" s="20" t="s">
        <v>351</v>
      </c>
      <c r="B275" s="35">
        <v>44399</v>
      </c>
      <c r="C275" s="18">
        <v>42962</v>
      </c>
      <c r="D275" s="9">
        <v>2</v>
      </c>
      <c r="E275" s="12">
        <f>(B275-C275)/365.242199</f>
        <v>3.9343756114008062</v>
      </c>
      <c r="F275" s="41">
        <v>820.55464935774773</v>
      </c>
      <c r="G275" s="40">
        <v>13.813993724714623</v>
      </c>
      <c r="H275" s="40">
        <v>12.898830535050477</v>
      </c>
      <c r="I275" s="40">
        <v>12.969339026437822</v>
      </c>
      <c r="J275" s="40">
        <v>65.601397210752253</v>
      </c>
      <c r="K275" s="45">
        <f>IF(G275&gt;0,0.0000275*G275^2.082*H275^0.974*F275,"")</f>
        <v>64.455639302770251</v>
      </c>
      <c r="L275" s="45">
        <f>IF(G275&gt;0,(1/3*H275^3*PI()*(G275/((H275-1.3)*200))^2)*F275,"")</f>
        <v>65.393901778949171</v>
      </c>
      <c r="M275" s="29"/>
      <c r="N275" s="13" t="s">
        <v>90</v>
      </c>
      <c r="O275" s="13" t="s">
        <v>379</v>
      </c>
      <c r="P275" s="13" t="s">
        <v>47</v>
      </c>
      <c r="Q275" s="11" t="s">
        <v>283</v>
      </c>
      <c r="R275" s="11" t="s">
        <v>257</v>
      </c>
      <c r="S275" s="13">
        <v>400</v>
      </c>
      <c r="T275" s="13">
        <v>0</v>
      </c>
      <c r="V275" s="25">
        <f>(F274-F275)/F274</f>
        <v>0.11925235832780613</v>
      </c>
      <c r="W275" s="13" t="s">
        <v>95</v>
      </c>
      <c r="Y275" s="37"/>
      <c r="AD275" s="48"/>
      <c r="AE275" s="39"/>
    </row>
    <row r="276" spans="1:31" s="13" customFormat="1" ht="12.75" x14ac:dyDescent="0.2">
      <c r="A276" s="20" t="s">
        <v>328</v>
      </c>
      <c r="B276" s="35">
        <v>44399</v>
      </c>
      <c r="C276" s="18">
        <v>42962</v>
      </c>
      <c r="D276" s="23">
        <v>2</v>
      </c>
      <c r="E276" s="12">
        <f>(B276-C276)/365.242199</f>
        <v>3.9343756114008062</v>
      </c>
      <c r="F276" s="41">
        <v>751.66428436771002</v>
      </c>
      <c r="G276" s="40">
        <v>13.731411665245844</v>
      </c>
      <c r="H276" s="40">
        <v>12.773360016968523</v>
      </c>
      <c r="I276" s="40">
        <v>11.853224818839545</v>
      </c>
      <c r="J276" s="40">
        <v>71.13831875468324</v>
      </c>
      <c r="K276" s="45">
        <f>IF(G276&gt;0,0.0000275*G276^2.082*H276^0.974*F276,"")</f>
        <v>57.759157265395388</v>
      </c>
      <c r="L276" s="45">
        <f>IF(G276&gt;0,(1/3*H276^3*PI()*(G276/((H276-1.3)*200))^2)*F276,"")</f>
        <v>58.743136689747857</v>
      </c>
      <c r="M276" s="29"/>
      <c r="N276" s="13" t="s">
        <v>90</v>
      </c>
      <c r="O276" s="13" t="s">
        <v>379</v>
      </c>
      <c r="P276" s="13" t="s">
        <v>47</v>
      </c>
      <c r="Q276" s="11" t="s">
        <v>283</v>
      </c>
      <c r="R276" s="11" t="s">
        <v>256</v>
      </c>
      <c r="S276" s="13">
        <v>0</v>
      </c>
      <c r="T276" s="13">
        <v>400</v>
      </c>
      <c r="V276" s="25">
        <f>(F275-F276)/F275</f>
        <v>8.3955852354207661E-2</v>
      </c>
      <c r="W276" s="13" t="s">
        <v>95</v>
      </c>
      <c r="Y276" s="37"/>
      <c r="AD276" s="48"/>
      <c r="AE276" s="39"/>
    </row>
    <row r="277" spans="1:31" s="13" customFormat="1" ht="12.75" x14ac:dyDescent="0.2">
      <c r="A277" s="20" t="s">
        <v>374</v>
      </c>
      <c r="B277" s="35">
        <v>44399</v>
      </c>
      <c r="C277" s="18">
        <v>42962</v>
      </c>
      <c r="D277" s="9">
        <v>2</v>
      </c>
      <c r="E277" s="12">
        <f>(B277-C277)/365.242199</f>
        <v>3.9343756114008062</v>
      </c>
      <c r="F277" s="41">
        <v>918.88654141475797</v>
      </c>
      <c r="G277" s="40">
        <v>12.913158149814166</v>
      </c>
      <c r="H277" s="40">
        <v>12.474907370809541</v>
      </c>
      <c r="I277" s="40">
        <v>12.582844485888819</v>
      </c>
      <c r="J277" s="40">
        <v>67.341340084748566</v>
      </c>
      <c r="K277" s="45">
        <f>IF(G277&gt;0,0.0000275*G277^2.082*H277^0.974*F277,"")</f>
        <v>60.716194827826918</v>
      </c>
      <c r="L277" s="45">
        <f>IF(G277&gt;0,(1/3*H277^3*PI()*(G277/((H277-1.3)*200))^2)*F277,"")</f>
        <v>62.361934961390602</v>
      </c>
      <c r="M277" s="29"/>
      <c r="N277" s="13" t="s">
        <v>90</v>
      </c>
      <c r="O277" s="13" t="s">
        <v>379</v>
      </c>
      <c r="P277" s="13" t="s">
        <v>47</v>
      </c>
      <c r="Q277" s="11" t="s">
        <v>283</v>
      </c>
      <c r="R277" s="11" t="s">
        <v>258</v>
      </c>
      <c r="S277" s="13">
        <v>400</v>
      </c>
      <c r="T277" s="13">
        <v>400</v>
      </c>
      <c r="V277" s="25">
        <f>(F276-F277)/F276</f>
        <v>-0.22246933973683888</v>
      </c>
      <c r="W277" s="13" t="s">
        <v>95</v>
      </c>
      <c r="Y277" s="37"/>
      <c r="AD277" s="48"/>
      <c r="AE277" s="39"/>
    </row>
    <row r="278" spans="1:31" s="13" customFormat="1" ht="12.75" x14ac:dyDescent="0.2">
      <c r="A278" s="20" t="s">
        <v>290</v>
      </c>
      <c r="B278" s="35">
        <v>44726</v>
      </c>
      <c r="C278" s="18">
        <v>42993</v>
      </c>
      <c r="D278" s="24">
        <v>3</v>
      </c>
      <c r="E278" s="12">
        <f>(B278-C278)/365.242199</f>
        <v>4.7447967533455788</v>
      </c>
      <c r="F278" s="41">
        <v>755.55555555555566</v>
      </c>
      <c r="G278" s="40">
        <v>11.041575091575092</v>
      </c>
      <c r="H278" s="40">
        <v>10.052258852258852</v>
      </c>
      <c r="I278" s="40">
        <v>7.8292285018580747</v>
      </c>
      <c r="J278" s="40">
        <v>36.56245702505381</v>
      </c>
      <c r="K278" s="45">
        <f>IF(G278&gt;0,0.0000275*G278^2.082*H278^0.974*F278,"")</f>
        <v>29.200783910208532</v>
      </c>
      <c r="L278" s="45">
        <f>IF(G278&gt;0,(1/3*H278^3*PI()*(G278/((H278-1.3)*200))^2)*F278,"")</f>
        <v>31.977740479862032</v>
      </c>
      <c r="M278" s="29"/>
      <c r="N278" s="13" t="s">
        <v>92</v>
      </c>
      <c r="O278" s="13" t="s">
        <v>379</v>
      </c>
      <c r="P278" s="13" t="s">
        <v>47</v>
      </c>
      <c r="Q278" s="11" t="s">
        <v>269</v>
      </c>
      <c r="R278" s="11" t="s">
        <v>255</v>
      </c>
      <c r="S278" s="13">
        <v>0</v>
      </c>
      <c r="T278" s="13">
        <v>0</v>
      </c>
      <c r="V278" s="25">
        <f>(F277-F278)/F277</f>
        <v>0.17774880629738116</v>
      </c>
      <c r="W278" s="13" t="s">
        <v>96</v>
      </c>
      <c r="Y278" s="37"/>
      <c r="AD278" s="48"/>
      <c r="AE278" s="39"/>
    </row>
    <row r="279" spans="1:31" s="13" customFormat="1" ht="12.75" x14ac:dyDescent="0.2">
      <c r="A279" s="20" t="s">
        <v>335</v>
      </c>
      <c r="B279" s="35">
        <v>44726</v>
      </c>
      <c r="C279" s="18">
        <v>42993</v>
      </c>
      <c r="D279" s="24">
        <v>3</v>
      </c>
      <c r="E279" s="12">
        <f>(B279-C279)/365.242199</f>
        <v>4.7447967533455788</v>
      </c>
      <c r="F279" s="41">
        <v>788.88888888888903</v>
      </c>
      <c r="G279" s="40">
        <v>10.252484848484848</v>
      </c>
      <c r="H279" s="40">
        <v>9.5643030303030319</v>
      </c>
      <c r="I279" s="40">
        <v>6.7286805987511391</v>
      </c>
      <c r="J279" s="40">
        <v>46.917685574136911</v>
      </c>
      <c r="K279" s="45">
        <f>IF(G279&gt;0,0.0000275*G279^2.082*H279^0.974*F279,"")</f>
        <v>24.891503840661791</v>
      </c>
      <c r="L279" s="45">
        <f>IF(G279&gt;0,(1/3*H279^3*PI()*(G279/((H279-1.3)*200))^2)*F279,"")</f>
        <v>27.809312639800929</v>
      </c>
      <c r="M279" s="29"/>
      <c r="N279" s="13" t="s">
        <v>92</v>
      </c>
      <c r="O279" s="13" t="s">
        <v>379</v>
      </c>
      <c r="P279" s="13" t="s">
        <v>47</v>
      </c>
      <c r="Q279" s="11" t="s">
        <v>269</v>
      </c>
      <c r="R279" s="11" t="s">
        <v>257</v>
      </c>
      <c r="S279" s="13">
        <v>400</v>
      </c>
      <c r="T279" s="13">
        <v>0</v>
      </c>
      <c r="V279" s="25">
        <f>(F278-F279)/F278</f>
        <v>-4.4117647058823574E-2</v>
      </c>
      <c r="W279" s="13" t="s">
        <v>96</v>
      </c>
      <c r="Y279" s="37"/>
      <c r="AD279" s="48"/>
      <c r="AE279" s="39"/>
    </row>
    <row r="280" spans="1:31" s="13" customFormat="1" ht="12.75" x14ac:dyDescent="0.2">
      <c r="A280" s="20" t="s">
        <v>312</v>
      </c>
      <c r="B280" s="35">
        <v>44726</v>
      </c>
      <c r="C280" s="18">
        <v>42993</v>
      </c>
      <c r="D280" s="24">
        <v>3</v>
      </c>
      <c r="E280" s="12">
        <f>(B280-C280)/365.242199</f>
        <v>4.7447967533455788</v>
      </c>
      <c r="F280" s="41">
        <v>766.66666666666663</v>
      </c>
      <c r="G280" s="40">
        <v>12.607169521299959</v>
      </c>
      <c r="H280" s="40">
        <v>10.421376811594202</v>
      </c>
      <c r="I280" s="40">
        <v>9.9345799086306652</v>
      </c>
      <c r="J280" s="40">
        <v>29.772249792955407</v>
      </c>
      <c r="K280" s="45">
        <f>IF(G280&gt;0,0.0000275*G280^2.082*H280^0.974*F280,"")</f>
        <v>40.446798320089115</v>
      </c>
      <c r="L280" s="45">
        <f>IF(G280&gt;0,(1/3*H280^3*PI()*(G280/((H280-1.3)*200))^2)*F280,"")</f>
        <v>43.397518445020573</v>
      </c>
      <c r="M280" s="29"/>
      <c r="N280" s="13" t="s">
        <v>92</v>
      </c>
      <c r="O280" s="13" t="s">
        <v>379</v>
      </c>
      <c r="P280" s="13" t="s">
        <v>47</v>
      </c>
      <c r="Q280" s="11" t="s">
        <v>269</v>
      </c>
      <c r="R280" s="11" t="s">
        <v>256</v>
      </c>
      <c r="S280" s="13">
        <v>0</v>
      </c>
      <c r="T280" s="13">
        <v>400</v>
      </c>
      <c r="V280" s="25">
        <f>(F279-F280)/F279</f>
        <v>2.8169014084507261E-2</v>
      </c>
      <c r="W280" s="13" t="s">
        <v>96</v>
      </c>
      <c r="Y280" s="37"/>
      <c r="AD280" s="48"/>
      <c r="AE280" s="39"/>
    </row>
    <row r="281" spans="1:31" s="13" customFormat="1" ht="12.75" x14ac:dyDescent="0.2">
      <c r="A281" s="20" t="s">
        <v>358</v>
      </c>
      <c r="B281" s="35">
        <v>44726</v>
      </c>
      <c r="C281" s="18">
        <v>42993</v>
      </c>
      <c r="D281" s="24">
        <v>3</v>
      </c>
      <c r="E281" s="12">
        <f>(B281-C281)/365.242199</f>
        <v>4.7447967533455788</v>
      </c>
      <c r="F281" s="41">
        <v>644.44444444444446</v>
      </c>
      <c r="G281" s="40">
        <v>11.678070175438599</v>
      </c>
      <c r="H281" s="40">
        <v>9.7972807017543868</v>
      </c>
      <c r="I281" s="40">
        <v>7.4603618910953315</v>
      </c>
      <c r="J281" s="40">
        <v>33.699142830395509</v>
      </c>
      <c r="K281" s="45">
        <f>IF(G281&gt;0,0.0000275*G281^2.082*H281^0.974*F281,"")</f>
        <v>27.297418295598387</v>
      </c>
      <c r="L281" s="45">
        <f>IF(G281&gt;0,(1/3*H281^3*PI()*(G281/((H281-1.3)*200))^2)*F281,"")</f>
        <v>29.967671228983825</v>
      </c>
      <c r="M281" s="29"/>
      <c r="N281" s="13" t="s">
        <v>92</v>
      </c>
      <c r="O281" s="13" t="s">
        <v>379</v>
      </c>
      <c r="P281" s="13" t="s">
        <v>47</v>
      </c>
      <c r="Q281" s="11" t="s">
        <v>269</v>
      </c>
      <c r="R281" s="11" t="s">
        <v>258</v>
      </c>
      <c r="S281" s="13">
        <v>400</v>
      </c>
      <c r="T281" s="13">
        <v>400</v>
      </c>
      <c r="V281" s="25">
        <f>(F280-F281)/F280</f>
        <v>0.15942028985507239</v>
      </c>
      <c r="W281" s="13" t="s">
        <v>96</v>
      </c>
      <c r="Y281" s="37"/>
      <c r="AD281" s="48"/>
      <c r="AE281" s="39"/>
    </row>
    <row r="282" spans="1:31" s="13" customFormat="1" ht="12.75" x14ac:dyDescent="0.2">
      <c r="A282" s="20" t="s">
        <v>300</v>
      </c>
      <c r="B282" s="35">
        <v>44727</v>
      </c>
      <c r="C282" s="18">
        <v>43023</v>
      </c>
      <c r="D282" s="24">
        <v>3</v>
      </c>
      <c r="E282" s="12">
        <f>(B282-C282)/365.242199</f>
        <v>4.6653973847090979</v>
      </c>
      <c r="F282" s="42"/>
      <c r="G282" s="40"/>
      <c r="H282" s="40"/>
      <c r="I282" s="40"/>
      <c r="J282" s="40"/>
      <c r="K282" s="45"/>
      <c r="L282" s="45" t="str">
        <f>IF(G282&gt;0,(1/3*H282^3*PI()*(G282/((H282-1.3)*200))^2)*F282,"")</f>
        <v/>
      </c>
      <c r="M282" s="29"/>
      <c r="N282" s="13" t="s">
        <v>92</v>
      </c>
      <c r="O282" s="13" t="s">
        <v>379</v>
      </c>
      <c r="P282" s="13" t="s">
        <v>47</v>
      </c>
      <c r="Q282" s="11" t="s">
        <v>278</v>
      </c>
      <c r="R282" s="11" t="s">
        <v>255</v>
      </c>
      <c r="S282" s="13">
        <v>0</v>
      </c>
      <c r="T282" s="13">
        <v>0</v>
      </c>
      <c r="V282" s="25"/>
      <c r="W282" s="13" t="s">
        <v>96</v>
      </c>
      <c r="Y282" s="37"/>
      <c r="AD282" s="48"/>
      <c r="AE282" s="39"/>
    </row>
    <row r="283" spans="1:31" s="13" customFormat="1" ht="12.75" x14ac:dyDescent="0.2">
      <c r="A283" s="20" t="s">
        <v>345</v>
      </c>
      <c r="B283" s="35">
        <v>44727</v>
      </c>
      <c r="C283" s="18">
        <v>43023</v>
      </c>
      <c r="D283" s="24">
        <v>3</v>
      </c>
      <c r="E283" s="12">
        <f>(B283-C283)/365.242199</f>
        <v>4.6653973847090979</v>
      </c>
      <c r="F283" s="42"/>
      <c r="G283" s="40"/>
      <c r="H283" s="40"/>
      <c r="I283" s="40"/>
      <c r="J283" s="40"/>
      <c r="K283" s="45"/>
      <c r="L283" s="45" t="str">
        <f>IF(G283&gt;0,(1/3*H283^3*PI()*(G283/((H283-1.3)*200))^2)*F283,"")</f>
        <v/>
      </c>
      <c r="M283" s="29"/>
      <c r="N283" s="13" t="s">
        <v>92</v>
      </c>
      <c r="O283" s="13" t="s">
        <v>379</v>
      </c>
      <c r="P283" s="13" t="s">
        <v>47</v>
      </c>
      <c r="Q283" s="11" t="s">
        <v>278</v>
      </c>
      <c r="R283" s="11" t="s">
        <v>257</v>
      </c>
      <c r="S283" s="13">
        <v>400</v>
      </c>
      <c r="T283" s="13">
        <v>0</v>
      </c>
      <c r="V283" s="25"/>
      <c r="W283" s="13" t="s">
        <v>96</v>
      </c>
      <c r="Y283" s="37"/>
      <c r="AD283" s="48"/>
      <c r="AE283" s="39"/>
    </row>
    <row r="284" spans="1:31" s="13" customFormat="1" ht="12.75" x14ac:dyDescent="0.2">
      <c r="A284" s="20" t="s">
        <v>322</v>
      </c>
      <c r="B284" s="35">
        <v>44727</v>
      </c>
      <c r="C284" s="18">
        <v>43023</v>
      </c>
      <c r="D284" s="24">
        <v>3</v>
      </c>
      <c r="E284" s="12">
        <f>(B284-C284)/365.242199</f>
        <v>4.6653973847090979</v>
      </c>
      <c r="F284" s="42"/>
      <c r="G284" s="40"/>
      <c r="H284" s="40"/>
      <c r="I284" s="40"/>
      <c r="J284" s="40"/>
      <c r="K284" s="45"/>
      <c r="L284" s="45" t="str">
        <f>IF(G284&gt;0,(1/3*H284^3*PI()*(G284/((H284-1.3)*200))^2)*F284,"")</f>
        <v/>
      </c>
      <c r="M284" s="29"/>
      <c r="N284" s="13" t="s">
        <v>92</v>
      </c>
      <c r="O284" s="13" t="s">
        <v>379</v>
      </c>
      <c r="P284" s="13" t="s">
        <v>47</v>
      </c>
      <c r="Q284" s="11" t="s">
        <v>278</v>
      </c>
      <c r="R284" s="11" t="s">
        <v>256</v>
      </c>
      <c r="S284" s="13">
        <v>0</v>
      </c>
      <c r="T284" s="13">
        <v>400</v>
      </c>
      <c r="V284" s="25"/>
      <c r="W284" s="13" t="s">
        <v>96</v>
      </c>
      <c r="Y284" s="37"/>
      <c r="AD284" s="48"/>
      <c r="AE284" s="39"/>
    </row>
    <row r="285" spans="1:31" s="13" customFormat="1" ht="12.75" x14ac:dyDescent="0.2">
      <c r="A285" s="20" t="s">
        <v>368</v>
      </c>
      <c r="B285" s="35">
        <v>44727</v>
      </c>
      <c r="C285" s="18">
        <v>43023</v>
      </c>
      <c r="D285" s="24">
        <v>3</v>
      </c>
      <c r="E285" s="12">
        <f>(B285-C285)/365.242199</f>
        <v>4.6653973847090979</v>
      </c>
      <c r="F285" s="42"/>
      <c r="G285" s="40"/>
      <c r="H285" s="40"/>
      <c r="I285" s="40"/>
      <c r="J285" s="40"/>
      <c r="K285" s="45"/>
      <c r="L285" s="45" t="str">
        <f>IF(G285&gt;0,(1/3*H285^3*PI()*(G285/((H285-1.3)*200))^2)*F285,"")</f>
        <v/>
      </c>
      <c r="M285" s="29"/>
      <c r="N285" s="13" t="s">
        <v>92</v>
      </c>
      <c r="O285" s="13" t="s">
        <v>379</v>
      </c>
      <c r="P285" s="13" t="s">
        <v>47</v>
      </c>
      <c r="Q285" s="11" t="s">
        <v>278</v>
      </c>
      <c r="R285" s="11" t="s">
        <v>258</v>
      </c>
      <c r="S285" s="13">
        <v>400</v>
      </c>
      <c r="T285" s="13">
        <v>400</v>
      </c>
      <c r="V285" s="25"/>
      <c r="W285" s="13" t="s">
        <v>96</v>
      </c>
      <c r="Y285" s="37"/>
      <c r="AD285" s="48"/>
      <c r="AE285" s="39"/>
    </row>
    <row r="286" spans="1:31" s="13" customFormat="1" ht="12.75" x14ac:dyDescent="0.2">
      <c r="A286" s="20" t="s">
        <v>301</v>
      </c>
      <c r="B286" s="35">
        <v>44795</v>
      </c>
      <c r="C286" s="18">
        <v>42962</v>
      </c>
      <c r="D286" s="24">
        <v>3</v>
      </c>
      <c r="E286" s="12">
        <f>(B286-C286)/365.242199</f>
        <v>5.0185876796782729</v>
      </c>
      <c r="F286" s="41"/>
      <c r="G286" s="40"/>
      <c r="H286" s="40"/>
      <c r="I286" s="40"/>
      <c r="J286" s="40"/>
      <c r="K286" s="45"/>
      <c r="L286" s="45" t="str">
        <f>IF(G286&gt;0,(1/3*H286^3*PI()*(G286/((H286-1.3)*200))^2)*F286,"")</f>
        <v/>
      </c>
      <c r="M286" s="29"/>
      <c r="N286" s="13" t="s">
        <v>92</v>
      </c>
      <c r="O286" s="13" t="s">
        <v>379</v>
      </c>
      <c r="P286" s="13" t="s">
        <v>47</v>
      </c>
      <c r="Q286" s="11" t="s">
        <v>279</v>
      </c>
      <c r="R286" s="11" t="s">
        <v>255</v>
      </c>
      <c r="S286" s="13">
        <v>0</v>
      </c>
      <c r="T286" s="13">
        <v>0</v>
      </c>
      <c r="V286" s="25" t="e">
        <f>(F285-F286)/F285</f>
        <v>#DIV/0!</v>
      </c>
      <c r="W286" s="13" t="s">
        <v>95</v>
      </c>
      <c r="Y286" s="37"/>
      <c r="AD286" s="48"/>
      <c r="AE286" s="39"/>
    </row>
    <row r="287" spans="1:31" s="13" customFormat="1" ht="12.75" x14ac:dyDescent="0.2">
      <c r="A287" s="20" t="s">
        <v>346</v>
      </c>
      <c r="B287" s="35">
        <v>44795</v>
      </c>
      <c r="C287" s="18">
        <v>43023</v>
      </c>
      <c r="D287" s="24">
        <v>3</v>
      </c>
      <c r="E287" s="12">
        <f>(B287-C287)/365.242199</f>
        <v>4.8515752146153295</v>
      </c>
      <c r="F287" s="41"/>
      <c r="G287" s="40"/>
      <c r="H287" s="40"/>
      <c r="I287" s="40"/>
      <c r="J287" s="40"/>
      <c r="K287" s="45"/>
      <c r="L287" s="45" t="str">
        <f>IF(G287&gt;0,(1/3*H287^3*PI()*(G287/((H287-1.3)*200))^2)*F287,"")</f>
        <v/>
      </c>
      <c r="M287" s="29"/>
      <c r="N287" s="13" t="s">
        <v>92</v>
      </c>
      <c r="O287" s="13" t="s">
        <v>379</v>
      </c>
      <c r="P287" s="13" t="s">
        <v>47</v>
      </c>
      <c r="Q287" s="11" t="s">
        <v>279</v>
      </c>
      <c r="R287" s="11" t="s">
        <v>257</v>
      </c>
      <c r="S287" s="13">
        <v>400</v>
      </c>
      <c r="T287" s="13">
        <v>0</v>
      </c>
      <c r="V287" s="25" t="e">
        <f>(F286-F287)/F286</f>
        <v>#DIV/0!</v>
      </c>
      <c r="W287" s="13" t="s">
        <v>95</v>
      </c>
      <c r="Y287" s="37"/>
      <c r="AD287" s="48"/>
      <c r="AE287" s="39"/>
    </row>
    <row r="288" spans="1:31" s="13" customFormat="1" ht="12.75" x14ac:dyDescent="0.2">
      <c r="A288" s="20" t="s">
        <v>323</v>
      </c>
      <c r="B288" s="35">
        <v>44795</v>
      </c>
      <c r="C288" s="18">
        <v>43023</v>
      </c>
      <c r="D288" s="24">
        <v>3</v>
      </c>
      <c r="E288" s="12">
        <f>(B288-C288)/365.242199</f>
        <v>4.8515752146153295</v>
      </c>
      <c r="F288" s="41"/>
      <c r="G288" s="40"/>
      <c r="H288" s="40"/>
      <c r="I288" s="40"/>
      <c r="J288" s="40"/>
      <c r="K288" s="45"/>
      <c r="L288" s="45" t="str">
        <f>IF(G288&gt;0,(1/3*H288^3*PI()*(G288/((H288-1.3)*200))^2)*F288,"")</f>
        <v/>
      </c>
      <c r="M288" s="29"/>
      <c r="N288" s="13" t="s">
        <v>92</v>
      </c>
      <c r="O288" s="13" t="s">
        <v>379</v>
      </c>
      <c r="P288" s="13" t="s">
        <v>47</v>
      </c>
      <c r="Q288" s="11" t="s">
        <v>279</v>
      </c>
      <c r="R288" s="11" t="s">
        <v>256</v>
      </c>
      <c r="S288" s="13">
        <v>0</v>
      </c>
      <c r="T288" s="13">
        <v>400</v>
      </c>
      <c r="V288" s="25" t="e">
        <f>(F287-F288)/F287</f>
        <v>#DIV/0!</v>
      </c>
      <c r="W288" s="13" t="s">
        <v>95</v>
      </c>
      <c r="Y288" s="37"/>
      <c r="AD288" s="48"/>
      <c r="AE288" s="39"/>
    </row>
    <row r="289" spans="1:31" s="13" customFormat="1" ht="12.75" x14ac:dyDescent="0.2">
      <c r="A289" s="20" t="s">
        <v>369</v>
      </c>
      <c r="B289" s="35">
        <v>44795</v>
      </c>
      <c r="C289" s="18">
        <v>43023</v>
      </c>
      <c r="D289" s="24">
        <v>3</v>
      </c>
      <c r="E289" s="12">
        <f>(B289-C289)/365.242199</f>
        <v>4.8515752146153295</v>
      </c>
      <c r="F289" s="41"/>
      <c r="G289" s="40"/>
      <c r="H289" s="40"/>
      <c r="I289" s="40"/>
      <c r="J289" s="40"/>
      <c r="K289" s="45"/>
      <c r="L289" s="45" t="str">
        <f>IF(G289&gt;0,(1/3*H289^3*PI()*(G289/((H289-1.3)*200))^2)*F289,"")</f>
        <v/>
      </c>
      <c r="M289" s="29"/>
      <c r="N289" s="13" t="s">
        <v>92</v>
      </c>
      <c r="O289" s="13" t="s">
        <v>379</v>
      </c>
      <c r="P289" s="13" t="s">
        <v>47</v>
      </c>
      <c r="Q289" s="11" t="s">
        <v>279</v>
      </c>
      <c r="R289" s="11" t="s">
        <v>258</v>
      </c>
      <c r="S289" s="13">
        <v>400</v>
      </c>
      <c r="T289" s="13">
        <v>400</v>
      </c>
      <c r="V289" s="25" t="e">
        <f>(F288-F289)/F288</f>
        <v>#DIV/0!</v>
      </c>
      <c r="W289" s="13" t="s">
        <v>95</v>
      </c>
      <c r="Y289" s="37"/>
      <c r="AD289" s="48"/>
      <c r="AE289" s="39"/>
    </row>
    <row r="290" spans="1:31" s="13" customFormat="1" ht="12.75" x14ac:dyDescent="0.2">
      <c r="A290" s="20" t="s">
        <v>302</v>
      </c>
      <c r="B290" s="35">
        <v>44795</v>
      </c>
      <c r="C290" s="18">
        <v>42962</v>
      </c>
      <c r="D290" s="24">
        <v>3</v>
      </c>
      <c r="E290" s="12">
        <f>(B290-C290)/365.242199</f>
        <v>5.0185876796782729</v>
      </c>
      <c r="F290" s="41"/>
      <c r="G290" s="40"/>
      <c r="H290" s="40"/>
      <c r="I290" s="40"/>
      <c r="J290" s="40"/>
      <c r="K290" s="45"/>
      <c r="L290" s="45" t="str">
        <f>IF(G290&gt;0,(1/3*H290^3*PI()*(G290/((H290-1.3)*200))^2)*F290,"")</f>
        <v/>
      </c>
      <c r="M290" s="29"/>
      <c r="N290" s="13" t="s">
        <v>92</v>
      </c>
      <c r="O290" s="13" t="s">
        <v>379</v>
      </c>
      <c r="P290" s="13" t="s">
        <v>47</v>
      </c>
      <c r="Q290" s="11" t="s">
        <v>280</v>
      </c>
      <c r="R290" s="11" t="s">
        <v>255</v>
      </c>
      <c r="S290" s="13">
        <v>0</v>
      </c>
      <c r="T290" s="13">
        <v>0</v>
      </c>
      <c r="V290" s="25" t="e">
        <f>(F289-F290)/F289</f>
        <v>#DIV/0!</v>
      </c>
      <c r="W290" s="13" t="s">
        <v>95</v>
      </c>
      <c r="Y290" s="37"/>
      <c r="AD290" s="48"/>
      <c r="AE290" s="39"/>
    </row>
    <row r="291" spans="1:31" x14ac:dyDescent="0.25">
      <c r="A291" s="20" t="s">
        <v>347</v>
      </c>
      <c r="B291" s="35">
        <v>44795</v>
      </c>
      <c r="C291" s="18">
        <v>43023</v>
      </c>
      <c r="D291" s="24">
        <v>3</v>
      </c>
      <c r="E291" s="12">
        <f>(B291-C291)/365.242199</f>
        <v>4.8515752146153295</v>
      </c>
      <c r="F291" s="41"/>
      <c r="G291" s="40"/>
      <c r="H291" s="40"/>
      <c r="I291" s="40"/>
      <c r="J291" s="40"/>
      <c r="K291" s="45"/>
      <c r="L291" s="45" t="str">
        <f>IF(G291&gt;0,(1/3*H291^3*PI()*(G291/((H291-1.3)*200))^2)*F291,"")</f>
        <v/>
      </c>
      <c r="M291" s="29"/>
      <c r="N291" s="13" t="s">
        <v>92</v>
      </c>
      <c r="O291" s="13" t="s">
        <v>379</v>
      </c>
      <c r="P291" s="13" t="s">
        <v>47</v>
      </c>
      <c r="Q291" s="11" t="s">
        <v>280</v>
      </c>
      <c r="R291" s="11" t="s">
        <v>257</v>
      </c>
      <c r="S291" s="13">
        <v>400</v>
      </c>
      <c r="T291" s="13">
        <v>0</v>
      </c>
      <c r="U291" s="13"/>
      <c r="V291" s="25" t="e">
        <f>(F290-F291)/F290</f>
        <v>#DIV/0!</v>
      </c>
      <c r="W291" s="13" t="s">
        <v>95</v>
      </c>
      <c r="X291" s="13"/>
      <c r="Y291" s="37"/>
      <c r="AD291" s="3"/>
      <c r="AE291" s="39"/>
    </row>
    <row r="292" spans="1:31" x14ac:dyDescent="0.25">
      <c r="A292" s="20" t="s">
        <v>324</v>
      </c>
      <c r="B292" s="35">
        <v>44795</v>
      </c>
      <c r="C292" s="18">
        <v>43023</v>
      </c>
      <c r="D292" s="24">
        <v>3</v>
      </c>
      <c r="E292" s="12">
        <f>(B292-C292)/365.242199</f>
        <v>4.8515752146153295</v>
      </c>
      <c r="F292" s="41"/>
      <c r="G292" s="40"/>
      <c r="H292" s="40"/>
      <c r="I292" s="40"/>
      <c r="J292" s="40"/>
      <c r="K292" s="45"/>
      <c r="L292" s="45" t="str">
        <f>IF(G292&gt;0,(1/3*H292^3*PI()*(G292/((H292-1.3)*200))^2)*F292,"")</f>
        <v/>
      </c>
      <c r="M292" s="29"/>
      <c r="N292" s="13" t="s">
        <v>92</v>
      </c>
      <c r="O292" s="13" t="s">
        <v>379</v>
      </c>
      <c r="P292" s="13" t="s">
        <v>47</v>
      </c>
      <c r="Q292" s="11" t="s">
        <v>280</v>
      </c>
      <c r="R292" s="11" t="s">
        <v>256</v>
      </c>
      <c r="S292" s="13">
        <v>0</v>
      </c>
      <c r="T292" s="13">
        <v>400</v>
      </c>
      <c r="U292" s="13"/>
      <c r="V292" s="25" t="e">
        <f>(F291-F292)/F291</f>
        <v>#DIV/0!</v>
      </c>
      <c r="W292" s="13" t="s">
        <v>95</v>
      </c>
      <c r="X292" s="13"/>
      <c r="Y292" s="37"/>
      <c r="AD292" s="3"/>
      <c r="AE292" s="39"/>
    </row>
    <row r="293" spans="1:31" x14ac:dyDescent="0.25">
      <c r="A293" s="20" t="s">
        <v>370</v>
      </c>
      <c r="B293" s="35">
        <v>44795</v>
      </c>
      <c r="C293" s="18">
        <v>43023</v>
      </c>
      <c r="D293" s="24">
        <v>3</v>
      </c>
      <c r="E293" s="12">
        <f>(B293-C293)/365.242199</f>
        <v>4.8515752146153295</v>
      </c>
      <c r="F293" s="41"/>
      <c r="G293" s="40"/>
      <c r="H293" s="40"/>
      <c r="I293" s="40"/>
      <c r="J293" s="40"/>
      <c r="K293" s="45"/>
      <c r="L293" s="45" t="str">
        <f>IF(G293&gt;0,(1/3*H293^3*PI()*(G293/((H293-1.3)*200))^2)*F293,"")</f>
        <v/>
      </c>
      <c r="M293" s="29"/>
      <c r="N293" s="13" t="s">
        <v>92</v>
      </c>
      <c r="O293" s="13" t="s">
        <v>379</v>
      </c>
      <c r="P293" s="13" t="s">
        <v>47</v>
      </c>
      <c r="Q293" s="11" t="s">
        <v>280</v>
      </c>
      <c r="R293" s="11" t="s">
        <v>258</v>
      </c>
      <c r="S293" s="13">
        <v>400</v>
      </c>
      <c r="T293" s="13">
        <v>400</v>
      </c>
      <c r="U293" s="13"/>
      <c r="V293" s="25" t="e">
        <f>(F292-F293)/F292</f>
        <v>#DIV/0!</v>
      </c>
      <c r="W293" s="13" t="s">
        <v>95</v>
      </c>
      <c r="X293" s="13"/>
      <c r="Y293" s="37"/>
      <c r="AD293" s="3"/>
      <c r="AE293" s="39"/>
    </row>
    <row r="294" spans="1:31" x14ac:dyDescent="0.25">
      <c r="A294" s="20" t="s">
        <v>375</v>
      </c>
      <c r="B294" s="35">
        <v>44418</v>
      </c>
      <c r="C294" s="18">
        <v>42200</v>
      </c>
      <c r="D294" s="24">
        <v>3</v>
      </c>
      <c r="E294" s="12">
        <f>(B294-C294)/365.242199</f>
        <v>6.0726827460591428</v>
      </c>
      <c r="F294" s="41">
        <v>671.55948297501936</v>
      </c>
      <c r="G294" s="40">
        <v>14.114129168860932</v>
      </c>
      <c r="H294" s="40">
        <v>13.067884765683402</v>
      </c>
      <c r="I294" s="40">
        <v>10.946811219627113</v>
      </c>
      <c r="J294" s="40">
        <v>61.044763594566732</v>
      </c>
      <c r="K294" s="45">
        <f>IF(G294&gt;0,0.0000275*G294^2.082*H294^0.974*F294,"")</f>
        <v>55.870292994240472</v>
      </c>
      <c r="L294" s="45">
        <f>IF(G294&gt;0,(1/3*H294^3*PI()*(G294/((H294-1.3)*200))^2)*F294,"")</f>
        <v>56.439136750852064</v>
      </c>
      <c r="M294" s="29"/>
      <c r="N294" s="13" t="s">
        <v>91</v>
      </c>
      <c r="O294" s="13" t="s">
        <v>378</v>
      </c>
      <c r="P294" s="13" t="s">
        <v>47</v>
      </c>
      <c r="Q294" s="11" t="s">
        <v>259</v>
      </c>
      <c r="R294" s="11" t="s">
        <v>255</v>
      </c>
      <c r="S294" s="13">
        <v>0</v>
      </c>
      <c r="T294" s="13">
        <v>0</v>
      </c>
      <c r="U294" s="13"/>
      <c r="V294" s="25" t="e">
        <f>(F293-F294)/F293</f>
        <v>#DIV/0!</v>
      </c>
      <c r="W294" s="13" t="s">
        <v>95</v>
      </c>
      <c r="X294" s="13"/>
      <c r="Y294" s="37"/>
      <c r="AD294" s="3"/>
      <c r="AE294" s="39"/>
    </row>
    <row r="295" spans="1:31" x14ac:dyDescent="0.25">
      <c r="A295" s="20" t="s">
        <v>329</v>
      </c>
      <c r="B295" s="35">
        <v>44418</v>
      </c>
      <c r="C295" s="18">
        <v>42931</v>
      </c>
      <c r="D295" s="24">
        <v>3</v>
      </c>
      <c r="E295" s="12">
        <f>(B295-C295)/365.242199</f>
        <v>4.0712710745671528</v>
      </c>
      <c r="F295" s="41">
        <v>743.77018006910748</v>
      </c>
      <c r="G295" s="40">
        <v>12.924737052131675</v>
      </c>
      <c r="H295" s="40">
        <v>12.718853299963712</v>
      </c>
      <c r="I295" s="40">
        <v>10.558763596819032</v>
      </c>
      <c r="J295" s="40">
        <v>94.002867516659308</v>
      </c>
      <c r="K295" s="45">
        <f>IF(G295&gt;0,0.0000275*G295^2.082*H295^0.974*F295,"")</f>
        <v>50.174584035690124</v>
      </c>
      <c r="L295" s="45">
        <f>IF(G295&gt;0,(1/3*H295^3*PI()*(G295/((H295-1.3)*200))^2)*F295,"")</f>
        <v>51.32745240964347</v>
      </c>
      <c r="M295" s="29"/>
      <c r="N295" s="13" t="s">
        <v>91</v>
      </c>
      <c r="O295" s="13" t="s">
        <v>378</v>
      </c>
      <c r="P295" s="13" t="s">
        <v>47</v>
      </c>
      <c r="Q295" s="11" t="s">
        <v>259</v>
      </c>
      <c r="R295" s="11" t="s">
        <v>257</v>
      </c>
      <c r="S295" s="13">
        <v>400</v>
      </c>
      <c r="T295" s="13">
        <v>0</v>
      </c>
      <c r="U295" s="13"/>
      <c r="V295" s="25">
        <f>(F294-F295)/F294</f>
        <v>-0.10752688172043012</v>
      </c>
      <c r="W295" s="13" t="s">
        <v>95</v>
      </c>
      <c r="X295" s="13"/>
      <c r="Y295" s="37"/>
      <c r="AD295" s="3"/>
      <c r="AE295" s="39"/>
    </row>
    <row r="296" spans="1:31" x14ac:dyDescent="0.25">
      <c r="A296" s="20" t="s">
        <v>306</v>
      </c>
      <c r="B296" s="35">
        <v>44418</v>
      </c>
      <c r="C296" s="18">
        <v>42931</v>
      </c>
      <c r="D296" s="24">
        <v>3</v>
      </c>
      <c r="E296" s="12">
        <f>(B296-C296)/365.242199</f>
        <v>4.0712710745671528</v>
      </c>
      <c r="F296" s="41">
        <v>815.98087716319549</v>
      </c>
      <c r="G296" s="40">
        <v>14.955703688924025</v>
      </c>
      <c r="H296" s="40">
        <v>13.593905019825103</v>
      </c>
      <c r="I296" s="40">
        <v>15.665112160639113</v>
      </c>
      <c r="J296" s="40">
        <v>58.393833014128511</v>
      </c>
      <c r="K296" s="45">
        <f>IF(G296&gt;0,0.0000275*G296^2.082*H296^0.974*F296,"")</f>
        <v>79.586209728792937</v>
      </c>
      <c r="L296" s="45">
        <f>IF(G296&gt;0,(1/3*H296^3*PI()*(G296/((H296-1.3)*200))^2)*F296,"")</f>
        <v>79.417332977163341</v>
      </c>
      <c r="M296" s="29"/>
      <c r="N296" s="13" t="s">
        <v>91</v>
      </c>
      <c r="O296" s="13" t="s">
        <v>378</v>
      </c>
      <c r="P296" s="13" t="s">
        <v>47</v>
      </c>
      <c r="Q296" s="11" t="s">
        <v>259</v>
      </c>
      <c r="R296" s="11" t="s">
        <v>256</v>
      </c>
      <c r="S296" s="13">
        <v>0</v>
      </c>
      <c r="T296" s="13">
        <v>400</v>
      </c>
      <c r="U296" s="13"/>
      <c r="V296" s="25">
        <f>(F295-F296)/F295</f>
        <v>-9.7087378640776559E-2</v>
      </c>
      <c r="W296" s="13" t="s">
        <v>95</v>
      </c>
      <c r="X296" s="13"/>
      <c r="Y296" s="37"/>
      <c r="AD296" s="3"/>
      <c r="AE296" s="39"/>
    </row>
    <row r="297" spans="1:31" x14ac:dyDescent="0.25">
      <c r="A297" s="20" t="s">
        <v>352</v>
      </c>
      <c r="B297" s="35">
        <v>44418</v>
      </c>
      <c r="C297" s="18">
        <v>42931</v>
      </c>
      <c r="D297" s="24">
        <v>3</v>
      </c>
      <c r="E297" s="12">
        <f>(B297-C297)/365.242199</f>
        <v>4.0712710745671528</v>
      </c>
      <c r="F297" s="41">
        <v>837.64408629142201</v>
      </c>
      <c r="G297" s="40">
        <v>14.981490538842047</v>
      </c>
      <c r="H297" s="40">
        <v>13.908757091247201</v>
      </c>
      <c r="I297" s="40">
        <v>15.479744954258111</v>
      </c>
      <c r="J297" s="40">
        <v>92.345599126053457</v>
      </c>
      <c r="K297" s="45">
        <f>IF(G297&gt;0,0.0000275*G297^2.082*H297^0.974*F297,"")</f>
        <v>83.841802657182967</v>
      </c>
      <c r="L297" s="45">
        <f>IF(G297&gt;0,(1/3*H297^3*PI()*(G297/((H297-1.3)*200))^2)*F297,"")</f>
        <v>83.302610886140883</v>
      </c>
      <c r="M297" s="29"/>
      <c r="N297" s="13" t="s">
        <v>91</v>
      </c>
      <c r="O297" s="13" t="s">
        <v>378</v>
      </c>
      <c r="P297" s="13" t="s">
        <v>47</v>
      </c>
      <c r="Q297" s="11" t="s">
        <v>259</v>
      </c>
      <c r="R297" s="11" t="s">
        <v>258</v>
      </c>
      <c r="S297" s="13">
        <v>400</v>
      </c>
      <c r="T297" s="13">
        <v>400</v>
      </c>
      <c r="U297" s="13"/>
      <c r="V297" s="25">
        <f>(F296-F297)/F296</f>
        <v>-2.6548672566371802E-2</v>
      </c>
      <c r="W297" s="13" t="s">
        <v>95</v>
      </c>
      <c r="X297" s="13"/>
      <c r="Y297" s="37"/>
      <c r="AD297" s="3"/>
      <c r="AE297" s="39"/>
    </row>
    <row r="298" spans="1:31" x14ac:dyDescent="0.25">
      <c r="A298" s="20" t="s">
        <v>285</v>
      </c>
      <c r="B298" s="35">
        <v>44776</v>
      </c>
      <c r="C298" s="18">
        <v>42597</v>
      </c>
      <c r="D298" s="24">
        <v>3</v>
      </c>
      <c r="E298" s="12">
        <f>(B298-C298)/365.242199</f>
        <v>5.9659042847893922</v>
      </c>
      <c r="F298" s="41">
        <v>1083.3333333333333</v>
      </c>
      <c r="G298" s="40">
        <v>14.169230769230769</v>
      </c>
      <c r="H298" s="40">
        <v>16.483809938481002</v>
      </c>
      <c r="I298" s="40">
        <v>17.965852088022732</v>
      </c>
      <c r="J298" s="40">
        <v>121.87307664836032</v>
      </c>
      <c r="K298" s="45">
        <f>IF(G298&gt;0,0.0000275*G298^2.082*H298^0.974*F298,"")</f>
        <v>113.92311266085461</v>
      </c>
      <c r="L298" s="45">
        <f>IF(G298&gt;0,(1/3*H298^3*PI()*(G298/((H298-1.3)*200))^2)*F298,"")</f>
        <v>110.62023006886299</v>
      </c>
      <c r="M298" s="29"/>
      <c r="N298" s="13" t="s">
        <v>91</v>
      </c>
      <c r="O298" s="13" t="s">
        <v>379</v>
      </c>
      <c r="P298" s="13" t="s">
        <v>47</v>
      </c>
      <c r="Q298" s="11" t="s">
        <v>264</v>
      </c>
      <c r="R298" s="11" t="s">
        <v>255</v>
      </c>
      <c r="S298" s="13">
        <v>0</v>
      </c>
      <c r="T298" s="13">
        <v>0</v>
      </c>
      <c r="U298" s="13"/>
      <c r="V298" s="25">
        <f>(F297-F298)/F297</f>
        <v>-0.29330983297413776</v>
      </c>
      <c r="W298" s="13" t="s">
        <v>95</v>
      </c>
      <c r="X298" s="13"/>
      <c r="Y298" s="37"/>
      <c r="AD298" s="3"/>
      <c r="AE298" s="39"/>
    </row>
    <row r="299" spans="1:31" x14ac:dyDescent="0.25">
      <c r="A299" s="20" t="s">
        <v>330</v>
      </c>
      <c r="B299" s="35">
        <v>44776</v>
      </c>
      <c r="C299" s="18">
        <v>42597</v>
      </c>
      <c r="D299" s="24">
        <v>3</v>
      </c>
      <c r="E299" s="12">
        <f>(B299-C299)/365.242199</f>
        <v>5.9659042847893922</v>
      </c>
      <c r="F299" s="41">
        <v>1125</v>
      </c>
      <c r="G299" s="40">
        <v>14.090965517241379</v>
      </c>
      <c r="H299" s="40">
        <v>16.966485996125854</v>
      </c>
      <c r="I299" s="40">
        <v>18.368319559378712</v>
      </c>
      <c r="J299" s="40">
        <v>140.35328209218909</v>
      </c>
      <c r="K299" s="45">
        <f>IF(G299&gt;0,0.0000275*G299^2.082*H299^0.974*F299,"")</f>
        <v>120.28248050747986</v>
      </c>
      <c r="L299" s="45">
        <f>IF(G299&gt;0,(1/3*H299^3*PI()*(G299/((H299-1.3)*200))^2)*F299,"")</f>
        <v>116.36842935557675</v>
      </c>
      <c r="M299" s="29"/>
      <c r="N299" s="13" t="s">
        <v>91</v>
      </c>
      <c r="O299" s="13" t="s">
        <v>379</v>
      </c>
      <c r="P299" s="13" t="s">
        <v>47</v>
      </c>
      <c r="Q299" s="11" t="s">
        <v>264</v>
      </c>
      <c r="R299" s="11" t="s">
        <v>257</v>
      </c>
      <c r="S299" s="13">
        <v>400</v>
      </c>
      <c r="T299" s="13">
        <v>0</v>
      </c>
      <c r="U299" s="13"/>
      <c r="V299" s="25">
        <f>(F298-F299)/F298</f>
        <v>-3.8461538461538533E-2</v>
      </c>
      <c r="W299" s="13" t="s">
        <v>95</v>
      </c>
      <c r="X299" s="13"/>
      <c r="Y299" s="37"/>
      <c r="AD299" s="3"/>
      <c r="AE299" s="39"/>
    </row>
    <row r="300" spans="1:31" x14ac:dyDescent="0.25">
      <c r="A300" s="20" t="s">
        <v>307</v>
      </c>
      <c r="B300" s="35">
        <v>44776</v>
      </c>
      <c r="C300" s="18">
        <v>42597</v>
      </c>
      <c r="D300" s="24">
        <v>3</v>
      </c>
      <c r="E300" s="12">
        <f>(B300-C300)/365.242199</f>
        <v>5.9659042847893922</v>
      </c>
      <c r="F300" s="41">
        <v>1062.5</v>
      </c>
      <c r="G300" s="40">
        <v>14.733152173913041</v>
      </c>
      <c r="H300" s="40">
        <v>17.550825097182383</v>
      </c>
      <c r="I300" s="40">
        <v>19.207272060042822</v>
      </c>
      <c r="J300" s="40">
        <v>122.65915962752371</v>
      </c>
      <c r="K300" s="45">
        <f>IF(G300&gt;0,0.0000275*G300^2.082*H300^0.974*F300,"")</f>
        <v>128.82466722187996</v>
      </c>
      <c r="L300" s="45">
        <f>IF(G300&gt;0,(1/3*H300^3*PI()*(G300/((H300-1.3)*200))^2)*F300,"")</f>
        <v>123.6034796412863</v>
      </c>
      <c r="M300" s="29"/>
      <c r="N300" s="13" t="s">
        <v>91</v>
      </c>
      <c r="O300" s="13" t="s">
        <v>379</v>
      </c>
      <c r="P300" s="13" t="s">
        <v>47</v>
      </c>
      <c r="Q300" s="11" t="s">
        <v>264</v>
      </c>
      <c r="R300" s="11" t="s">
        <v>256</v>
      </c>
      <c r="S300" s="13">
        <v>0</v>
      </c>
      <c r="T300" s="13">
        <v>400</v>
      </c>
      <c r="U300" s="13"/>
      <c r="V300" s="25">
        <f>(F299-F300)/F299</f>
        <v>5.5555555555555552E-2</v>
      </c>
      <c r="W300" s="13" t="s">
        <v>95</v>
      </c>
      <c r="X300" s="13"/>
      <c r="Y300" s="37"/>
      <c r="AD300" s="3"/>
      <c r="AE300" s="39"/>
    </row>
    <row r="301" spans="1:31" x14ac:dyDescent="0.25">
      <c r="A301" s="20" t="s">
        <v>353</v>
      </c>
      <c r="B301" s="35">
        <v>44776</v>
      </c>
      <c r="C301" s="18">
        <v>42597</v>
      </c>
      <c r="D301" s="24">
        <v>3</v>
      </c>
      <c r="E301" s="12">
        <f>(B301-C301)/365.242199</f>
        <v>5.9659042847893922</v>
      </c>
      <c r="F301" s="41">
        <v>1312.5</v>
      </c>
      <c r="G301" s="40">
        <v>14.403144016227181</v>
      </c>
      <c r="H301" s="40">
        <v>17.684665099998369</v>
      </c>
      <c r="I301" s="40">
        <v>22.79173110301835</v>
      </c>
      <c r="J301" s="40">
        <v>164.13825620522366</v>
      </c>
      <c r="K301" s="45">
        <f>IF(G301&gt;0,0.0000275*G301^2.082*H301^0.974*F301,"")</f>
        <v>152.93237504409547</v>
      </c>
      <c r="L301" s="45">
        <f>IF(G301&gt;0,(1/3*H301^3*PI()*(G301/((H301-1.3)*200))^2)*F301,"")</f>
        <v>146.85810735326879</v>
      </c>
      <c r="M301" s="29"/>
      <c r="N301" s="13" t="s">
        <v>91</v>
      </c>
      <c r="O301" s="13" t="s">
        <v>379</v>
      </c>
      <c r="P301" s="13" t="s">
        <v>47</v>
      </c>
      <c r="Q301" s="11" t="s">
        <v>264</v>
      </c>
      <c r="R301" s="11" t="s">
        <v>258</v>
      </c>
      <c r="S301" s="13">
        <v>400</v>
      </c>
      <c r="T301" s="13">
        <v>400</v>
      </c>
      <c r="U301" s="13"/>
      <c r="V301" s="25">
        <f>(F300-F301)/F300</f>
        <v>-0.23529411764705882</v>
      </c>
      <c r="W301" s="13" t="s">
        <v>95</v>
      </c>
      <c r="X301" s="13"/>
      <c r="Y301" s="37"/>
      <c r="AD301" s="3"/>
      <c r="AE301" s="39"/>
    </row>
    <row r="302" spans="1:31" x14ac:dyDescent="0.25">
      <c r="A302" s="20" t="s">
        <v>286</v>
      </c>
      <c r="B302" s="35">
        <v>44771</v>
      </c>
      <c r="C302" s="18">
        <v>43296</v>
      </c>
      <c r="D302" s="24">
        <v>3</v>
      </c>
      <c r="E302" s="12">
        <f>(B302-C302)/365.242199</f>
        <v>4.0384161634072298</v>
      </c>
      <c r="F302" s="41">
        <v>798.67855003539614</v>
      </c>
      <c r="G302" s="40">
        <v>11.363190730837792</v>
      </c>
      <c r="H302" s="40">
        <v>9.7223930481283425</v>
      </c>
      <c r="I302" s="40">
        <v>8.5794573860816641</v>
      </c>
      <c r="J302" s="40">
        <v>38.714711182152911</v>
      </c>
      <c r="K302" s="45">
        <f>IF(G302&gt;0,0.0000275*G302^2.082*H302^0.974*F302,"")</f>
        <v>31.721038971752005</v>
      </c>
      <c r="L302" s="45">
        <f>IF(G302&gt;0,(1/3*H302^3*PI()*(G302/((H302-1.3)*200))^2)*F302,"")</f>
        <v>34.977579605541372</v>
      </c>
      <c r="M302" s="29"/>
      <c r="N302" s="13" t="s">
        <v>91</v>
      </c>
      <c r="O302" s="13" t="s">
        <v>379</v>
      </c>
      <c r="P302" s="13" t="s">
        <v>47</v>
      </c>
      <c r="Q302" s="11" t="s">
        <v>265</v>
      </c>
      <c r="R302" s="11" t="s">
        <v>255</v>
      </c>
      <c r="S302" s="13">
        <v>0</v>
      </c>
      <c r="T302" s="13">
        <v>0</v>
      </c>
      <c r="U302" s="13"/>
      <c r="V302" s="25">
        <f>(F301-F302)/F301</f>
        <v>0.39148300949684106</v>
      </c>
      <c r="W302" s="13" t="s">
        <v>95</v>
      </c>
      <c r="X302" s="13"/>
      <c r="Y302" s="37"/>
      <c r="AD302" s="3"/>
      <c r="AE302" s="39"/>
    </row>
    <row r="303" spans="1:31" x14ac:dyDescent="0.25">
      <c r="A303" s="20" t="s">
        <v>331</v>
      </c>
      <c r="B303" s="35">
        <v>44771</v>
      </c>
      <c r="C303" s="18">
        <v>43296</v>
      </c>
      <c r="D303" s="24">
        <v>3</v>
      </c>
      <c r="E303" s="12">
        <f>(B303-C303)/365.242199</f>
        <v>4.0384161634072298</v>
      </c>
      <c r="F303" s="41">
        <v>805.93926412662688</v>
      </c>
      <c r="G303" s="40">
        <v>11.769714419946977</v>
      </c>
      <c r="H303" s="40">
        <v>9.9245984764589412</v>
      </c>
      <c r="I303" s="40">
        <v>9.3485918725663009</v>
      </c>
      <c r="J303" s="40">
        <v>50.142962084086648</v>
      </c>
      <c r="K303" s="45">
        <f>IF(G303&gt;0,0.0000275*G303^2.082*H303^0.974*F303,"")</f>
        <v>35.137274661492491</v>
      </c>
      <c r="L303" s="45">
        <f>IF(G303&gt;0,(1/3*H303^3*PI()*(G303/((H303-1.3)*200))^2)*F303,"")</f>
        <v>38.41172906832454</v>
      </c>
      <c r="M303" s="29"/>
      <c r="N303" s="13" t="s">
        <v>91</v>
      </c>
      <c r="O303" s="13" t="s">
        <v>379</v>
      </c>
      <c r="P303" s="13" t="s">
        <v>47</v>
      </c>
      <c r="Q303" s="11" t="s">
        <v>265</v>
      </c>
      <c r="R303" s="11" t="s">
        <v>257</v>
      </c>
      <c r="S303" s="13">
        <v>400</v>
      </c>
      <c r="T303" s="13">
        <v>0</v>
      </c>
      <c r="U303" s="13"/>
      <c r="V303" s="25">
        <f>(F302-F303)/F302</f>
        <v>-9.0909090909089222E-3</v>
      </c>
      <c r="W303" s="13" t="s">
        <v>95</v>
      </c>
      <c r="X303" s="13"/>
      <c r="Y303" s="37"/>
      <c r="AD303" s="3"/>
      <c r="AE303" s="39"/>
    </row>
    <row r="304" spans="1:31" x14ac:dyDescent="0.25">
      <c r="A304" s="20" t="s">
        <v>308</v>
      </c>
      <c r="B304" s="35">
        <v>44771</v>
      </c>
      <c r="C304" s="18">
        <v>43296</v>
      </c>
      <c r="D304" s="24">
        <v>3</v>
      </c>
      <c r="E304" s="12">
        <f>(B304-C304)/365.242199</f>
        <v>4.0384161634072298</v>
      </c>
      <c r="F304" s="41">
        <v>733.33212321431836</v>
      </c>
      <c r="G304" s="40">
        <v>13.306296619199847</v>
      </c>
      <c r="H304" s="40">
        <v>10.56050082340405</v>
      </c>
      <c r="I304" s="40">
        <v>10.688457673322873</v>
      </c>
      <c r="J304" s="40">
        <v>42.828912202609281</v>
      </c>
      <c r="K304" s="45">
        <f>IF(G304&gt;0,0.0000275*G304^2.082*H304^0.974*F304,"")</f>
        <v>43.851980446939159</v>
      </c>
      <c r="L304" s="45">
        <f>IF(G304&gt;0,(1/3*H304^3*PI()*(G304/((H304-1.3)*200))^2)*F304,"")</f>
        <v>46.684029164147326</v>
      </c>
      <c r="M304" s="29"/>
      <c r="N304" s="13" t="s">
        <v>91</v>
      </c>
      <c r="O304" s="13" t="s">
        <v>379</v>
      </c>
      <c r="P304" s="13" t="s">
        <v>47</v>
      </c>
      <c r="Q304" s="11" t="s">
        <v>265</v>
      </c>
      <c r="R304" s="11" t="s">
        <v>256</v>
      </c>
      <c r="S304" s="13">
        <v>0</v>
      </c>
      <c r="T304" s="13">
        <v>400</v>
      </c>
      <c r="U304" s="13"/>
      <c r="V304" s="25">
        <f>(F303-F304)/F303</f>
        <v>9.0090090090089836E-2</v>
      </c>
      <c r="W304" s="13" t="s">
        <v>95</v>
      </c>
      <c r="X304" s="13"/>
      <c r="Y304" s="37"/>
      <c r="AD304" s="3"/>
      <c r="AE304" s="39"/>
    </row>
    <row r="305" spans="1:31" x14ac:dyDescent="0.25">
      <c r="A305" s="20" t="s">
        <v>354</v>
      </c>
      <c r="B305" s="35">
        <v>44771</v>
      </c>
      <c r="C305" s="18">
        <v>43296</v>
      </c>
      <c r="D305" s="24">
        <v>3</v>
      </c>
      <c r="E305" s="12">
        <f>(B305-C305)/365.242199</f>
        <v>4.0384161634072298</v>
      </c>
      <c r="F305" s="41">
        <v>805.93926412662711</v>
      </c>
      <c r="G305" s="40">
        <v>12.161748003769729</v>
      </c>
      <c r="H305" s="40">
        <v>10.404613509108222</v>
      </c>
      <c r="I305" s="40">
        <v>9.9305896733099193</v>
      </c>
      <c r="J305" s="40">
        <v>46.899321135596367</v>
      </c>
      <c r="K305" s="45">
        <f>IF(G305&gt;0,0.0000275*G305^2.082*H305^0.974*F305,"")</f>
        <v>39.388982197305531</v>
      </c>
      <c r="L305" s="45">
        <f>IF(G305&gt;0,(1/3*H305^3*PI()*(G305/((H305-1.3)*200))^2)*F305,"")</f>
        <v>42.405068586950314</v>
      </c>
      <c r="M305" s="29"/>
      <c r="N305" s="13" t="s">
        <v>91</v>
      </c>
      <c r="O305" s="13" t="s">
        <v>379</v>
      </c>
      <c r="P305" s="13" t="s">
        <v>47</v>
      </c>
      <c r="Q305" s="11" t="s">
        <v>265</v>
      </c>
      <c r="R305" s="11" t="s">
        <v>258</v>
      </c>
      <c r="S305" s="13">
        <v>400</v>
      </c>
      <c r="T305" s="13">
        <v>400</v>
      </c>
      <c r="U305" s="13"/>
      <c r="V305" s="25">
        <f>(F304-F305)/F304</f>
        <v>-9.9009900990099015E-2</v>
      </c>
      <c r="W305" s="13" t="s">
        <v>95</v>
      </c>
      <c r="X305" s="13"/>
      <c r="Y305" s="37"/>
      <c r="AD305" s="3"/>
      <c r="AE305" s="39"/>
    </row>
    <row r="306" spans="1:31" x14ac:dyDescent="0.25">
      <c r="A306" s="20" t="s">
        <v>287</v>
      </c>
      <c r="B306" s="35">
        <v>44762</v>
      </c>
      <c r="C306" s="18">
        <v>42566</v>
      </c>
      <c r="D306" s="24">
        <v>3</v>
      </c>
      <c r="E306" s="12">
        <f>(B306-C306)/365.242199</f>
        <v>6.0124487422659501</v>
      </c>
      <c r="F306" s="41">
        <v>888.88888888888903</v>
      </c>
      <c r="G306" s="40">
        <v>11.061453262786594</v>
      </c>
      <c r="H306" s="40">
        <v>11.774232804232804</v>
      </c>
      <c r="I306" s="40">
        <v>9.2675587017497314</v>
      </c>
      <c r="J306" s="40">
        <v>48.84587467878908</v>
      </c>
      <c r="K306" s="45">
        <f>IF(G306&gt;0,0.0000275*G306^2.082*H306^0.974*F306,"")</f>
        <v>40.224024332196194</v>
      </c>
      <c r="L306" s="45">
        <f>IF(G306&gt;0,(1/3*H306^3*PI()*(G306/((H306-1.3)*200))^2)*F306,"")</f>
        <v>42.36370082681831</v>
      </c>
      <c r="M306" s="29"/>
      <c r="N306" s="13" t="s">
        <v>91</v>
      </c>
      <c r="O306" s="13" t="s">
        <v>379</v>
      </c>
      <c r="P306" s="13" t="s">
        <v>47</v>
      </c>
      <c r="Q306" s="11" t="s">
        <v>266</v>
      </c>
      <c r="R306" s="11" t="s">
        <v>255</v>
      </c>
      <c r="S306" s="13">
        <v>0</v>
      </c>
      <c r="T306" s="13">
        <v>0</v>
      </c>
      <c r="U306" s="13"/>
      <c r="V306" s="25">
        <f>(F305-F306)/F305</f>
        <v>-0.10292292292292275</v>
      </c>
      <c r="W306" s="13" t="s">
        <v>95</v>
      </c>
      <c r="X306" s="13"/>
      <c r="Y306" s="37"/>
      <c r="AD306" s="3"/>
      <c r="AE306" s="39"/>
    </row>
    <row r="307" spans="1:31" x14ac:dyDescent="0.25">
      <c r="A307" s="20" t="s">
        <v>332</v>
      </c>
      <c r="B307" s="35">
        <v>44762</v>
      </c>
      <c r="C307" s="18">
        <v>42566</v>
      </c>
      <c r="D307" s="24">
        <v>3</v>
      </c>
      <c r="E307" s="12">
        <f>(B307-C307)/365.242199</f>
        <v>6.0124487422659501</v>
      </c>
      <c r="F307" s="41">
        <v>922.22222222222229</v>
      </c>
      <c r="G307" s="40">
        <v>11.66304012345679</v>
      </c>
      <c r="H307" s="40">
        <v>12.121489197530863</v>
      </c>
      <c r="I307" s="40">
        <v>10.424066223998734</v>
      </c>
      <c r="J307" s="40">
        <v>49.402311013217691</v>
      </c>
      <c r="K307" s="45">
        <f>IF(G307&gt;0,0.0000275*G307^2.082*H307^0.974*F307,"")</f>
        <v>47.935129459279118</v>
      </c>
      <c r="L307" s="45">
        <f>IF(G307&gt;0,(1/3*H307^3*PI()*(G307/((H307-1.3)*200))^2)*F307,"")</f>
        <v>49.948405041191599</v>
      </c>
      <c r="M307" s="29"/>
      <c r="N307" s="13" t="s">
        <v>91</v>
      </c>
      <c r="O307" s="13" t="s">
        <v>379</v>
      </c>
      <c r="P307" s="13" t="s">
        <v>47</v>
      </c>
      <c r="Q307" s="11" t="s">
        <v>266</v>
      </c>
      <c r="R307" s="11" t="s">
        <v>257</v>
      </c>
      <c r="S307" s="13">
        <v>400</v>
      </c>
      <c r="T307" s="13">
        <v>0</v>
      </c>
      <c r="U307" s="13"/>
      <c r="V307" s="25">
        <f>(F306-F307)/F306</f>
        <v>-3.7499999999999908E-2</v>
      </c>
      <c r="W307" s="13" t="s">
        <v>95</v>
      </c>
      <c r="X307" s="13"/>
      <c r="Y307" s="37"/>
      <c r="AD307" s="3"/>
      <c r="AE307" s="39"/>
    </row>
    <row r="308" spans="1:31" x14ac:dyDescent="0.25">
      <c r="A308" s="20" t="s">
        <v>309</v>
      </c>
      <c r="B308" s="35">
        <v>44762</v>
      </c>
      <c r="C308" s="18">
        <v>42566</v>
      </c>
      <c r="D308" s="24">
        <v>3</v>
      </c>
      <c r="E308" s="12">
        <f>(B308-C308)/365.242199</f>
        <v>6.0124487422659501</v>
      </c>
      <c r="F308" s="41">
        <v>833.33333333333337</v>
      </c>
      <c r="G308" s="40">
        <v>12.174247491638795</v>
      </c>
      <c r="H308" s="40">
        <v>11.703790412486063</v>
      </c>
      <c r="I308" s="40">
        <v>10.19746140056605</v>
      </c>
      <c r="J308" s="40">
        <v>58.730410545332404</v>
      </c>
      <c r="K308" s="45">
        <f>IF(G308&gt;0,0.0000275*G308^2.082*H308^0.974*F308,"")</f>
        <v>45.771168616232877</v>
      </c>
      <c r="L308" s="45">
        <f>IF(G308&gt;0,(1/3*H308^3*PI()*(G308/((H308-1.3)*200))^2)*F308,"")</f>
        <v>47.892559998590471</v>
      </c>
      <c r="M308" s="29"/>
      <c r="N308" s="13" t="s">
        <v>91</v>
      </c>
      <c r="O308" s="13" t="s">
        <v>379</v>
      </c>
      <c r="P308" s="13" t="s">
        <v>47</v>
      </c>
      <c r="Q308" s="11" t="s">
        <v>266</v>
      </c>
      <c r="R308" s="11" t="s">
        <v>256</v>
      </c>
      <c r="S308" s="13">
        <v>0</v>
      </c>
      <c r="T308" s="13">
        <v>400</v>
      </c>
      <c r="U308" s="13"/>
      <c r="V308" s="25">
        <f>(F307-F308)/F307</f>
        <v>9.6385542168674718E-2</v>
      </c>
      <c r="W308" s="13" t="s">
        <v>95</v>
      </c>
      <c r="X308" s="13"/>
      <c r="Y308" s="37"/>
      <c r="AD308" s="3"/>
      <c r="AE308" s="39"/>
    </row>
    <row r="309" spans="1:31" x14ac:dyDescent="0.25">
      <c r="A309" s="20" t="s">
        <v>355</v>
      </c>
      <c r="B309" s="35">
        <v>44762</v>
      </c>
      <c r="C309" s="18">
        <v>42566</v>
      </c>
      <c r="D309" s="24">
        <v>3</v>
      </c>
      <c r="E309" s="12">
        <f>(B309-C309)/365.242199</f>
        <v>6.0124487422659501</v>
      </c>
      <c r="F309" s="41">
        <v>800</v>
      </c>
      <c r="G309" s="40">
        <v>12.634363636363636</v>
      </c>
      <c r="H309" s="40">
        <v>11.758606060606061</v>
      </c>
      <c r="I309" s="40">
        <v>10.512259892763572</v>
      </c>
      <c r="J309" s="40">
        <v>51.698562886174216</v>
      </c>
      <c r="K309" s="45">
        <f>IF(G309&gt;0,0.0000275*G309^2.082*H309^0.974*F309,"")</f>
        <v>47.685176129539705</v>
      </c>
      <c r="L309" s="45">
        <f>IF(G309&gt;0,(1/3*H309^3*PI()*(G309/((H309-1.3)*200))^2)*F309,"")</f>
        <v>49.691862050104696</v>
      </c>
      <c r="M309" s="29"/>
      <c r="N309" s="13" t="s">
        <v>91</v>
      </c>
      <c r="O309" s="13" t="s">
        <v>379</v>
      </c>
      <c r="P309" s="13" t="s">
        <v>47</v>
      </c>
      <c r="Q309" s="11" t="s">
        <v>266</v>
      </c>
      <c r="R309" s="11" t="s">
        <v>258</v>
      </c>
      <c r="S309" s="13">
        <v>400</v>
      </c>
      <c r="T309" s="13">
        <v>400</v>
      </c>
      <c r="U309" s="13"/>
      <c r="V309" s="25">
        <f>(F308-F309)/F308</f>
        <v>4.0000000000000042E-2</v>
      </c>
      <c r="W309" s="13" t="s">
        <v>95</v>
      </c>
      <c r="X309" s="13"/>
      <c r="Y309" s="37"/>
      <c r="AD309" s="3"/>
      <c r="AE309" s="39"/>
    </row>
    <row r="310" spans="1:31" x14ac:dyDescent="0.25">
      <c r="A310" s="20" t="s">
        <v>293</v>
      </c>
      <c r="B310" s="35">
        <v>44426</v>
      </c>
      <c r="C310" s="18">
        <v>42931</v>
      </c>
      <c r="D310" s="24">
        <v>3</v>
      </c>
      <c r="E310" s="12">
        <f>(B310-C310)/365.242199</f>
        <v>4.0931743486737684</v>
      </c>
      <c r="F310" s="41">
        <v>870.67702455272638</v>
      </c>
      <c r="G310" s="40">
        <v>11.158224239612515</v>
      </c>
      <c r="H310" s="40">
        <v>10.596544136900521</v>
      </c>
      <c r="I310" s="40">
        <v>8.9749087196678108</v>
      </c>
      <c r="J310" s="40">
        <v>42.814654810541768</v>
      </c>
      <c r="K310" s="45">
        <f>IF(G310&gt;0,0.0000275*G310^2.082*H310^0.974*F310,"")</f>
        <v>36.20701532956096</v>
      </c>
      <c r="L310" s="45">
        <f>IF(G310&gt;0,(1/3*H310^3*PI()*(G310/((H310-1.3)*200))^2)*F310,"")</f>
        <v>39.071992961428364</v>
      </c>
      <c r="M310" s="29"/>
      <c r="N310" s="13" t="s">
        <v>91</v>
      </c>
      <c r="O310" s="13" t="s">
        <v>378</v>
      </c>
      <c r="P310" s="13" t="s">
        <v>47</v>
      </c>
      <c r="Q310" s="11" t="s">
        <v>262</v>
      </c>
      <c r="R310" s="11" t="s">
        <v>255</v>
      </c>
      <c r="S310" s="13">
        <v>0</v>
      </c>
      <c r="T310" s="13">
        <v>0</v>
      </c>
      <c r="U310" s="13"/>
      <c r="V310" s="25">
        <f>(F309-F310)/F309</f>
        <v>-8.8346280690907969E-2</v>
      </c>
      <c r="W310" s="13" t="s">
        <v>95</v>
      </c>
      <c r="X310" s="13"/>
      <c r="Y310" s="37"/>
      <c r="AD310" s="3"/>
      <c r="AE310" s="39"/>
    </row>
    <row r="311" spans="1:31" x14ac:dyDescent="0.25">
      <c r="A311" s="20" t="s">
        <v>338</v>
      </c>
      <c r="B311" s="35">
        <v>44426</v>
      </c>
      <c r="C311" s="18">
        <v>42931</v>
      </c>
      <c r="D311" s="24">
        <v>3</v>
      </c>
      <c r="E311" s="12">
        <f>(B311-C311)/365.242199</f>
        <v>4.0931743486737684</v>
      </c>
      <c r="F311" s="41">
        <v>929.20993376635488</v>
      </c>
      <c r="G311" s="40">
        <v>10.432069268587279</v>
      </c>
      <c r="H311" s="40">
        <v>9.785962926974527</v>
      </c>
      <c r="I311" s="40">
        <v>8.298755295339431</v>
      </c>
      <c r="J311" s="40">
        <v>44.429147499338967</v>
      </c>
      <c r="K311" s="45">
        <f>IF(G311&gt;0,0.0000275*G311^2.082*H311^0.974*F311,"")</f>
        <v>31.084344489854871</v>
      </c>
      <c r="L311" s="45">
        <f>IF(G311&gt;0,(1/3*H311^3*PI()*(G311/((H311-1.3)*200))^2)*F311,"")</f>
        <v>34.45337991225454</v>
      </c>
      <c r="M311" s="29"/>
      <c r="N311" s="13" t="s">
        <v>91</v>
      </c>
      <c r="O311" s="13" t="s">
        <v>378</v>
      </c>
      <c r="P311" s="13" t="s">
        <v>47</v>
      </c>
      <c r="Q311" s="11" t="s">
        <v>262</v>
      </c>
      <c r="R311" s="11" t="s">
        <v>257</v>
      </c>
      <c r="S311" s="13">
        <v>400</v>
      </c>
      <c r="T311" s="13">
        <v>0</v>
      </c>
      <c r="U311" s="13"/>
      <c r="V311" s="25">
        <f>(F310-F311)/F310</f>
        <v>-6.7226890756302338E-2</v>
      </c>
      <c r="W311" s="13" t="s">
        <v>95</v>
      </c>
      <c r="X311" s="13"/>
      <c r="Y311" s="37"/>
      <c r="AD311" s="3"/>
      <c r="AE311" s="39"/>
    </row>
    <row r="312" spans="1:31" x14ac:dyDescent="0.25">
      <c r="A312" s="20" t="s">
        <v>315</v>
      </c>
      <c r="B312" s="35">
        <v>44426</v>
      </c>
      <c r="C312" s="18">
        <v>42931</v>
      </c>
      <c r="D312" s="24">
        <v>3</v>
      </c>
      <c r="E312" s="12">
        <f>(B312-C312)/365.242199</f>
        <v>4.0931743486737684</v>
      </c>
      <c r="F312" s="41">
        <v>914.57670646294775</v>
      </c>
      <c r="G312" s="40">
        <v>11.465342613438375</v>
      </c>
      <c r="H312" s="40">
        <v>10.088434590352959</v>
      </c>
      <c r="I312" s="40">
        <v>9.7421424053238699</v>
      </c>
      <c r="J312" s="40">
        <v>37.082566416506793</v>
      </c>
      <c r="K312" s="45">
        <f>IF(G312&gt;0,0.0000275*G312^2.082*H312^0.974*F312,"")</f>
        <v>38.363745852814219</v>
      </c>
      <c r="L312" s="45">
        <f>IF(G312&gt;0,(1/3*H312^3*PI()*(G312/((H312-1.3)*200))^2)*F312,"")</f>
        <v>41.841874735217672</v>
      </c>
      <c r="M312" s="29"/>
      <c r="N312" s="13" t="s">
        <v>91</v>
      </c>
      <c r="O312" s="13" t="s">
        <v>378</v>
      </c>
      <c r="P312" s="13" t="s">
        <v>47</v>
      </c>
      <c r="Q312" s="11" t="s">
        <v>262</v>
      </c>
      <c r="R312" s="11" t="s">
        <v>256</v>
      </c>
      <c r="S312" s="13">
        <v>0</v>
      </c>
      <c r="T312" s="13">
        <v>400</v>
      </c>
      <c r="U312" s="13"/>
      <c r="V312" s="25">
        <f>(F311-F312)/F311</f>
        <v>1.574803149606295E-2</v>
      </c>
      <c r="W312" s="13" t="s">
        <v>95</v>
      </c>
      <c r="X312" s="13"/>
      <c r="Y312" s="37"/>
      <c r="AD312" s="3"/>
      <c r="AE312" s="39"/>
    </row>
    <row r="313" spans="1:31" x14ac:dyDescent="0.25">
      <c r="A313" s="20" t="s">
        <v>361</v>
      </c>
      <c r="B313" s="35">
        <v>44426</v>
      </c>
      <c r="C313" s="18">
        <v>42931</v>
      </c>
      <c r="D313" s="24">
        <v>3</v>
      </c>
      <c r="E313" s="12">
        <f>(B313-C313)/365.242199</f>
        <v>4.0931743486737684</v>
      </c>
      <c r="F313" s="41">
        <v>914.57670646294775</v>
      </c>
      <c r="G313" s="40">
        <v>11.311258150843743</v>
      </c>
      <c r="H313" s="40">
        <v>9.7047861973248732</v>
      </c>
      <c r="I313" s="40">
        <v>9.6460133599175943</v>
      </c>
      <c r="J313" s="40">
        <v>43.313229238161682</v>
      </c>
      <c r="K313" s="45">
        <f>IF(G313&gt;0,0.0000275*G313^2.082*H313^0.974*F313,"")</f>
        <v>35.9159112692927</v>
      </c>
      <c r="L313" s="45">
        <f>IF(G313&gt;0,(1/3*H313^3*PI()*(G313/((H313-1.3)*200))^2)*F313,"")</f>
        <v>39.638313363215914</v>
      </c>
      <c r="M313" s="29"/>
      <c r="N313" s="13" t="s">
        <v>91</v>
      </c>
      <c r="O313" s="13" t="s">
        <v>378</v>
      </c>
      <c r="P313" s="13" t="s">
        <v>47</v>
      </c>
      <c r="Q313" s="11" t="s">
        <v>262</v>
      </c>
      <c r="R313" s="11" t="s">
        <v>258</v>
      </c>
      <c r="S313" s="13">
        <v>400</v>
      </c>
      <c r="T313" s="13">
        <v>400</v>
      </c>
      <c r="U313" s="13"/>
      <c r="V313" s="25">
        <f>(F312-F313)/F312</f>
        <v>0</v>
      </c>
      <c r="W313" s="13" t="s">
        <v>95</v>
      </c>
      <c r="X313" s="13"/>
      <c r="Y313" s="37"/>
      <c r="AD313" s="3"/>
      <c r="AE313" s="39"/>
    </row>
    <row r="314" spans="1:31" x14ac:dyDescent="0.25">
      <c r="A314" s="20" t="s">
        <v>296</v>
      </c>
      <c r="B314" s="35">
        <v>44754</v>
      </c>
      <c r="C314" s="18">
        <v>42384</v>
      </c>
      <c r="D314" s="24">
        <v>3</v>
      </c>
      <c r="E314" s="12">
        <f>(B314-C314)/365.242199</f>
        <v>6.4888449540848372</v>
      </c>
      <c r="F314" s="41">
        <v>883.82216943742094</v>
      </c>
      <c r="G314" s="40">
        <v>10.155804843304844</v>
      </c>
      <c r="H314" s="40">
        <v>10.356344118844122</v>
      </c>
      <c r="I314" s="40">
        <v>7.7257660589618169</v>
      </c>
      <c r="J314" s="40">
        <v>36.901838273795299</v>
      </c>
      <c r="K314" s="45">
        <f>IF(G314&gt;0,0.0000275*G314^2.082*H314^0.974*F314,"")</f>
        <v>29.545269731427286</v>
      </c>
      <c r="L314" s="45">
        <f>IF(G314&gt;0,(1/3*H314^3*PI()*(G314/((H314-1.3)*200))^2)*F314,"")</f>
        <v>32.320330761674967</v>
      </c>
      <c r="M314" s="29"/>
      <c r="N314" s="13" t="s">
        <v>91</v>
      </c>
      <c r="O314" s="13" t="s">
        <v>379</v>
      </c>
      <c r="P314" s="13" t="s">
        <v>47</v>
      </c>
      <c r="Q314" s="11" t="s">
        <v>274</v>
      </c>
      <c r="R314" s="11" t="s">
        <v>255</v>
      </c>
      <c r="S314" s="13">
        <v>0</v>
      </c>
      <c r="T314" s="13">
        <v>0</v>
      </c>
      <c r="U314" s="13"/>
      <c r="V314" s="25">
        <f>(F313-F314)/F313</f>
        <v>3.3627072292785068E-2</v>
      </c>
      <c r="W314" s="13" t="s">
        <v>95</v>
      </c>
      <c r="X314" s="13"/>
      <c r="Y314" s="37"/>
      <c r="AD314" s="3"/>
      <c r="AE314" s="39"/>
    </row>
    <row r="315" spans="1:31" x14ac:dyDescent="0.25">
      <c r="A315" s="20" t="s">
        <v>341</v>
      </c>
      <c r="B315" s="35">
        <v>44754</v>
      </c>
      <c r="C315" s="18">
        <v>42384</v>
      </c>
      <c r="D315" s="24">
        <v>3</v>
      </c>
      <c r="E315" s="12">
        <f>(B315-C315)/365.242199</f>
        <v>6.4888449540848372</v>
      </c>
      <c r="F315" s="41">
        <v>940.22010670158306</v>
      </c>
      <c r="G315" s="40">
        <v>10.346552028218698</v>
      </c>
      <c r="H315" s="40">
        <v>10.710465167548501</v>
      </c>
      <c r="I315" s="40">
        <v>8.2075778923577545</v>
      </c>
      <c r="J315" s="40">
        <v>53.823686345234812</v>
      </c>
      <c r="K315" s="45">
        <f>IF(G315&gt;0,0.0000275*G315^2.082*H315^0.974*F315,"")</f>
        <v>33.759816672747355</v>
      </c>
      <c r="L315" s="45">
        <f>IF(G315&gt;0,(1/3*H315^3*PI()*(G315/((H315-1.3)*200))^2)*F315,"")</f>
        <v>36.558828390904878</v>
      </c>
      <c r="M315" s="29"/>
      <c r="N315" s="13" t="s">
        <v>91</v>
      </c>
      <c r="O315" s="13" t="s">
        <v>379</v>
      </c>
      <c r="P315" s="13" t="s">
        <v>47</v>
      </c>
      <c r="Q315" s="11" t="s">
        <v>274</v>
      </c>
      <c r="R315" s="11" t="s">
        <v>257</v>
      </c>
      <c r="S315" s="13">
        <v>400</v>
      </c>
      <c r="T315" s="13">
        <v>0</v>
      </c>
      <c r="U315" s="13"/>
      <c r="V315" s="25">
        <f>(F314-F315)/F314</f>
        <v>-6.3811408238448108E-2</v>
      </c>
      <c r="W315" s="13" t="s">
        <v>95</v>
      </c>
      <c r="X315" s="13"/>
      <c r="Y315" s="37"/>
      <c r="AD315" s="3"/>
      <c r="AE315" s="39"/>
    </row>
    <row r="316" spans="1:31" x14ac:dyDescent="0.25">
      <c r="A316" s="20" t="s">
        <v>318</v>
      </c>
      <c r="B316" s="35">
        <v>44754</v>
      </c>
      <c r="C316" s="18">
        <v>42384</v>
      </c>
      <c r="D316" s="24">
        <v>3</v>
      </c>
      <c r="E316" s="12">
        <f>(B316-C316)/365.242199</f>
        <v>6.4888449540848372</v>
      </c>
      <c r="F316" s="41">
        <v>907.35273842389154</v>
      </c>
      <c r="G316" s="40">
        <v>11.957434813248767</v>
      </c>
      <c r="H316" s="40">
        <v>11.398414376321355</v>
      </c>
      <c r="I316" s="40">
        <v>10.660297088129569</v>
      </c>
      <c r="J316" s="40">
        <v>39.259512148076148</v>
      </c>
      <c r="K316" s="45">
        <f>IF(G316&gt;0,0.0000275*G316^2.082*H316^0.974*F316,"")</f>
        <v>46.786191659616605</v>
      </c>
      <c r="L316" s="45">
        <f>IF(G316&gt;0,(1/3*H316^3*PI()*(G316/((H316-1.3)*200))^2)*F316,"")</f>
        <v>49.322805733077487</v>
      </c>
      <c r="M316" s="29"/>
      <c r="N316" s="13" t="s">
        <v>91</v>
      </c>
      <c r="O316" s="13" t="s">
        <v>379</v>
      </c>
      <c r="P316" s="13" t="s">
        <v>47</v>
      </c>
      <c r="Q316" s="11" t="s">
        <v>274</v>
      </c>
      <c r="R316" s="11" t="s">
        <v>256</v>
      </c>
      <c r="S316" s="13">
        <v>0</v>
      </c>
      <c r="T316" s="13">
        <v>400</v>
      </c>
      <c r="U316" s="13"/>
      <c r="V316" s="25">
        <f>(F315-F316)/F315</f>
        <v>3.4957099984805277E-2</v>
      </c>
      <c r="W316" s="13" t="s">
        <v>95</v>
      </c>
      <c r="X316" s="13"/>
      <c r="Y316" s="37"/>
      <c r="AD316" s="3"/>
      <c r="AE316" s="39"/>
    </row>
    <row r="317" spans="1:31" x14ac:dyDescent="0.25">
      <c r="A317" s="20" t="s">
        <v>364</v>
      </c>
      <c r="B317" s="35">
        <v>44754</v>
      </c>
      <c r="C317" s="18">
        <v>42384</v>
      </c>
      <c r="D317" s="24">
        <v>3</v>
      </c>
      <c r="E317" s="12">
        <f>(B317-C317)/365.242199</f>
        <v>6.4888449540848372</v>
      </c>
      <c r="F317" s="41">
        <v>858.42424059270616</v>
      </c>
      <c r="G317" s="40">
        <v>12.988153759820426</v>
      </c>
      <c r="H317" s="40">
        <v>12.123615319865321</v>
      </c>
      <c r="I317" s="40">
        <v>11.673866077002856</v>
      </c>
      <c r="J317" s="40">
        <v>61.084796436222376</v>
      </c>
      <c r="K317" s="45">
        <f>IF(G317&gt;0,0.0000275*G317^2.082*H317^0.974*F317,"")</f>
        <v>55.833918724692133</v>
      </c>
      <c r="L317" s="45">
        <f>IF(G317&gt;0,(1/3*H317^3*PI()*(G317/((H317-1.3)*200))^2)*F317,"")</f>
        <v>57.665649566641122</v>
      </c>
      <c r="M317" s="29"/>
      <c r="N317" s="13" t="s">
        <v>91</v>
      </c>
      <c r="O317" s="13" t="s">
        <v>379</v>
      </c>
      <c r="P317" s="13" t="s">
        <v>47</v>
      </c>
      <c r="Q317" s="11" t="s">
        <v>274</v>
      </c>
      <c r="R317" s="11" t="s">
        <v>258</v>
      </c>
      <c r="S317" s="13">
        <v>400</v>
      </c>
      <c r="T317" s="13">
        <v>400</v>
      </c>
      <c r="U317" s="13"/>
      <c r="V317" s="25">
        <f>(F316-F317)/F316</f>
        <v>5.3924450502211702E-2</v>
      </c>
      <c r="W317" s="13" t="s">
        <v>95</v>
      </c>
      <c r="X317" s="13"/>
      <c r="Y317" s="37"/>
      <c r="AD317" s="3"/>
      <c r="AE317" s="39"/>
    </row>
    <row r="318" spans="1:31" x14ac:dyDescent="0.25">
      <c r="A318" s="20" t="s">
        <v>297</v>
      </c>
      <c r="B318" s="35">
        <v>44776</v>
      </c>
      <c r="C318" s="18">
        <v>42597</v>
      </c>
      <c r="D318" s="24">
        <v>3</v>
      </c>
      <c r="E318" s="12">
        <f>(B318-C318)/365.242199</f>
        <v>5.9659042847893922</v>
      </c>
      <c r="F318" s="41">
        <v>1062.5</v>
      </c>
      <c r="G318" s="40">
        <v>13.450694444444444</v>
      </c>
      <c r="H318" s="40">
        <v>13.289818163621231</v>
      </c>
      <c r="I318" s="40">
        <v>16.00978523715791</v>
      </c>
      <c r="J318" s="40">
        <v>95.925448199125796</v>
      </c>
      <c r="K318" s="45">
        <f>IF(G318&gt;0,0.0000275*G318^2.082*H318^0.974*F318,"")</f>
        <v>81.285981946940041</v>
      </c>
      <c r="L318" s="45">
        <f>IF(G318&gt;0,(1/3*H318^3*PI()*(G318/((H318-1.3)*200))^2)*F318,"")</f>
        <v>82.171062488264525</v>
      </c>
      <c r="M318" s="29"/>
      <c r="N318" s="13" t="s">
        <v>91</v>
      </c>
      <c r="O318" s="13" t="s">
        <v>379</v>
      </c>
      <c r="P318" s="13" t="s">
        <v>47</v>
      </c>
      <c r="Q318" s="11" t="s">
        <v>275</v>
      </c>
      <c r="R318" s="11" t="s">
        <v>255</v>
      </c>
      <c r="S318" s="13">
        <v>0</v>
      </c>
      <c r="T318" s="13">
        <v>0</v>
      </c>
      <c r="U318" s="13"/>
      <c r="V318" s="25">
        <f>(F317-F318)/F317</f>
        <v>-0.23773298767330714</v>
      </c>
      <c r="W318" s="13" t="s">
        <v>95</v>
      </c>
      <c r="X318" s="13"/>
      <c r="Y318" s="37"/>
      <c r="AD318" s="3"/>
      <c r="AE318" s="39"/>
    </row>
    <row r="319" spans="1:31" x14ac:dyDescent="0.25">
      <c r="A319" s="20" t="s">
        <v>342</v>
      </c>
      <c r="B319" s="35">
        <v>44776</v>
      </c>
      <c r="C319" s="18">
        <v>42597</v>
      </c>
      <c r="D319" s="24">
        <v>3</v>
      </c>
      <c r="E319" s="12">
        <f>(B319-C319)/365.242199</f>
        <v>5.9659042847893922</v>
      </c>
      <c r="F319" s="41">
        <v>979.16666666666663</v>
      </c>
      <c r="G319" s="40">
        <v>13.472463768115944</v>
      </c>
      <c r="H319" s="40">
        <v>13.373086902384422</v>
      </c>
      <c r="I319" s="40">
        <v>14.704404402206139</v>
      </c>
      <c r="J319" s="40">
        <v>100.23562547265773</v>
      </c>
      <c r="K319" s="45">
        <f>IF(G319&gt;0,0.0000275*G319^2.082*H319^0.974*F319,"")</f>
        <v>75.621913520385107</v>
      </c>
      <c r="L319" s="45">
        <f>IF(G319&gt;0,(1/3*H319^3*PI()*(G319/((H319-1.3)*200))^2)*F319,"")</f>
        <v>76.344480251070337</v>
      </c>
      <c r="M319" s="29"/>
      <c r="N319" s="13" t="s">
        <v>91</v>
      </c>
      <c r="O319" s="13" t="s">
        <v>379</v>
      </c>
      <c r="P319" s="13" t="s">
        <v>47</v>
      </c>
      <c r="Q319" s="11" t="s">
        <v>275</v>
      </c>
      <c r="R319" s="11" t="s">
        <v>257</v>
      </c>
      <c r="S319" s="13">
        <v>400</v>
      </c>
      <c r="T319" s="13">
        <v>0</v>
      </c>
      <c r="U319" s="13"/>
      <c r="V319" s="25">
        <f>(F318-F319)/F318</f>
        <v>7.8431372549019648E-2</v>
      </c>
      <c r="W319" s="13" t="s">
        <v>95</v>
      </c>
      <c r="X319" s="13"/>
      <c r="Y319" s="37"/>
      <c r="AD319" s="3"/>
      <c r="AE319" s="39"/>
    </row>
    <row r="320" spans="1:31" x14ac:dyDescent="0.25">
      <c r="A320" s="20" t="s">
        <v>319</v>
      </c>
      <c r="B320" s="35">
        <v>44776</v>
      </c>
      <c r="C320" s="18">
        <v>42597</v>
      </c>
      <c r="D320" s="24">
        <v>3</v>
      </c>
      <c r="E320" s="12">
        <f>(B320-C320)/365.242199</f>
        <v>5.9659042847893922</v>
      </c>
      <c r="F320" s="41">
        <v>979.16666666666674</v>
      </c>
      <c r="G320" s="40">
        <v>14.97281818181818</v>
      </c>
      <c r="H320" s="40">
        <v>15.013637916937764</v>
      </c>
      <c r="I320" s="40">
        <v>17.68377961013088</v>
      </c>
      <c r="J320" s="40">
        <v>95.217920376342661</v>
      </c>
      <c r="K320" s="45">
        <f>IF(G320&gt;0,0.0000275*G320^2.082*H320^0.974*F320,"")</f>
        <v>105.4553483801576</v>
      </c>
      <c r="L320" s="45">
        <f>IF(G320&gt;0,(1/3*H320^3*PI()*(G320/((H320-1.3)*200))^2)*F320,"")</f>
        <v>103.41530217791353</v>
      </c>
      <c r="M320" s="29"/>
      <c r="N320" s="13" t="s">
        <v>91</v>
      </c>
      <c r="O320" s="13" t="s">
        <v>379</v>
      </c>
      <c r="P320" s="13" t="s">
        <v>47</v>
      </c>
      <c r="Q320" s="11" t="s">
        <v>275</v>
      </c>
      <c r="R320" s="11" t="s">
        <v>256</v>
      </c>
      <c r="S320" s="13">
        <v>0</v>
      </c>
      <c r="T320" s="13">
        <v>400</v>
      </c>
      <c r="U320" s="13"/>
      <c r="V320" s="25">
        <f>(F319-F320)/F319</f>
        <v>-1.1610570660930998E-16</v>
      </c>
      <c r="W320" s="13" t="s">
        <v>95</v>
      </c>
      <c r="X320" s="13"/>
      <c r="Y320" s="37"/>
      <c r="AD320" s="3"/>
      <c r="AE320" s="39"/>
    </row>
    <row r="321" spans="1:31" x14ac:dyDescent="0.25">
      <c r="A321" s="20" t="s">
        <v>365</v>
      </c>
      <c r="B321" s="35">
        <v>44776</v>
      </c>
      <c r="C321" s="18">
        <v>42597</v>
      </c>
      <c r="D321" s="24">
        <v>3</v>
      </c>
      <c r="E321" s="12">
        <f>(B321-C321)/365.242199</f>
        <v>5.9659042847893922</v>
      </c>
      <c r="F321" s="41">
        <v>1020.8333333333334</v>
      </c>
      <c r="G321" s="40">
        <v>14.537666666666667</v>
      </c>
      <c r="H321" s="40">
        <v>14.627799705886826</v>
      </c>
      <c r="I321" s="40">
        <v>17.834117908574548</v>
      </c>
      <c r="J321" s="40">
        <v>95.323805218305338</v>
      </c>
      <c r="K321" s="45">
        <f>IF(G321&gt;0,0.0000275*G321^2.082*H321^0.974*F321,"")</f>
        <v>100.80588036510738</v>
      </c>
      <c r="L321" s="45">
        <f>IF(G321&gt;0,(1/3*H321^3*PI()*(G321/((H321-1.3)*200))^2)*F321,"")</f>
        <v>99.5251825985479</v>
      </c>
      <c r="M321" s="29"/>
      <c r="N321" s="13" t="s">
        <v>91</v>
      </c>
      <c r="O321" s="13" t="s">
        <v>379</v>
      </c>
      <c r="P321" s="13" t="s">
        <v>47</v>
      </c>
      <c r="Q321" s="11" t="s">
        <v>275</v>
      </c>
      <c r="R321" s="11" t="s">
        <v>258</v>
      </c>
      <c r="S321" s="13">
        <v>400</v>
      </c>
      <c r="T321" s="13">
        <v>400</v>
      </c>
      <c r="U321" s="13"/>
      <c r="V321" s="25">
        <f>(F320-F321)/F320</f>
        <v>-4.2553191489361659E-2</v>
      </c>
      <c r="W321" s="13" t="s">
        <v>95</v>
      </c>
      <c r="X321" s="13"/>
      <c r="Y321" s="37"/>
      <c r="AD321" s="3"/>
      <c r="AE321" s="39"/>
    </row>
    <row r="322" spans="1:31" x14ac:dyDescent="0.25">
      <c r="A322" s="20" t="s">
        <v>299</v>
      </c>
      <c r="B322" s="35">
        <v>44755</v>
      </c>
      <c r="C322" s="18">
        <v>42475</v>
      </c>
      <c r="D322" s="24">
        <v>3</v>
      </c>
      <c r="E322" s="12">
        <f>(B322-C322)/365.242199</f>
        <v>6.2424331203854129</v>
      </c>
      <c r="F322" s="41">
        <v>821.31839388376466</v>
      </c>
      <c r="G322" s="40">
        <v>11.467464040025014</v>
      </c>
      <c r="H322" s="40">
        <v>12.352876797998748</v>
      </c>
      <c r="I322" s="40">
        <v>8.9506470317825944</v>
      </c>
      <c r="J322" s="40">
        <v>46.707151083270681</v>
      </c>
      <c r="K322" s="45">
        <f>IF(G322&gt;0,0.0000275*G322^2.082*H322^0.974*F322,"")</f>
        <v>41.979521282489266</v>
      </c>
      <c r="L322" s="45">
        <f>IF(G322&gt;0,(1/3*H322^3*PI()*(G322/((H322-1.3)*200))^2)*F322,"")</f>
        <v>43.628333210106298</v>
      </c>
      <c r="M322" s="29"/>
      <c r="N322" s="13" t="s">
        <v>91</v>
      </c>
      <c r="O322" s="13" t="s">
        <v>379</v>
      </c>
      <c r="P322" s="13" t="s">
        <v>47</v>
      </c>
      <c r="Q322" s="11" t="s">
        <v>277</v>
      </c>
      <c r="R322" s="11" t="s">
        <v>255</v>
      </c>
      <c r="S322" s="13">
        <v>0</v>
      </c>
      <c r="T322" s="13">
        <v>0</v>
      </c>
      <c r="U322" s="13"/>
      <c r="V322" s="25">
        <f>(F321-F322)/F321</f>
        <v>0.19544320599141424</v>
      </c>
      <c r="W322" s="13" t="s">
        <v>95</v>
      </c>
      <c r="X322" s="13"/>
      <c r="Y322" s="37"/>
      <c r="AD322" s="3"/>
      <c r="AE322" s="39"/>
    </row>
    <row r="323" spans="1:31" x14ac:dyDescent="0.25">
      <c r="A323" s="20" t="s">
        <v>344</v>
      </c>
      <c r="B323" s="35">
        <v>44755</v>
      </c>
      <c r="C323" s="18">
        <v>42475</v>
      </c>
      <c r="D323" s="24">
        <v>3</v>
      </c>
      <c r="E323" s="12">
        <f>(B323-C323)/365.242199</f>
        <v>6.2424331203854129</v>
      </c>
      <c r="F323" s="41">
        <v>835.91751563295702</v>
      </c>
      <c r="G323" s="40">
        <v>11.766483686312327</v>
      </c>
      <c r="H323" s="40">
        <v>13.575890164780821</v>
      </c>
      <c r="I323" s="40">
        <v>9.4506882751096395</v>
      </c>
      <c r="J323" s="40">
        <v>66.484672199290145</v>
      </c>
      <c r="K323" s="45">
        <f>IF(G323&gt;0,0.0000275*G323^2.082*H323^0.974*F323,"")</f>
        <v>49.419560856195638</v>
      </c>
      <c r="L323" s="45">
        <f>IF(G323&gt;0,(1/3*H323^3*PI()*(G323/((H323-1.3)*200))^2)*F323,"")</f>
        <v>50.306534992261149</v>
      </c>
      <c r="M323" s="29"/>
      <c r="N323" s="13" t="s">
        <v>91</v>
      </c>
      <c r="O323" s="13" t="s">
        <v>379</v>
      </c>
      <c r="P323" s="13" t="s">
        <v>47</v>
      </c>
      <c r="Q323" s="11" t="s">
        <v>277</v>
      </c>
      <c r="R323" s="11" t="s">
        <v>257</v>
      </c>
      <c r="S323" s="13">
        <v>400</v>
      </c>
      <c r="T323" s="13">
        <v>0</v>
      </c>
      <c r="U323" s="13"/>
      <c r="V323" s="25">
        <f>(F322-F323)/F322</f>
        <v>-1.7775228045432613E-2</v>
      </c>
      <c r="W323" s="13" t="s">
        <v>95</v>
      </c>
      <c r="X323" s="13"/>
      <c r="Y323" s="37"/>
      <c r="AD323" s="3"/>
      <c r="AE323" s="39"/>
    </row>
    <row r="324" spans="1:31" x14ac:dyDescent="0.25">
      <c r="A324" s="20" t="s">
        <v>321</v>
      </c>
      <c r="B324" s="35">
        <v>44755</v>
      </c>
      <c r="C324" s="18">
        <v>42475</v>
      </c>
      <c r="D324" s="24">
        <v>3</v>
      </c>
      <c r="E324" s="12">
        <f>(B324-C324)/365.242199</f>
        <v>6.2424331203854129</v>
      </c>
      <c r="F324" s="41">
        <v>967.78055836681233</v>
      </c>
      <c r="G324" s="40">
        <v>11.961323832176959</v>
      </c>
      <c r="H324" s="40">
        <v>13.42310019432575</v>
      </c>
      <c r="I324" s="40">
        <v>11.536270479209568</v>
      </c>
      <c r="J324" s="40">
        <v>54.223793608573779</v>
      </c>
      <c r="K324" s="45">
        <f>IF(G324&gt;0,0.0000275*G324^2.082*H324^0.974*F324,"")</f>
        <v>58.556436629959968</v>
      </c>
      <c r="L324" s="45">
        <f>IF(G324&gt;0,(1/3*H324^3*PI()*(G324/((H324-1.3)*200))^2)*F324,"")</f>
        <v>59.653389236584594</v>
      </c>
      <c r="M324" s="29"/>
      <c r="N324" s="13" t="s">
        <v>91</v>
      </c>
      <c r="O324" s="13" t="s">
        <v>379</v>
      </c>
      <c r="P324" s="13" t="s">
        <v>47</v>
      </c>
      <c r="Q324" s="11" t="s">
        <v>277</v>
      </c>
      <c r="R324" s="11" t="s">
        <v>256</v>
      </c>
      <c r="S324" s="13">
        <v>0</v>
      </c>
      <c r="T324" s="13">
        <v>400</v>
      </c>
      <c r="U324" s="13"/>
      <c r="V324" s="25">
        <f>(F323-F324)/F323</f>
        <v>-0.15774647649775417</v>
      </c>
      <c r="W324" s="13" t="s">
        <v>95</v>
      </c>
      <c r="X324" s="13"/>
      <c r="Y324" s="37"/>
      <c r="AD324" s="3"/>
      <c r="AE324" s="39"/>
    </row>
    <row r="325" spans="1:31" x14ac:dyDescent="0.25">
      <c r="A325" s="20" t="s">
        <v>367</v>
      </c>
      <c r="B325" s="35">
        <v>44755</v>
      </c>
      <c r="C325" s="18">
        <v>42475</v>
      </c>
      <c r="D325" s="24">
        <v>3</v>
      </c>
      <c r="E325" s="12">
        <f>(B325-C325)/365.242199</f>
        <v>6.2424331203854129</v>
      </c>
      <c r="F325" s="41">
        <v>1013.4617115788861</v>
      </c>
      <c r="G325" s="40">
        <v>12.219494949494949</v>
      </c>
      <c r="H325" s="40">
        <v>13.150253100849691</v>
      </c>
      <c r="I325" s="40">
        <v>12.605855238553803</v>
      </c>
      <c r="J325" s="40">
        <v>72.625693059166778</v>
      </c>
      <c r="K325" s="45">
        <f>IF(G325&gt;0,0.0000275*G325^2.082*H325^0.974*F325,"")</f>
        <v>62.838635180531419</v>
      </c>
      <c r="L325" s="45">
        <f>IF(G325&gt;0,(1/3*H325^3*PI()*(G325/((H325-1.3)*200))^2)*F325,"")</f>
        <v>64.154860875604896</v>
      </c>
      <c r="M325" s="29"/>
      <c r="N325" s="13" t="s">
        <v>91</v>
      </c>
      <c r="O325" s="13" t="s">
        <v>379</v>
      </c>
      <c r="P325" s="13" t="s">
        <v>47</v>
      </c>
      <c r="Q325" s="11" t="s">
        <v>277</v>
      </c>
      <c r="R325" s="11" t="s">
        <v>258</v>
      </c>
      <c r="S325" s="13">
        <v>400</v>
      </c>
      <c r="T325" s="13">
        <v>400</v>
      </c>
      <c r="U325" s="13"/>
      <c r="V325" s="25">
        <f>(F324-F325)/F324</f>
        <v>-4.7201974473597086E-2</v>
      </c>
      <c r="W325" s="13" t="s">
        <v>95</v>
      </c>
      <c r="X325" s="13"/>
      <c r="Y325" s="37"/>
      <c r="AD325" s="3"/>
      <c r="AE325" s="39"/>
    </row>
    <row r="326" spans="1:31" x14ac:dyDescent="0.25">
      <c r="A326" s="20" t="s">
        <v>303</v>
      </c>
      <c r="B326" s="35">
        <v>44758</v>
      </c>
      <c r="C326" s="18">
        <v>42931</v>
      </c>
      <c r="D326" s="24">
        <v>3</v>
      </c>
      <c r="E326" s="12">
        <f>(B326-C326)/365.242199</f>
        <v>5.0021602240983105</v>
      </c>
      <c r="F326" s="41">
        <v>749.46340960335817</v>
      </c>
      <c r="G326" s="40">
        <v>10.037734848484851</v>
      </c>
      <c r="H326" s="40">
        <v>9.6213232323232329</v>
      </c>
      <c r="I326" s="40">
        <v>6.3859040439923689</v>
      </c>
      <c r="J326" s="40">
        <v>29.258740247104445</v>
      </c>
      <c r="K326" s="45">
        <f>IF(G326&gt;0,0.0000275*G326^2.082*H326^0.974*F326,"")</f>
        <v>22.759325989278786</v>
      </c>
      <c r="L326" s="45">
        <f>IF(G326&gt;0,(1/3*H326^3*PI()*(G326/((H326-1.3)*200))^2)*F326,"")</f>
        <v>25.427878730024279</v>
      </c>
      <c r="M326" s="29"/>
      <c r="N326" s="13" t="s">
        <v>91</v>
      </c>
      <c r="O326" s="13" t="s">
        <v>379</v>
      </c>
      <c r="P326" s="13" t="s">
        <v>47</v>
      </c>
      <c r="Q326" s="11" t="s">
        <v>281</v>
      </c>
      <c r="R326" s="11" t="s">
        <v>255</v>
      </c>
      <c r="S326" s="13">
        <v>0</v>
      </c>
      <c r="T326" s="13">
        <v>0</v>
      </c>
      <c r="U326" s="13"/>
      <c r="V326" s="25">
        <f>(F325-F326)/F325</f>
        <v>0.26049163866708031</v>
      </c>
      <c r="W326" s="13" t="s">
        <v>95</v>
      </c>
      <c r="X326" s="13"/>
      <c r="Y326" s="37"/>
      <c r="AD326" s="3"/>
      <c r="AE326" s="39"/>
    </row>
    <row r="327" spans="1:31" x14ac:dyDescent="0.25">
      <c r="A327" s="20" t="s">
        <v>348</v>
      </c>
      <c r="B327" s="35">
        <v>44758</v>
      </c>
      <c r="C327" s="18">
        <v>42931</v>
      </c>
      <c r="D327" s="24">
        <v>3</v>
      </c>
      <c r="E327" s="12">
        <f>(B327-C327)/365.242199</f>
        <v>5.0021602240983105</v>
      </c>
      <c r="F327" s="41">
        <v>673.24462967955685</v>
      </c>
      <c r="G327" s="40">
        <v>10.281976938502673</v>
      </c>
      <c r="H327" s="40">
        <v>9.7271808155080208</v>
      </c>
      <c r="I327" s="40">
        <v>5.9059809743534872</v>
      </c>
      <c r="J327" s="40">
        <v>42.024881238353771</v>
      </c>
      <c r="K327" s="45">
        <f>IF(G327&gt;0,0.0000275*G327^2.082*H327^0.974*F327,"")</f>
        <v>21.724433135713944</v>
      </c>
      <c r="L327" s="45">
        <f>IF(G327&gt;0,(1/3*H327^3*PI()*(G327/((H327-1.3)*200))^2)*F327,"")</f>
        <v>24.148553268507055</v>
      </c>
      <c r="M327" s="29"/>
      <c r="N327" s="13" t="s">
        <v>91</v>
      </c>
      <c r="O327" s="13" t="s">
        <v>379</v>
      </c>
      <c r="P327" s="13" t="s">
        <v>47</v>
      </c>
      <c r="Q327" s="11" t="s">
        <v>281</v>
      </c>
      <c r="R327" s="11" t="s">
        <v>257</v>
      </c>
      <c r="S327" s="13">
        <v>400</v>
      </c>
      <c r="T327" s="13">
        <v>0</v>
      </c>
      <c r="U327" s="13"/>
      <c r="V327" s="25">
        <f>(F326-F327)/F326</f>
        <v>0.10169779998217514</v>
      </c>
      <c r="W327" s="13" t="s">
        <v>95</v>
      </c>
      <c r="X327" s="13"/>
      <c r="Y327" s="37"/>
      <c r="AD327" s="3"/>
      <c r="AE327" s="39"/>
    </row>
    <row r="328" spans="1:31" x14ac:dyDescent="0.25">
      <c r="A328" s="20" t="s">
        <v>325</v>
      </c>
      <c r="B328" s="35">
        <v>44758</v>
      </c>
      <c r="C328" s="18">
        <v>42931</v>
      </c>
      <c r="D328" s="24">
        <v>3</v>
      </c>
      <c r="E328" s="12">
        <f>(B328-C328)/365.242199</f>
        <v>5.0021602240983105</v>
      </c>
      <c r="F328" s="41">
        <v>735.37134075729819</v>
      </c>
      <c r="G328" s="40">
        <v>11.804175744371825</v>
      </c>
      <c r="H328" s="40">
        <v>10.652505446623096</v>
      </c>
      <c r="I328" s="40">
        <v>8.6792278440549477</v>
      </c>
      <c r="J328" s="40">
        <v>26.519437718951764</v>
      </c>
      <c r="K328" s="45">
        <f>IF(G328&gt;0,0.0000275*G328^2.082*H328^0.974*F328,"")</f>
        <v>34.558562676493231</v>
      </c>
      <c r="L328" s="45">
        <f>IF(G328&gt;0,(1/3*H328^3*PI()*(G328/((H328-1.3)*200))^2)*F328,"")</f>
        <v>37.071999941645188</v>
      </c>
      <c r="M328" s="29"/>
      <c r="N328" s="13" t="s">
        <v>91</v>
      </c>
      <c r="O328" s="13" t="s">
        <v>379</v>
      </c>
      <c r="P328" s="13" t="s">
        <v>47</v>
      </c>
      <c r="Q328" s="11" t="s">
        <v>281</v>
      </c>
      <c r="R328" s="11" t="s">
        <v>256</v>
      </c>
      <c r="S328" s="13">
        <v>0</v>
      </c>
      <c r="T328" s="13">
        <v>400</v>
      </c>
      <c r="U328" s="13"/>
      <c r="V328" s="25">
        <f>(F327-F328)/F327</f>
        <v>-9.2279549422193949E-2</v>
      </c>
      <c r="W328" s="13" t="s">
        <v>95</v>
      </c>
      <c r="X328" s="13"/>
      <c r="Y328" s="37"/>
      <c r="AD328" s="3"/>
      <c r="AE328" s="39"/>
    </row>
    <row r="329" spans="1:31" x14ac:dyDescent="0.25">
      <c r="A329" s="20" t="s">
        <v>371</v>
      </c>
      <c r="B329" s="35">
        <v>44758</v>
      </c>
      <c r="C329" s="18">
        <v>42931</v>
      </c>
      <c r="D329" s="24">
        <v>3</v>
      </c>
      <c r="E329" s="12">
        <f>(B329-C329)/365.242199</f>
        <v>5.0021602240983105</v>
      </c>
      <c r="F329" s="41">
        <v>666.94621380429328</v>
      </c>
      <c r="G329" s="40">
        <v>12.496250548967941</v>
      </c>
      <c r="H329" s="40">
        <v>10.584513614404917</v>
      </c>
      <c r="I329" s="40">
        <v>8.6616873823004532</v>
      </c>
      <c r="J329" s="40">
        <v>42.189739190659509</v>
      </c>
      <c r="K329" s="45">
        <f>IF(G329&gt;0,0.0000275*G329^2.082*H329^0.974*F329,"")</f>
        <v>35.071016474640949</v>
      </c>
      <c r="L329" s="45">
        <f>IF(G329&gt;0,(1/3*H329^3*PI()*(G329/((H329-1.3)*200))^2)*F329,"")</f>
        <v>37.507082980589992</v>
      </c>
      <c r="M329" s="29"/>
      <c r="N329" s="13" t="s">
        <v>91</v>
      </c>
      <c r="O329" s="13" t="s">
        <v>379</v>
      </c>
      <c r="P329" s="13" t="s">
        <v>47</v>
      </c>
      <c r="Q329" s="11" t="s">
        <v>281</v>
      </c>
      <c r="R329" s="11" t="s">
        <v>258</v>
      </c>
      <c r="S329" s="13">
        <v>400</v>
      </c>
      <c r="T329" s="13">
        <v>400</v>
      </c>
      <c r="U329" s="13"/>
      <c r="V329" s="25">
        <f>(F328-F329)/F328</f>
        <v>9.3048400393928213E-2</v>
      </c>
      <c r="W329" s="13" t="s">
        <v>95</v>
      </c>
      <c r="X329" s="13"/>
      <c r="Y329" s="37"/>
      <c r="AD329" s="3"/>
      <c r="AE329" s="39"/>
    </row>
    <row r="330" spans="1:31" x14ac:dyDescent="0.25">
      <c r="A330" s="20" t="s">
        <v>376</v>
      </c>
      <c r="B330" s="35">
        <v>44393</v>
      </c>
      <c r="C330" s="18">
        <v>42931</v>
      </c>
      <c r="D330" s="24">
        <v>3</v>
      </c>
      <c r="E330" s="12">
        <f>(B330-C330)/365.242199</f>
        <v>4.0028233429839792</v>
      </c>
      <c r="F330" s="41">
        <v>768.15222714541505</v>
      </c>
      <c r="G330" s="40">
        <v>12.032793036467666</v>
      </c>
      <c r="H330" s="40">
        <v>10.860464920501499</v>
      </c>
      <c r="I330" s="40">
        <v>9.4386080774635861</v>
      </c>
      <c r="J330" s="40">
        <v>46.383066854883559</v>
      </c>
      <c r="K330" s="45">
        <f>IF(G330&gt;0,0.0000275*G330^2.082*H330^0.974*F330,"")</f>
        <v>38.2841746417091</v>
      </c>
      <c r="L330" s="45">
        <f>IF(G330&gt;0,(1/3*H330^3*PI()*(G330/((H330-1.3)*200))^2)*F330,"")</f>
        <v>40.807129047139256</v>
      </c>
      <c r="M330" s="29"/>
      <c r="N330" s="13" t="s">
        <v>91</v>
      </c>
      <c r="O330" s="13" t="s">
        <v>378</v>
      </c>
      <c r="P330" s="13" t="s">
        <v>47</v>
      </c>
      <c r="Q330" s="11" t="s">
        <v>260</v>
      </c>
      <c r="R330" s="11" t="s">
        <v>255</v>
      </c>
      <c r="S330" s="13">
        <v>0</v>
      </c>
      <c r="T330" s="13">
        <v>0</v>
      </c>
      <c r="U330" s="13"/>
      <c r="V330" s="25">
        <f>(F329-F330)/F329</f>
        <v>-0.15174539002753731</v>
      </c>
      <c r="W330" s="13" t="s">
        <v>95</v>
      </c>
      <c r="X330" s="13"/>
      <c r="Y330" s="37"/>
      <c r="AD330" s="3"/>
      <c r="AE330" s="39"/>
    </row>
    <row r="331" spans="1:31" x14ac:dyDescent="0.25">
      <c r="A331" s="20" t="s">
        <v>349</v>
      </c>
      <c r="B331" s="35">
        <v>44393</v>
      </c>
      <c r="C331" s="18">
        <v>42200</v>
      </c>
      <c r="D331" s="24">
        <v>3</v>
      </c>
      <c r="E331" s="12">
        <f>(B331-C331)/365.242199</f>
        <v>6.0042350144759693</v>
      </c>
      <c r="F331" s="41">
        <v>911.38645156440271</v>
      </c>
      <c r="G331" s="40">
        <v>11.356341920374026</v>
      </c>
      <c r="H331" s="40">
        <v>10.800389315474169</v>
      </c>
      <c r="I331" s="40">
        <v>9.4910423685334013</v>
      </c>
      <c r="J331" s="40">
        <v>51.130354986088626</v>
      </c>
      <c r="K331" s="45">
        <f>IF(G331&gt;0,0.0000275*G331^2.082*H331^0.974*F331,"")</f>
        <v>40.050848514037504</v>
      </c>
      <c r="L331" s="45">
        <f>IF(G331&gt;0,(1/3*H331^3*PI()*(G331/((H331-1.3)*200))^2)*F331,"")</f>
        <v>42.952014855966681</v>
      </c>
      <c r="M331" s="29"/>
      <c r="N331" s="13" t="s">
        <v>91</v>
      </c>
      <c r="O331" s="13" t="s">
        <v>378</v>
      </c>
      <c r="P331" s="13" t="s">
        <v>47</v>
      </c>
      <c r="Q331" s="11" t="s">
        <v>260</v>
      </c>
      <c r="R331" s="11" t="s">
        <v>257</v>
      </c>
      <c r="S331" s="13">
        <v>400</v>
      </c>
      <c r="T331" s="13">
        <v>0</v>
      </c>
      <c r="U331" s="13"/>
      <c r="V331" s="25">
        <f>(F330-F331)/F330</f>
        <v>-0.18646593651270205</v>
      </c>
      <c r="W331" s="13" t="s">
        <v>95</v>
      </c>
      <c r="X331" s="13"/>
      <c r="Y331" s="37"/>
      <c r="AD331" s="3"/>
      <c r="AE331" s="39"/>
    </row>
    <row r="332" spans="1:31" x14ac:dyDescent="0.25">
      <c r="A332" s="20" t="s">
        <v>326</v>
      </c>
      <c r="B332" s="35">
        <v>44393</v>
      </c>
      <c r="C332" s="18">
        <v>42200</v>
      </c>
      <c r="D332" s="24">
        <v>3</v>
      </c>
      <c r="E332" s="12">
        <f>(B332-C332)/365.242199</f>
        <v>6.0042350144759693</v>
      </c>
      <c r="F332" s="41">
        <v>861.58094470428387</v>
      </c>
      <c r="G332" s="40">
        <v>12.303593765520164</v>
      </c>
      <c r="H332" s="40">
        <v>11.321312668764143</v>
      </c>
      <c r="I332" s="40">
        <v>10.416483359030986</v>
      </c>
      <c r="J332" s="40">
        <v>45.711934585469223</v>
      </c>
      <c r="K332" s="45">
        <f>IF(G332&gt;0,0.0000275*G332^2.082*H332^0.974*F332,"")</f>
        <v>46.835033672317905</v>
      </c>
      <c r="L332" s="45">
        <f>IF(G332&gt;0,(1/3*H332^3*PI()*(G332/((H332-1.3)*200))^2)*F332,"")</f>
        <v>49.336667127287278</v>
      </c>
      <c r="M332" s="29"/>
      <c r="N332" s="13" t="s">
        <v>91</v>
      </c>
      <c r="O332" s="13" t="s">
        <v>378</v>
      </c>
      <c r="P332" s="13" t="s">
        <v>47</v>
      </c>
      <c r="Q332" s="11" t="s">
        <v>260</v>
      </c>
      <c r="R332" s="11" t="s">
        <v>256</v>
      </c>
      <c r="S332" s="13">
        <v>0</v>
      </c>
      <c r="T332" s="13">
        <v>400</v>
      </c>
      <c r="U332" s="13"/>
      <c r="V332" s="25">
        <f>(F331-F332)/F331</f>
        <v>5.4648065894141014E-2</v>
      </c>
      <c r="W332" s="13" t="s">
        <v>95</v>
      </c>
      <c r="X332" s="13"/>
      <c r="Y332" s="37"/>
      <c r="AD332" s="3"/>
      <c r="AE332" s="39"/>
    </row>
    <row r="333" spans="1:31" x14ac:dyDescent="0.25">
      <c r="A333" s="20" t="s">
        <v>372</v>
      </c>
      <c r="B333" s="35">
        <v>44393</v>
      </c>
      <c r="C333" s="18">
        <v>42200</v>
      </c>
      <c r="D333" s="24">
        <v>3</v>
      </c>
      <c r="E333" s="12">
        <f>(B333-C333)/365.242199</f>
        <v>6.0042350144759693</v>
      </c>
      <c r="F333" s="41">
        <v>918.90431371610873</v>
      </c>
      <c r="G333" s="40">
        <v>12.255539970437722</v>
      </c>
      <c r="H333" s="40">
        <v>11.272280614465162</v>
      </c>
      <c r="I333" s="40">
        <v>10.823615485524819</v>
      </c>
      <c r="J333" s="40">
        <v>53.068256842436121</v>
      </c>
      <c r="K333" s="45">
        <f>IF(G333&gt;0,0.0000275*G333^2.082*H333^0.974*F333,"")</f>
        <v>49.336760692358567</v>
      </c>
      <c r="L333" s="45">
        <f>IF(G333&gt;0,(1/3*H333^3*PI()*(G333/((H333-1.3)*200))^2)*F333,"")</f>
        <v>52.041548639019112</v>
      </c>
      <c r="M333" s="29"/>
      <c r="N333" s="13" t="s">
        <v>91</v>
      </c>
      <c r="O333" s="13" t="s">
        <v>378</v>
      </c>
      <c r="P333" s="13" t="s">
        <v>47</v>
      </c>
      <c r="Q333" s="11" t="s">
        <v>260</v>
      </c>
      <c r="R333" s="11" t="s">
        <v>258</v>
      </c>
      <c r="S333" s="13">
        <v>400</v>
      </c>
      <c r="T333" s="13">
        <v>400</v>
      </c>
      <c r="U333" s="13"/>
      <c r="V333" s="25">
        <f>(F332-F333)/F332</f>
        <v>-6.6532772531894477E-2</v>
      </c>
      <c r="W333" s="13" t="s">
        <v>95</v>
      </c>
      <c r="X333" s="13"/>
      <c r="Y333" s="37"/>
      <c r="AD333" s="3"/>
      <c r="AE333" s="39"/>
    </row>
    <row r="334" spans="1:31" x14ac:dyDescent="0.25">
      <c r="A334" s="20" t="s">
        <v>288</v>
      </c>
      <c r="B334" s="35">
        <v>44378</v>
      </c>
      <c r="C334" s="18">
        <v>42566</v>
      </c>
      <c r="D334" s="24">
        <v>3</v>
      </c>
      <c r="E334" s="12">
        <f>(B334-C334)/365.242199</f>
        <v>4.9610915851484068</v>
      </c>
      <c r="F334" s="41">
        <v>1226.5625</v>
      </c>
      <c r="G334" s="40">
        <v>12.857551943771456</v>
      </c>
      <c r="H334" s="40">
        <v>15.657261184212405</v>
      </c>
      <c r="I334" s="40">
        <v>15.763671314241822</v>
      </c>
      <c r="J334" s="40">
        <v>97.189149133278093</v>
      </c>
      <c r="K334" s="45">
        <f>IF(G334&gt;0,0.0000275*G334^2.082*H334^0.974*F334,"")</f>
        <v>100.21739662409968</v>
      </c>
      <c r="L334" s="45">
        <f>IF(G334&gt;0,(1/3*H334^3*PI()*(G334/((H334-1.3)*200))^2)*F334,"")</f>
        <v>98.850545690059988</v>
      </c>
      <c r="M334" s="29"/>
      <c r="N334" s="13" t="s">
        <v>90</v>
      </c>
      <c r="O334" s="13" t="s">
        <v>379</v>
      </c>
      <c r="P334" s="13" t="s">
        <v>47</v>
      </c>
      <c r="Q334" s="11" t="s">
        <v>267</v>
      </c>
      <c r="R334" s="11" t="s">
        <v>255</v>
      </c>
      <c r="S334" s="13">
        <v>0</v>
      </c>
      <c r="T334" s="13">
        <v>0</v>
      </c>
      <c r="U334" s="13"/>
      <c r="V334" s="25">
        <f>(F333-F334)/F333</f>
        <v>-0.33480981827117728</v>
      </c>
      <c r="W334" s="13" t="s">
        <v>95</v>
      </c>
      <c r="X334" s="13"/>
      <c r="Y334" s="37"/>
      <c r="AD334" s="3"/>
      <c r="AE334" s="39"/>
    </row>
    <row r="335" spans="1:31" x14ac:dyDescent="0.25">
      <c r="A335" s="20" t="s">
        <v>333</v>
      </c>
      <c r="B335" s="35">
        <v>44378</v>
      </c>
      <c r="C335" s="18">
        <v>42566</v>
      </c>
      <c r="D335" s="24">
        <v>3</v>
      </c>
      <c r="E335" s="12">
        <f>(B335-C335)/365.242199</f>
        <v>4.9610915851484068</v>
      </c>
      <c r="F335" s="41">
        <v>1257.8125</v>
      </c>
      <c r="G335" s="40">
        <v>11.778798611565493</v>
      </c>
      <c r="H335" s="40">
        <v>14.743460756722953</v>
      </c>
      <c r="I335" s="40">
        <v>15.251412754810303</v>
      </c>
      <c r="J335" s="40">
        <v>102.78144903315945</v>
      </c>
      <c r="K335" s="45">
        <f>IF(G335&gt;0,0.0000275*G335^2.082*H335^0.974*F335,"")</f>
        <v>80.760077612519751</v>
      </c>
      <c r="L335" s="45">
        <f>IF(G335&gt;0,(1/3*H335^3*PI()*(G335/((H335-1.3)*200))^2)*F335,"")</f>
        <v>81.014484503264924</v>
      </c>
      <c r="M335" s="29"/>
      <c r="N335" s="13" t="s">
        <v>90</v>
      </c>
      <c r="O335" s="13" t="s">
        <v>379</v>
      </c>
      <c r="P335" s="13" t="s">
        <v>47</v>
      </c>
      <c r="Q335" s="11" t="s">
        <v>267</v>
      </c>
      <c r="R335" s="11" t="s">
        <v>257</v>
      </c>
      <c r="S335" s="13">
        <v>400</v>
      </c>
      <c r="T335" s="13">
        <v>0</v>
      </c>
      <c r="U335" s="13"/>
      <c r="V335" s="25">
        <f>(F334-F335)/F334</f>
        <v>-2.5477707006369428E-2</v>
      </c>
      <c r="W335" s="13" t="s">
        <v>95</v>
      </c>
      <c r="X335" s="13"/>
      <c r="Y335" s="37"/>
      <c r="AD335" s="3"/>
      <c r="AE335" s="39"/>
    </row>
    <row r="336" spans="1:31" x14ac:dyDescent="0.25">
      <c r="A336" s="20" t="s">
        <v>310</v>
      </c>
      <c r="B336" s="35">
        <v>44378</v>
      </c>
      <c r="C336" s="18">
        <v>42566</v>
      </c>
      <c r="D336" s="24">
        <v>3</v>
      </c>
      <c r="E336" s="12">
        <f>(B336-C336)/365.242199</f>
        <v>4.9610915851484068</v>
      </c>
      <c r="F336" s="41">
        <v>1234.375</v>
      </c>
      <c r="G336" s="40">
        <v>12.425865384615385</v>
      </c>
      <c r="H336" s="40">
        <v>14.873333333333337</v>
      </c>
      <c r="I336" s="40">
        <v>16.076449996891704</v>
      </c>
      <c r="J336" s="40">
        <v>95.051632061497855</v>
      </c>
      <c r="K336" s="45">
        <f>IF(G336&gt;0,0.0000275*G336^2.082*H336^0.974*F336,"")</f>
        <v>89.349799003007291</v>
      </c>
      <c r="L336" s="45">
        <f>IF(G336&gt;0,(1/3*H336^3*PI()*(G336/((H336-1.3)*200))^2)*F336,"")</f>
        <v>89.108870167897734</v>
      </c>
      <c r="M336" s="29"/>
      <c r="N336" s="13" t="s">
        <v>90</v>
      </c>
      <c r="O336" s="13" t="s">
        <v>379</v>
      </c>
      <c r="P336" s="13" t="s">
        <v>47</v>
      </c>
      <c r="Q336" s="11" t="s">
        <v>267</v>
      </c>
      <c r="R336" s="11" t="s">
        <v>256</v>
      </c>
      <c r="S336" s="13">
        <v>0</v>
      </c>
      <c r="T336" s="13">
        <v>400</v>
      </c>
      <c r="U336" s="13"/>
      <c r="V336" s="25">
        <f>(F335-F336)/F335</f>
        <v>1.8633540372670808E-2</v>
      </c>
      <c r="W336" s="13" t="s">
        <v>95</v>
      </c>
      <c r="X336" s="13"/>
      <c r="Y336" s="37"/>
      <c r="AD336" s="3"/>
      <c r="AE336" s="39"/>
    </row>
    <row r="337" spans="1:31" x14ac:dyDescent="0.25">
      <c r="A337" s="20" t="s">
        <v>356</v>
      </c>
      <c r="B337" s="35">
        <v>44378</v>
      </c>
      <c r="C337" s="18">
        <v>42566</v>
      </c>
      <c r="D337" s="24">
        <v>3</v>
      </c>
      <c r="E337" s="12">
        <f>(B337-C337)/365.242199</f>
        <v>4.9610915851484068</v>
      </c>
      <c r="F337" s="41">
        <v>1156.25</v>
      </c>
      <c r="G337" s="40">
        <v>11.967619047619047</v>
      </c>
      <c r="H337" s="40">
        <v>13.735641025641026</v>
      </c>
      <c r="I337" s="40">
        <v>14.016681954150378</v>
      </c>
      <c r="J337" s="40">
        <v>96.00561553928145</v>
      </c>
      <c r="K337" s="45">
        <f>IF(G337&gt;0,0.0000275*G337^2.082*H337^0.974*F337,"")</f>
        <v>71.624474430631764</v>
      </c>
      <c r="L337" s="45">
        <f>IF(G337&gt;0,(1/3*H337^3*PI()*(G337/((H337-1.3)*200))^2)*F337,"")</f>
        <v>72.651791476409926</v>
      </c>
      <c r="M337" s="29"/>
      <c r="N337" s="13" t="s">
        <v>90</v>
      </c>
      <c r="O337" s="13" t="s">
        <v>379</v>
      </c>
      <c r="P337" s="13" t="s">
        <v>47</v>
      </c>
      <c r="Q337" s="11" t="s">
        <v>267</v>
      </c>
      <c r="R337" s="11" t="s">
        <v>258</v>
      </c>
      <c r="S337" s="13">
        <v>400</v>
      </c>
      <c r="T337" s="13">
        <v>400</v>
      </c>
      <c r="U337" s="13"/>
      <c r="V337" s="25">
        <f>(F336-F337)/F336</f>
        <v>6.3291139240506333E-2</v>
      </c>
      <c r="W337" s="13" t="s">
        <v>95</v>
      </c>
      <c r="X337" s="13"/>
      <c r="Y337" s="37"/>
      <c r="AD337" s="3"/>
      <c r="AE337" s="39"/>
    </row>
    <row r="338" spans="1:31" x14ac:dyDescent="0.25">
      <c r="A338" s="20" t="s">
        <v>289</v>
      </c>
      <c r="B338" s="35">
        <v>44783</v>
      </c>
      <c r="C338" s="18">
        <v>42566</v>
      </c>
      <c r="D338" s="24">
        <v>3</v>
      </c>
      <c r="E338" s="12">
        <f>(B338-C338)/365.242199</f>
        <v>6.0699448367958153</v>
      </c>
      <c r="F338" s="41">
        <v>1140.625</v>
      </c>
      <c r="G338" s="40">
        <v>13.891330408712298</v>
      </c>
      <c r="H338" s="40">
        <v>17.856649631881027</v>
      </c>
      <c r="I338" s="40">
        <v>18.534171841529279</v>
      </c>
      <c r="J338" s="40">
        <v>133.95175237059863</v>
      </c>
      <c r="K338" s="45">
        <f>IF(G338&gt;0,0.0000275*G338^2.082*H338^0.974*F338,"")</f>
        <v>124.42894972387268</v>
      </c>
      <c r="L338" s="45">
        <f>IF(G338&gt;0,(1/3*H338^3*PI()*(G338/((H338-1.3)*200))^2)*F338,"")</f>
        <v>119.6889922702247</v>
      </c>
      <c r="M338" s="29"/>
      <c r="N338" s="13" t="s">
        <v>90</v>
      </c>
      <c r="O338" s="13" t="s">
        <v>379</v>
      </c>
      <c r="P338" s="13" t="s">
        <v>47</v>
      </c>
      <c r="Q338" s="11" t="s">
        <v>268</v>
      </c>
      <c r="R338" s="11" t="s">
        <v>255</v>
      </c>
      <c r="S338" s="13">
        <v>0</v>
      </c>
      <c r="T338" s="13">
        <v>0</v>
      </c>
      <c r="U338" s="13"/>
      <c r="V338" s="25">
        <f>(F337-F338)/F337</f>
        <v>1.3513513513513514E-2</v>
      </c>
      <c r="W338" s="13" t="s">
        <v>95</v>
      </c>
      <c r="X338" s="13"/>
      <c r="Y338" s="37"/>
      <c r="AD338" s="3"/>
      <c r="AE338" s="39"/>
    </row>
    <row r="339" spans="1:31" x14ac:dyDescent="0.25">
      <c r="A339" s="20" t="s">
        <v>334</v>
      </c>
      <c r="B339" s="35">
        <v>44783</v>
      </c>
      <c r="C339" s="18">
        <v>42566</v>
      </c>
      <c r="D339" s="24">
        <v>3</v>
      </c>
      <c r="E339" s="12">
        <f>(B339-C339)/365.242199</f>
        <v>6.0699448367958153</v>
      </c>
      <c r="F339" s="41">
        <v>1257.8125</v>
      </c>
      <c r="G339" s="40">
        <v>12.674577470293933</v>
      </c>
      <c r="H339" s="40">
        <v>16.45653677277215</v>
      </c>
      <c r="I339" s="40">
        <v>17.856700662406865</v>
      </c>
      <c r="J339" s="40">
        <v>147.51124044539674</v>
      </c>
      <c r="K339" s="45">
        <f>IF(G339&gt;0,0.0000275*G339^2.082*H339^0.974*F339,"")</f>
        <v>104.7055667649562</v>
      </c>
      <c r="L339" s="45">
        <f>IF(G339&gt;0,(1/3*H339^3*PI()*(G339/((H339-1.3)*200))^2)*F339,"")</f>
        <v>102.62824261185641</v>
      </c>
      <c r="M339" s="29"/>
      <c r="N339" s="13" t="s">
        <v>90</v>
      </c>
      <c r="O339" s="13" t="s">
        <v>379</v>
      </c>
      <c r="P339" s="13" t="s">
        <v>47</v>
      </c>
      <c r="Q339" s="11" t="s">
        <v>268</v>
      </c>
      <c r="R339" s="11" t="s">
        <v>257</v>
      </c>
      <c r="S339" s="13">
        <v>400</v>
      </c>
      <c r="T339" s="13">
        <v>0</v>
      </c>
      <c r="U339" s="13"/>
      <c r="V339" s="25">
        <f>(F338-F339)/F338</f>
        <v>-0.10273972602739725</v>
      </c>
      <c r="W339" s="13" t="s">
        <v>95</v>
      </c>
      <c r="X339" s="13"/>
      <c r="Y339" s="37"/>
      <c r="AD339" s="3"/>
      <c r="AE339" s="39"/>
    </row>
    <row r="340" spans="1:31" x14ac:dyDescent="0.25">
      <c r="A340" s="20" t="s">
        <v>311</v>
      </c>
      <c r="B340" s="35">
        <v>44783</v>
      </c>
      <c r="C340" s="18">
        <v>42566</v>
      </c>
      <c r="D340" s="24">
        <v>3</v>
      </c>
      <c r="E340" s="12">
        <f>(B340-C340)/365.242199</f>
        <v>6.0699448367958153</v>
      </c>
      <c r="F340" s="41">
        <v>1093.75</v>
      </c>
      <c r="G340" s="40">
        <v>14.777124183006537</v>
      </c>
      <c r="H340" s="40">
        <v>18.207843137254901</v>
      </c>
      <c r="I340" s="40">
        <v>19.78830307633956</v>
      </c>
      <c r="J340" s="40">
        <v>124.46511209273582</v>
      </c>
      <c r="K340" s="45">
        <f>IF(G340&gt;0,0.0000275*G340^2.082*H340^0.974*F340,"")</f>
        <v>138.30209592675413</v>
      </c>
      <c r="L340" s="45">
        <f>IF(G340&gt;0,(1/3*H340^3*PI()*(G340/((H340-1.3)*200))^2)*F340,"")</f>
        <v>132.02787351054587</v>
      </c>
      <c r="M340" s="29"/>
      <c r="N340" s="13" t="s">
        <v>90</v>
      </c>
      <c r="O340" s="13" t="s">
        <v>379</v>
      </c>
      <c r="P340" s="13" t="s">
        <v>47</v>
      </c>
      <c r="Q340" s="11" t="s">
        <v>268</v>
      </c>
      <c r="R340" s="11" t="s">
        <v>256</v>
      </c>
      <c r="S340" s="13">
        <v>0</v>
      </c>
      <c r="T340" s="13">
        <v>400</v>
      </c>
      <c r="U340" s="13"/>
      <c r="V340" s="25">
        <f>(F339-F340)/F339</f>
        <v>0.13043478260869565</v>
      </c>
      <c r="W340" s="13" t="s">
        <v>95</v>
      </c>
      <c r="X340" s="13"/>
      <c r="Y340" s="37"/>
      <c r="AD340" s="3"/>
      <c r="AE340" s="39"/>
    </row>
    <row r="341" spans="1:31" x14ac:dyDescent="0.25">
      <c r="A341" s="20" t="s">
        <v>357</v>
      </c>
      <c r="B341" s="35">
        <v>44783</v>
      </c>
      <c r="C341" s="18">
        <v>42566</v>
      </c>
      <c r="D341" s="24">
        <v>3</v>
      </c>
      <c r="E341" s="12">
        <f>(B341-C341)/365.242199</f>
        <v>6.0699448367958153</v>
      </c>
      <c r="F341" s="41">
        <v>1234.375</v>
      </c>
      <c r="G341" s="40">
        <v>13.098621794871793</v>
      </c>
      <c r="H341" s="40">
        <v>16.736410256410259</v>
      </c>
      <c r="I341" s="40">
        <v>17.817444560064089</v>
      </c>
      <c r="J341" s="40">
        <v>129.54417596422869</v>
      </c>
      <c r="K341" s="45">
        <f>IF(G341&gt;0,0.0000275*G341^2.082*H341^0.974*F341,"")</f>
        <v>111.86406804274854</v>
      </c>
      <c r="L341" s="45">
        <f>IF(G341&gt;0,(1/3*H341^3*PI()*(G341/((H341-1.3)*200))^2)*F341,"")</f>
        <v>109.08405251519369</v>
      </c>
      <c r="M341" s="29"/>
      <c r="N341" s="13" t="s">
        <v>90</v>
      </c>
      <c r="O341" s="13" t="s">
        <v>379</v>
      </c>
      <c r="P341" s="13" t="s">
        <v>47</v>
      </c>
      <c r="Q341" s="11" t="s">
        <v>268</v>
      </c>
      <c r="R341" s="11" t="s">
        <v>258</v>
      </c>
      <c r="S341" s="13">
        <v>400</v>
      </c>
      <c r="T341" s="13">
        <v>400</v>
      </c>
      <c r="U341" s="13"/>
      <c r="V341" s="25">
        <f>(F340-F341)/F340</f>
        <v>-0.12857142857142856</v>
      </c>
      <c r="W341" s="13" t="s">
        <v>95</v>
      </c>
      <c r="X341" s="13"/>
      <c r="Y341" s="37"/>
      <c r="AD341" s="3"/>
      <c r="AE341" s="39"/>
    </row>
    <row r="342" spans="1:31" x14ac:dyDescent="0.25">
      <c r="A342" s="20" t="s">
        <v>291</v>
      </c>
      <c r="B342" s="35">
        <v>44410</v>
      </c>
      <c r="C342" s="18">
        <v>42550</v>
      </c>
      <c r="D342" s="24">
        <v>3</v>
      </c>
      <c r="E342" s="12">
        <f>(B342-C342)/365.242199</f>
        <v>5.0925112297880997</v>
      </c>
      <c r="F342" s="41"/>
      <c r="G342" s="40"/>
      <c r="H342" s="40"/>
      <c r="I342" s="40"/>
      <c r="J342" s="40"/>
      <c r="K342" s="45"/>
      <c r="L342" s="45" t="str">
        <f>IF(G342&gt;0,(1/3*H342^3*PI()*(G342/((H342-1.3)*200))^2)*F342,"")</f>
        <v/>
      </c>
      <c r="M342" s="29"/>
      <c r="N342" s="13" t="s">
        <v>90</v>
      </c>
      <c r="O342" s="13" t="s">
        <v>378</v>
      </c>
      <c r="P342" s="13" t="s">
        <v>47</v>
      </c>
      <c r="Q342" s="11" t="s">
        <v>270</v>
      </c>
      <c r="R342" s="11" t="s">
        <v>255</v>
      </c>
      <c r="S342" s="13">
        <v>0</v>
      </c>
      <c r="T342" s="13">
        <v>0</v>
      </c>
      <c r="U342" s="13"/>
      <c r="V342" s="25">
        <f>(F341-F342)/F341</f>
        <v>1</v>
      </c>
      <c r="W342" s="13" t="s">
        <v>95</v>
      </c>
      <c r="X342" s="13"/>
      <c r="Y342" s="37"/>
      <c r="AD342" s="3"/>
      <c r="AE342" s="39"/>
    </row>
    <row r="343" spans="1:31" x14ac:dyDescent="0.25">
      <c r="A343" s="20" t="s">
        <v>336</v>
      </c>
      <c r="B343" s="35">
        <v>44410</v>
      </c>
      <c r="C343" s="18">
        <v>42536</v>
      </c>
      <c r="D343" s="24">
        <v>3</v>
      </c>
      <c r="E343" s="12">
        <f>(B343-C343)/365.242199</f>
        <v>5.1308419594746768</v>
      </c>
      <c r="F343" s="41"/>
      <c r="G343" s="40"/>
      <c r="H343" s="40"/>
      <c r="I343" s="40"/>
      <c r="J343" s="40"/>
      <c r="K343" s="45"/>
      <c r="L343" s="45" t="str">
        <f>IF(G343&gt;0,(1/3*H343^3*PI()*(G343/((H343-1.3)*200))^2)*F343,"")</f>
        <v/>
      </c>
      <c r="M343" s="29"/>
      <c r="N343" s="13" t="s">
        <v>90</v>
      </c>
      <c r="O343" s="13" t="s">
        <v>378</v>
      </c>
      <c r="P343" s="13" t="s">
        <v>47</v>
      </c>
      <c r="Q343" s="11" t="s">
        <v>270</v>
      </c>
      <c r="R343" s="11" t="s">
        <v>257</v>
      </c>
      <c r="S343" s="13">
        <v>400</v>
      </c>
      <c r="T343" s="13">
        <v>0</v>
      </c>
      <c r="U343" s="13"/>
      <c r="V343" s="25" t="e">
        <f>(F342-F343)/F342</f>
        <v>#DIV/0!</v>
      </c>
      <c r="W343" s="13" t="s">
        <v>95</v>
      </c>
      <c r="X343" s="13"/>
      <c r="Y343" s="37"/>
      <c r="AD343" s="3"/>
      <c r="AE343" s="39"/>
    </row>
    <row r="344" spans="1:31" x14ac:dyDescent="0.25">
      <c r="A344" s="20" t="s">
        <v>313</v>
      </c>
      <c r="B344" s="35">
        <v>44410</v>
      </c>
      <c r="C344" s="18">
        <v>42536</v>
      </c>
      <c r="D344" s="24">
        <v>3</v>
      </c>
      <c r="E344" s="12">
        <f>(B344-C344)/365.242199</f>
        <v>5.1308419594746768</v>
      </c>
      <c r="F344" s="41"/>
      <c r="G344" s="40"/>
      <c r="H344" s="40"/>
      <c r="I344" s="40"/>
      <c r="J344" s="40"/>
      <c r="K344" s="45"/>
      <c r="L344" s="45" t="str">
        <f>IF(G344&gt;0,(1/3*H344^3*PI()*(G344/((H344-1.3)*200))^2)*F344,"")</f>
        <v/>
      </c>
      <c r="M344" s="29"/>
      <c r="N344" s="13" t="s">
        <v>90</v>
      </c>
      <c r="O344" s="13" t="s">
        <v>378</v>
      </c>
      <c r="P344" s="13" t="s">
        <v>47</v>
      </c>
      <c r="Q344" s="11" t="s">
        <v>270</v>
      </c>
      <c r="R344" s="11" t="s">
        <v>256</v>
      </c>
      <c r="S344" s="13">
        <v>0</v>
      </c>
      <c r="T344" s="13">
        <v>400</v>
      </c>
      <c r="U344" s="13"/>
      <c r="V344" s="25" t="e">
        <f>(F343-F344)/F343</f>
        <v>#DIV/0!</v>
      </c>
      <c r="W344" s="13" t="s">
        <v>95</v>
      </c>
      <c r="X344" s="13"/>
      <c r="Y344" s="37"/>
      <c r="AD344" s="3"/>
      <c r="AE344" s="39"/>
    </row>
    <row r="345" spans="1:31" x14ac:dyDescent="0.25">
      <c r="A345" s="20" t="s">
        <v>359</v>
      </c>
      <c r="B345" s="35">
        <v>44410</v>
      </c>
      <c r="C345" s="18">
        <v>42536</v>
      </c>
      <c r="D345" s="24">
        <v>3</v>
      </c>
      <c r="E345" s="12">
        <f>(B345-C345)/365.242199</f>
        <v>5.1308419594746768</v>
      </c>
      <c r="F345" s="41"/>
      <c r="G345" s="40"/>
      <c r="H345" s="40"/>
      <c r="I345" s="40"/>
      <c r="J345" s="40"/>
      <c r="K345" s="45"/>
      <c r="L345" s="45" t="str">
        <f>IF(G345&gt;0,(1/3*H345^3*PI()*(G345/((H345-1.3)*200))^2)*F345,"")</f>
        <v/>
      </c>
      <c r="M345" s="29"/>
      <c r="N345" s="13" t="s">
        <v>90</v>
      </c>
      <c r="O345" s="13" t="s">
        <v>378</v>
      </c>
      <c r="P345" s="13" t="s">
        <v>47</v>
      </c>
      <c r="Q345" s="11" t="s">
        <v>270</v>
      </c>
      <c r="R345" s="11" t="s">
        <v>258</v>
      </c>
      <c r="S345" s="13">
        <v>400</v>
      </c>
      <c r="T345" s="13">
        <v>400</v>
      </c>
      <c r="U345" s="13"/>
      <c r="V345" s="25" t="e">
        <f>(F344-F345)/F344</f>
        <v>#DIV/0!</v>
      </c>
      <c r="W345" s="13" t="s">
        <v>95</v>
      </c>
      <c r="X345" s="13"/>
      <c r="Y345" s="37"/>
      <c r="AD345" s="3"/>
      <c r="AE345" s="39"/>
    </row>
    <row r="346" spans="1:31" x14ac:dyDescent="0.25">
      <c r="A346" s="20" t="s">
        <v>292</v>
      </c>
      <c r="B346" s="35">
        <v>44783</v>
      </c>
      <c r="C346" s="18">
        <v>42550</v>
      </c>
      <c r="D346" s="24">
        <v>3</v>
      </c>
      <c r="E346" s="12">
        <f>(B346-C346)/365.242199</f>
        <v>6.1137513850090466</v>
      </c>
      <c r="F346" s="41"/>
      <c r="G346" s="40"/>
      <c r="H346" s="40"/>
      <c r="I346" s="40"/>
      <c r="J346" s="40"/>
      <c r="K346" s="45"/>
      <c r="L346" s="45" t="str">
        <f>IF(G346&gt;0,(1/3*H346^3*PI()*(G346/((H346-1.3)*200))^2)*F346,"")</f>
        <v/>
      </c>
      <c r="M346" s="29"/>
      <c r="N346" s="13" t="s">
        <v>90</v>
      </c>
      <c r="O346" s="13" t="s">
        <v>378</v>
      </c>
      <c r="P346" s="13" t="s">
        <v>47</v>
      </c>
      <c r="Q346" s="11" t="s">
        <v>271</v>
      </c>
      <c r="R346" s="11" t="s">
        <v>255</v>
      </c>
      <c r="S346" s="13">
        <v>0</v>
      </c>
      <c r="T346" s="13">
        <v>0</v>
      </c>
      <c r="U346" s="13"/>
      <c r="V346" s="25">
        <v>1.8153255367428831E-2</v>
      </c>
      <c r="W346" s="13" t="s">
        <v>95</v>
      </c>
      <c r="X346" s="13"/>
      <c r="Y346" s="37"/>
      <c r="AD346" s="3"/>
      <c r="AE346" s="39"/>
    </row>
    <row r="347" spans="1:31" x14ac:dyDescent="0.25">
      <c r="A347" s="20" t="s">
        <v>337</v>
      </c>
      <c r="B347" s="35">
        <v>44783</v>
      </c>
      <c r="C347" s="18">
        <v>42536</v>
      </c>
      <c r="D347" s="24">
        <v>3</v>
      </c>
      <c r="E347" s="12">
        <f>(B347-C347)/365.242199</f>
        <v>6.1520821146956237</v>
      </c>
      <c r="F347" s="41"/>
      <c r="G347" s="40"/>
      <c r="H347" s="40"/>
      <c r="I347" s="40"/>
      <c r="J347" s="40"/>
      <c r="K347" s="45"/>
      <c r="L347" s="45" t="str">
        <f>IF(G347&gt;0,(1/3*H347^3*PI()*(G347/((H347-1.3)*200))^2)*F347,"")</f>
        <v/>
      </c>
      <c r="M347" s="29"/>
      <c r="N347" s="13" t="s">
        <v>90</v>
      </c>
      <c r="O347" s="13" t="s">
        <v>378</v>
      </c>
      <c r="P347" s="13" t="s">
        <v>47</v>
      </c>
      <c r="Q347" s="11" t="s">
        <v>271</v>
      </c>
      <c r="R347" s="11" t="s">
        <v>257</v>
      </c>
      <c r="S347" s="13">
        <v>400</v>
      </c>
      <c r="T347" s="13">
        <v>0</v>
      </c>
      <c r="U347" s="13"/>
      <c r="V347" s="25" t="e">
        <f>(F346-F347)/F346</f>
        <v>#DIV/0!</v>
      </c>
      <c r="W347" s="13" t="s">
        <v>95</v>
      </c>
      <c r="X347" s="13"/>
      <c r="Y347" s="37"/>
      <c r="AD347" s="3"/>
      <c r="AE347" s="39"/>
    </row>
    <row r="348" spans="1:31" x14ac:dyDescent="0.25">
      <c r="A348" s="20" t="s">
        <v>314</v>
      </c>
      <c r="B348" s="35">
        <v>44783</v>
      </c>
      <c r="C348" s="18">
        <v>42536</v>
      </c>
      <c r="D348" s="24">
        <v>3</v>
      </c>
      <c r="E348" s="12">
        <f>(B348-C348)/365.242199</f>
        <v>6.1520821146956237</v>
      </c>
      <c r="F348" s="41"/>
      <c r="G348" s="40"/>
      <c r="H348" s="40"/>
      <c r="I348" s="40"/>
      <c r="J348" s="40"/>
      <c r="K348" s="45"/>
      <c r="L348" s="45" t="str">
        <f>IF(G348&gt;0,(1/3*H348^3*PI()*(G348/((H348-1.3)*200))^2)*F348,"")</f>
        <v/>
      </c>
      <c r="M348" s="29"/>
      <c r="N348" s="13" t="s">
        <v>90</v>
      </c>
      <c r="O348" s="13" t="s">
        <v>378</v>
      </c>
      <c r="P348" s="13" t="s">
        <v>47</v>
      </c>
      <c r="Q348" s="11" t="s">
        <v>271</v>
      </c>
      <c r="R348" s="11" t="s">
        <v>256</v>
      </c>
      <c r="S348" s="13">
        <v>0</v>
      </c>
      <c r="T348" s="13">
        <v>400</v>
      </c>
      <c r="U348" s="13"/>
      <c r="V348" s="25">
        <v>1.8153255367428831E-2</v>
      </c>
      <c r="W348" s="13" t="s">
        <v>95</v>
      </c>
      <c r="X348" s="13"/>
      <c r="Y348" s="37"/>
      <c r="AD348" s="3"/>
      <c r="AE348" s="39"/>
    </row>
    <row r="349" spans="1:31" x14ac:dyDescent="0.25">
      <c r="A349" s="20" t="s">
        <v>360</v>
      </c>
      <c r="B349" s="35">
        <v>44783</v>
      </c>
      <c r="C349" s="18">
        <v>42536</v>
      </c>
      <c r="D349" s="24">
        <v>3</v>
      </c>
      <c r="E349" s="12">
        <f>(B349-C349)/365.242199</f>
        <v>6.1520821146956237</v>
      </c>
      <c r="F349" s="41"/>
      <c r="G349" s="40"/>
      <c r="H349" s="40"/>
      <c r="I349" s="40"/>
      <c r="J349" s="40"/>
      <c r="K349" s="45"/>
      <c r="L349" s="45" t="str">
        <f>IF(G349&gt;0,(1/3*H349^3*PI()*(G349/((H349-1.3)*200))^2)*F349,"")</f>
        <v/>
      </c>
      <c r="M349" s="29"/>
      <c r="N349" s="13" t="s">
        <v>90</v>
      </c>
      <c r="O349" s="13" t="s">
        <v>378</v>
      </c>
      <c r="P349" s="13" t="s">
        <v>47</v>
      </c>
      <c r="Q349" s="11" t="s">
        <v>271</v>
      </c>
      <c r="R349" s="11" t="s">
        <v>258</v>
      </c>
      <c r="S349" s="13">
        <v>400</v>
      </c>
      <c r="T349" s="13">
        <v>400</v>
      </c>
      <c r="U349" s="13"/>
      <c r="V349" s="25" t="e">
        <f>(F348-F349)/F348</f>
        <v>#DIV/0!</v>
      </c>
      <c r="W349" s="13" t="s">
        <v>95</v>
      </c>
      <c r="X349" s="13"/>
      <c r="Y349" s="37"/>
      <c r="AD349" s="3"/>
      <c r="AE349" s="39"/>
    </row>
    <row r="350" spans="1:31" x14ac:dyDescent="0.25">
      <c r="A350" s="20" t="s">
        <v>294</v>
      </c>
      <c r="B350" s="35">
        <v>44390</v>
      </c>
      <c r="C350" s="18">
        <v>42534</v>
      </c>
      <c r="D350" s="24">
        <v>3</v>
      </c>
      <c r="E350" s="12">
        <f>(B350-C350)/365.242199</f>
        <v>5.0815595927347923</v>
      </c>
      <c r="F350" s="41">
        <v>1343.75</v>
      </c>
      <c r="G350" s="40">
        <v>10.634202308620914</v>
      </c>
      <c r="H350" s="40">
        <v>12.638047349675256</v>
      </c>
      <c r="I350" s="40">
        <v>12.659996620420841</v>
      </c>
      <c r="J350" s="40">
        <v>73.508982715220824</v>
      </c>
      <c r="K350" s="45">
        <f>IF(G350&gt;0,0.0000275*G350^2.082*H350^0.974*F350,"")</f>
        <v>60.018772573593168</v>
      </c>
      <c r="L350" s="45">
        <f>IF(G350&gt;0,(1/3*H350^3*PI()*(G350/((H350-1.3)*200))^2)*F350,"")</f>
        <v>62.468394188382206</v>
      </c>
      <c r="M350" s="29"/>
      <c r="N350" s="13" t="s">
        <v>90</v>
      </c>
      <c r="O350" s="13" t="s">
        <v>379</v>
      </c>
      <c r="P350" s="13" t="s">
        <v>47</v>
      </c>
      <c r="Q350" s="11" t="s">
        <v>272</v>
      </c>
      <c r="R350" s="11" t="s">
        <v>255</v>
      </c>
      <c r="S350" s="13">
        <v>0</v>
      </c>
      <c r="T350" s="13">
        <v>0</v>
      </c>
      <c r="U350" s="13"/>
      <c r="V350" s="25" t="e">
        <f>(F349-F350)/F349</f>
        <v>#DIV/0!</v>
      </c>
      <c r="W350" s="13" t="s">
        <v>95</v>
      </c>
      <c r="X350" s="13"/>
      <c r="Y350" s="37"/>
      <c r="AD350" s="3"/>
      <c r="AE350" s="39"/>
    </row>
    <row r="351" spans="1:31" x14ac:dyDescent="0.25">
      <c r="A351" s="20" t="s">
        <v>339</v>
      </c>
      <c r="B351" s="35">
        <v>44390</v>
      </c>
      <c r="C351" s="18">
        <v>42536</v>
      </c>
      <c r="D351" s="24">
        <v>3</v>
      </c>
      <c r="E351" s="12">
        <f>(B351-C351)/365.242199</f>
        <v>5.0760837742081382</v>
      </c>
      <c r="F351" s="41">
        <v>1375</v>
      </c>
      <c r="G351" s="40">
        <v>9.96826028084811</v>
      </c>
      <c r="H351" s="40">
        <v>11.751814128247119</v>
      </c>
      <c r="I351" s="40">
        <v>11.727626090018752</v>
      </c>
      <c r="J351" s="40">
        <v>140.18401598653796</v>
      </c>
      <c r="K351" s="45">
        <f>IF(G351&gt;0,0.0000275*G351^2.082*H351^0.974*F351,"")</f>
        <v>50.008416731684378</v>
      </c>
      <c r="L351" s="45">
        <f>IF(G351&gt;0,(1/3*H351^3*PI()*(G351/((H351-1.3)*200))^2)*F351,"")</f>
        <v>53.14243492944339</v>
      </c>
      <c r="M351" s="29"/>
      <c r="N351" s="13" t="s">
        <v>90</v>
      </c>
      <c r="O351" s="13" t="s">
        <v>379</v>
      </c>
      <c r="P351" s="13" t="s">
        <v>47</v>
      </c>
      <c r="Q351" s="11" t="s">
        <v>272</v>
      </c>
      <c r="R351" s="11" t="s">
        <v>257</v>
      </c>
      <c r="S351" s="13">
        <v>400</v>
      </c>
      <c r="T351" s="13">
        <v>0</v>
      </c>
      <c r="U351" s="13"/>
      <c r="V351" s="25">
        <f>(F350-F351)/F350</f>
        <v>-2.3255813953488372E-2</v>
      </c>
      <c r="W351" s="13" t="s">
        <v>95</v>
      </c>
      <c r="X351" s="13"/>
      <c r="Y351" s="37"/>
      <c r="AD351" s="3"/>
      <c r="AE351" s="39"/>
    </row>
    <row r="352" spans="1:31" x14ac:dyDescent="0.25">
      <c r="A352" s="20" t="s">
        <v>316</v>
      </c>
      <c r="B352" s="35">
        <v>44390</v>
      </c>
      <c r="C352" s="18">
        <v>42536</v>
      </c>
      <c r="D352" s="24">
        <v>3</v>
      </c>
      <c r="E352" s="12">
        <f>(B352-C352)/365.242199</f>
        <v>5.0760837742081382</v>
      </c>
      <c r="F352" s="41">
        <v>1390.625</v>
      </c>
      <c r="G352" s="40">
        <v>13.638298525798529</v>
      </c>
      <c r="H352" s="40">
        <v>15.547358722358723</v>
      </c>
      <c r="I352" s="40">
        <v>20.785746472008015</v>
      </c>
      <c r="J352" s="40">
        <v>64.154636310108046</v>
      </c>
      <c r="K352" s="45">
        <f>IF(G352&gt;0,0.0000275*G352^2.082*H352^0.974*F352,"")</f>
        <v>127.58129146356741</v>
      </c>
      <c r="L352" s="45">
        <f>IF(G352&gt;0,(1/3*H352^3*PI()*(G352/((H352-1.3)*200))^2)*F352,"")</f>
        <v>125.37189290935601</v>
      </c>
      <c r="M352" s="29"/>
      <c r="N352" s="13" t="s">
        <v>90</v>
      </c>
      <c r="O352" s="13" t="s">
        <v>379</v>
      </c>
      <c r="P352" s="13" t="s">
        <v>47</v>
      </c>
      <c r="Q352" s="11" t="s">
        <v>272</v>
      </c>
      <c r="R352" s="11" t="s">
        <v>256</v>
      </c>
      <c r="S352" s="13">
        <v>0</v>
      </c>
      <c r="T352" s="13">
        <v>400</v>
      </c>
      <c r="U352" s="13"/>
      <c r="V352" s="25">
        <f>(F351-F352)/F351</f>
        <v>-1.1363636363636364E-2</v>
      </c>
      <c r="W352" s="13" t="s">
        <v>95</v>
      </c>
      <c r="X352" s="13"/>
      <c r="Y352" s="37"/>
      <c r="AD352" s="3"/>
      <c r="AE352" s="39"/>
    </row>
    <row r="353" spans="1:31" x14ac:dyDescent="0.25">
      <c r="A353" s="20" t="s">
        <v>362</v>
      </c>
      <c r="B353" s="35">
        <v>44390</v>
      </c>
      <c r="C353" s="18">
        <v>42536</v>
      </c>
      <c r="D353" s="24">
        <v>3</v>
      </c>
      <c r="E353" s="12">
        <f>(B353-C353)/365.242199</f>
        <v>5.0760837742081382</v>
      </c>
      <c r="F353" s="41">
        <v>1343.75</v>
      </c>
      <c r="G353" s="40">
        <v>13.41</v>
      </c>
      <c r="H353" s="40">
        <v>14.878472222222221</v>
      </c>
      <c r="I353" s="40">
        <v>20.255381818481283</v>
      </c>
      <c r="J353" s="40">
        <v>133.38745644736639</v>
      </c>
      <c r="K353" s="45">
        <f>IF(G353&gt;0,0.0000275*G353^2.082*H353^0.974*F353,"")</f>
        <v>114.03277899660048</v>
      </c>
      <c r="L353" s="45">
        <f>IF(G353&gt;0,(1/3*H353^3*PI()*(G353/((H353-1.3)*200))^2)*F353,"")</f>
        <v>113.01025600767998</v>
      </c>
      <c r="M353" s="29"/>
      <c r="N353" s="13" t="s">
        <v>90</v>
      </c>
      <c r="O353" s="13" t="s">
        <v>379</v>
      </c>
      <c r="P353" s="13" t="s">
        <v>47</v>
      </c>
      <c r="Q353" s="11" t="s">
        <v>272</v>
      </c>
      <c r="R353" s="11" t="s">
        <v>258</v>
      </c>
      <c r="S353" s="13">
        <v>400</v>
      </c>
      <c r="T353" s="13">
        <v>400</v>
      </c>
      <c r="U353" s="13"/>
      <c r="V353" s="25">
        <f>(F352-F353)/F352</f>
        <v>3.3707865168539325E-2</v>
      </c>
      <c r="W353" s="13" t="s">
        <v>95</v>
      </c>
      <c r="X353" s="13"/>
      <c r="Y353" s="37"/>
      <c r="AD353" s="3"/>
      <c r="AE353" s="39"/>
    </row>
    <row r="354" spans="1:31" x14ac:dyDescent="0.25">
      <c r="A354" s="20" t="s">
        <v>295</v>
      </c>
      <c r="B354" s="35">
        <v>44888</v>
      </c>
      <c r="C354" s="18">
        <v>42534</v>
      </c>
      <c r="D354" s="24">
        <v>3</v>
      </c>
      <c r="E354" s="12">
        <f>(B354-C354)/365.242199</f>
        <v>6.4450384058716059</v>
      </c>
      <c r="F354" s="41">
        <v>1270.8333333333333</v>
      </c>
      <c r="G354" s="40">
        <v>11.618630853290005</v>
      </c>
      <c r="H354" s="40">
        <v>14.695089132153482</v>
      </c>
      <c r="I354" s="40">
        <v>15.338426888552398</v>
      </c>
      <c r="J354" s="40">
        <v>98.88123451175349</v>
      </c>
      <c r="K354" s="45">
        <f>IF(G354&gt;0,0.0000275*G354^2.082*H354^0.974*F354,"")</f>
        <v>79.049595412770444</v>
      </c>
      <c r="L354" s="45">
        <f>IF(G354&gt;0,(1/3*H354^3*PI()*(G354/((H354-1.3)*200))^2)*F354,"")</f>
        <v>79.431468112978592</v>
      </c>
      <c r="M354" s="29"/>
      <c r="N354" s="13" t="s">
        <v>90</v>
      </c>
      <c r="O354" s="13" t="s">
        <v>379</v>
      </c>
      <c r="P354" s="13" t="s">
        <v>47</v>
      </c>
      <c r="Q354" s="11" t="s">
        <v>273</v>
      </c>
      <c r="R354" s="11" t="s">
        <v>255</v>
      </c>
      <c r="S354" s="13">
        <v>0</v>
      </c>
      <c r="T354" s="13">
        <v>0</v>
      </c>
      <c r="U354" s="13"/>
      <c r="V354" s="25">
        <f>(F353-F354)/F353</f>
        <v>5.4263565891472923E-2</v>
      </c>
      <c r="W354" s="13" t="s">
        <v>95</v>
      </c>
      <c r="X354" s="13"/>
      <c r="Y354" s="37"/>
      <c r="AD354" s="3"/>
      <c r="AE354" s="39"/>
    </row>
    <row r="355" spans="1:31" x14ac:dyDescent="0.25">
      <c r="A355" s="20" t="s">
        <v>340</v>
      </c>
      <c r="B355" s="35">
        <v>44888</v>
      </c>
      <c r="C355" s="18">
        <v>42536</v>
      </c>
      <c r="D355" s="24">
        <v>3</v>
      </c>
      <c r="E355" s="12">
        <f>(B355-C355)/365.242199</f>
        <v>6.4395625873449518</v>
      </c>
      <c r="F355" s="41">
        <v>1328.125</v>
      </c>
      <c r="G355" s="40">
        <v>11.115121524739354</v>
      </c>
      <c r="H355" s="40">
        <v>14.174683163737281</v>
      </c>
      <c r="I355" s="40">
        <v>14.769578132614106</v>
      </c>
      <c r="J355" s="40">
        <v>200.74859499320598</v>
      </c>
      <c r="K355" s="45">
        <f>IF(G355&gt;0,0.0000275*G355^2.082*H355^0.974*F355,"")</f>
        <v>72.734265030500978</v>
      </c>
      <c r="L355" s="45">
        <f>IF(G355&gt;0,(1/3*H355^3*PI()*(G355/((H355-1.3)*200))^2)*F355,"")</f>
        <v>73.807923865823753</v>
      </c>
      <c r="M355" s="29"/>
      <c r="N355" s="13" t="s">
        <v>90</v>
      </c>
      <c r="O355" s="13" t="s">
        <v>379</v>
      </c>
      <c r="P355" s="13" t="s">
        <v>47</v>
      </c>
      <c r="Q355" s="11" t="s">
        <v>273</v>
      </c>
      <c r="R355" s="11" t="s">
        <v>257</v>
      </c>
      <c r="S355" s="13">
        <v>400</v>
      </c>
      <c r="T355" s="13">
        <v>0</v>
      </c>
      <c r="U355" s="13"/>
      <c r="V355" s="25">
        <f>(F354-F355)/F354</f>
        <v>-4.5081967213114818E-2</v>
      </c>
      <c r="W355" s="13" t="s">
        <v>95</v>
      </c>
      <c r="X355" s="13"/>
      <c r="Y355" s="37"/>
      <c r="AD355" s="3"/>
      <c r="AE355" s="39"/>
    </row>
    <row r="356" spans="1:31" x14ac:dyDescent="0.25">
      <c r="A356" s="20" t="s">
        <v>317</v>
      </c>
      <c r="B356" s="35">
        <v>44888</v>
      </c>
      <c r="C356" s="18">
        <v>42536</v>
      </c>
      <c r="D356" s="24">
        <v>3</v>
      </c>
      <c r="E356" s="12">
        <f>(B356-C356)/365.242199</f>
        <v>6.4395625873449518</v>
      </c>
      <c r="F356" s="41">
        <v>1171.875</v>
      </c>
      <c r="G356" s="40">
        <v>15.452130549480803</v>
      </c>
      <c r="H356" s="40">
        <v>17.23858463726885</v>
      </c>
      <c r="I356" s="40">
        <v>25.090380971181162</v>
      </c>
      <c r="J356" s="40">
        <v>95.655230799386089</v>
      </c>
      <c r="K356" s="45">
        <f>IF(G356&gt;0,0.0000275*G356^2.082*H356^0.974*F356,"")</f>
        <v>154.18436290060382</v>
      </c>
      <c r="L356" s="45">
        <f>IF(G356&gt;0,(1/3*H356^3*PI()*(G356/((H356-1.3)*200))^2)*F356,"")</f>
        <v>147.71750509616183</v>
      </c>
      <c r="M356" s="29"/>
      <c r="N356" s="13" t="s">
        <v>90</v>
      </c>
      <c r="O356" s="13" t="s">
        <v>379</v>
      </c>
      <c r="P356" s="13" t="s">
        <v>47</v>
      </c>
      <c r="Q356" s="11" t="s">
        <v>273</v>
      </c>
      <c r="R356" s="11" t="s">
        <v>256</v>
      </c>
      <c r="S356" s="13">
        <v>0</v>
      </c>
      <c r="T356" s="13">
        <v>400</v>
      </c>
      <c r="U356" s="13"/>
      <c r="V356" s="25">
        <f>(F355-F356)/F355</f>
        <v>0.11764705882352941</v>
      </c>
      <c r="W356" s="13" t="s">
        <v>95</v>
      </c>
      <c r="X356" s="13"/>
      <c r="Y356" s="37"/>
      <c r="AD356" s="3"/>
      <c r="AE356" s="39"/>
    </row>
    <row r="357" spans="1:31" x14ac:dyDescent="0.25">
      <c r="A357" s="20" t="s">
        <v>363</v>
      </c>
      <c r="B357" s="35">
        <v>44888</v>
      </c>
      <c r="C357" s="18">
        <v>42536</v>
      </c>
      <c r="D357" s="24">
        <v>3</v>
      </c>
      <c r="E357" s="12">
        <f>(B357-C357)/365.242199</f>
        <v>6.4395625873449518</v>
      </c>
      <c r="F357" s="41">
        <v>1359.375</v>
      </c>
      <c r="G357" s="40">
        <v>13.261074504700108</v>
      </c>
      <c r="H357" s="40">
        <v>15.853594771241829</v>
      </c>
      <c r="I357" s="40">
        <v>21.732148666099576</v>
      </c>
      <c r="J357" s="40">
        <v>153.05425518336543</v>
      </c>
      <c r="K357" s="45">
        <f>IF(G357&gt;0,0.0000275*G357^2.082*H357^0.974*F357,"")</f>
        <v>119.89616411699519</v>
      </c>
      <c r="L357" s="45">
        <f>IF(G357&gt;0,(1/3*H357^3*PI()*(G357/((H357-1.3)*200))^2)*F357,"")</f>
        <v>117.73566420029148</v>
      </c>
      <c r="M357" s="29"/>
      <c r="N357" s="13" t="s">
        <v>90</v>
      </c>
      <c r="O357" s="13" t="s">
        <v>379</v>
      </c>
      <c r="P357" s="13" t="s">
        <v>47</v>
      </c>
      <c r="Q357" s="11" t="s">
        <v>273</v>
      </c>
      <c r="R357" s="11" t="s">
        <v>258</v>
      </c>
      <c r="S357" s="13">
        <v>400</v>
      </c>
      <c r="T357" s="13">
        <v>400</v>
      </c>
      <c r="U357" s="13"/>
      <c r="V357" s="25">
        <f>(F356-F357)/F356</f>
        <v>-0.16</v>
      </c>
      <c r="W357" s="13" t="s">
        <v>95</v>
      </c>
      <c r="X357" s="13"/>
      <c r="Y357" s="37"/>
      <c r="AD357" s="3"/>
      <c r="AE357" s="39"/>
    </row>
    <row r="358" spans="1:31" x14ac:dyDescent="0.25">
      <c r="A358" s="20" t="s">
        <v>298</v>
      </c>
      <c r="B358" s="35">
        <v>44764</v>
      </c>
      <c r="C358" s="18">
        <v>42962</v>
      </c>
      <c r="D358" s="24">
        <v>3</v>
      </c>
      <c r="E358" s="12">
        <f>(B358-C358)/365.242199</f>
        <v>4.9337124925151379</v>
      </c>
      <c r="F358" s="41">
        <v>875.45007907436559</v>
      </c>
      <c r="G358" s="40">
        <v>13.941239316239313</v>
      </c>
      <c r="H358" s="40">
        <v>14.332161606589727</v>
      </c>
      <c r="I358" s="40">
        <v>14.419831829273868</v>
      </c>
      <c r="J358" s="40">
        <v>86.659326992504234</v>
      </c>
      <c r="K358" s="45">
        <f>IF(G358&gt;0,0.0000275*G358^2.082*H358^0.974*F358,"")</f>
        <v>77.668899330676524</v>
      </c>
      <c r="L358" s="45">
        <f>IF(G358&gt;0,(1/3*H358^3*PI()*(G358/((H358-1.3)*200))^2)*F358,"")</f>
        <v>77.215582786059713</v>
      </c>
      <c r="M358" s="29"/>
      <c r="N358" s="13" t="s">
        <v>90</v>
      </c>
      <c r="O358" s="13" t="s">
        <v>379</v>
      </c>
      <c r="P358" s="13" t="s">
        <v>47</v>
      </c>
      <c r="Q358" s="11" t="s">
        <v>276</v>
      </c>
      <c r="R358" s="11" t="s">
        <v>255</v>
      </c>
      <c r="S358" s="13">
        <v>0</v>
      </c>
      <c r="T358" s="13">
        <v>0</v>
      </c>
      <c r="U358" s="13"/>
      <c r="V358" s="25">
        <f>(F357-F358)/F357</f>
        <v>0.3559907464280529</v>
      </c>
      <c r="W358" s="13" t="s">
        <v>95</v>
      </c>
      <c r="X358" s="13"/>
      <c r="Y358" s="37"/>
      <c r="AD358" s="3"/>
      <c r="AE358" s="39"/>
    </row>
    <row r="359" spans="1:31" x14ac:dyDescent="0.25">
      <c r="A359" s="20" t="s">
        <v>343</v>
      </c>
      <c r="B359" s="35">
        <v>44764</v>
      </c>
      <c r="C359" s="18">
        <v>42962</v>
      </c>
      <c r="D359" s="24">
        <v>3</v>
      </c>
      <c r="E359" s="12">
        <f>(B359-C359)/365.242199</f>
        <v>4.9337124925151379</v>
      </c>
      <c r="F359" s="41">
        <v>903.93078832063293</v>
      </c>
      <c r="G359" s="40">
        <v>13.994689323469812</v>
      </c>
      <c r="H359" s="40">
        <v>14.883318928684782</v>
      </c>
      <c r="I359" s="40">
        <v>15.013997204046932</v>
      </c>
      <c r="J359" s="40">
        <v>106.26167237394539</v>
      </c>
      <c r="K359" s="45">
        <f>IF(G359&gt;0,0.0000275*G359^2.082*H359^0.974*F359,"")</f>
        <v>83.863498820368946</v>
      </c>
      <c r="L359" s="45">
        <f>IF(G359&gt;0,(1/3*H359^3*PI()*(G359/((H359-1.3)*200))^2)*F359,"")</f>
        <v>82.816695581339218</v>
      </c>
      <c r="M359" s="29"/>
      <c r="N359" s="13" t="s">
        <v>90</v>
      </c>
      <c r="O359" s="13" t="s">
        <v>379</v>
      </c>
      <c r="P359" s="13" t="s">
        <v>47</v>
      </c>
      <c r="Q359" s="11" t="s">
        <v>276</v>
      </c>
      <c r="R359" s="11" t="s">
        <v>257</v>
      </c>
      <c r="S359" s="13">
        <v>400</v>
      </c>
      <c r="T359" s="13">
        <v>0</v>
      </c>
      <c r="U359" s="13"/>
      <c r="V359" s="25">
        <f>(F358-F359)/F358</f>
        <v>-3.2532647979632005E-2</v>
      </c>
      <c r="W359" s="13" t="s">
        <v>95</v>
      </c>
      <c r="X359" s="13"/>
      <c r="Y359" s="37"/>
      <c r="AD359" s="3"/>
      <c r="AE359" s="39"/>
    </row>
    <row r="360" spans="1:31" x14ac:dyDescent="0.25">
      <c r="A360" s="20" t="s">
        <v>320</v>
      </c>
      <c r="B360" s="35">
        <v>44764</v>
      </c>
      <c r="C360" s="18">
        <v>42962</v>
      </c>
      <c r="D360" s="24">
        <v>3</v>
      </c>
      <c r="E360" s="12">
        <f>(B360-C360)/365.242199</f>
        <v>4.9337124925151379</v>
      </c>
      <c r="F360" s="41">
        <v>882.67114878377436</v>
      </c>
      <c r="G360" s="40">
        <v>15.069876775271512</v>
      </c>
      <c r="H360" s="40">
        <v>15.335501253132833</v>
      </c>
      <c r="I360" s="40">
        <v>16.692901099814105</v>
      </c>
      <c r="J360" s="40">
        <v>93.678157678620408</v>
      </c>
      <c r="K360" s="45">
        <f>IF(G360&gt;0,0.0000275*G360^2.082*H360^0.974*F360,"")</f>
        <v>98.361660437046297</v>
      </c>
      <c r="L360" s="45">
        <f>IF(G360&gt;0,(1/3*H360^3*PI()*(G360/((H360-1.3)*200))^2)*F360,"")</f>
        <v>96.078238726788285</v>
      </c>
      <c r="M360" s="29"/>
      <c r="N360" s="13" t="s">
        <v>90</v>
      </c>
      <c r="O360" s="13" t="s">
        <v>379</v>
      </c>
      <c r="P360" s="13" t="s">
        <v>47</v>
      </c>
      <c r="Q360" s="11" t="s">
        <v>276</v>
      </c>
      <c r="R360" s="11" t="s">
        <v>256</v>
      </c>
      <c r="S360" s="13">
        <v>0</v>
      </c>
      <c r="T360" s="13">
        <v>400</v>
      </c>
      <c r="U360" s="13"/>
      <c r="V360" s="25">
        <f>(F359-F360)/F359</f>
        <v>2.3519101032453797E-2</v>
      </c>
      <c r="W360" s="13" t="s">
        <v>95</v>
      </c>
      <c r="X360" s="13"/>
      <c r="Y360" s="37"/>
      <c r="AD360" s="3"/>
      <c r="AE360" s="39"/>
    </row>
    <row r="361" spans="1:31" x14ac:dyDescent="0.25">
      <c r="A361" s="20" t="s">
        <v>366</v>
      </c>
      <c r="B361" s="35">
        <v>44764</v>
      </c>
      <c r="C361" s="18">
        <v>42962</v>
      </c>
      <c r="D361" s="24">
        <v>3</v>
      </c>
      <c r="E361" s="12">
        <f>(B361-C361)/365.242199</f>
        <v>4.9337124925151379</v>
      </c>
      <c r="F361" s="41">
        <v>838.94116093595369</v>
      </c>
      <c r="G361" s="40">
        <v>15.571884079201155</v>
      </c>
      <c r="H361" s="40">
        <v>16.136263702727117</v>
      </c>
      <c r="I361" s="40">
        <v>16.782080663257773</v>
      </c>
      <c r="J361" s="40">
        <v>112.36396904505497</v>
      </c>
      <c r="K361" s="45">
        <f>IF(G361&gt;0,0.0000275*G361^2.082*H361^0.974*F361,"")</f>
        <v>105.17647250733337</v>
      </c>
      <c r="L361" s="45">
        <f>IF(G361&gt;0,(1/3*H361^3*PI()*(G361/((H361-1.3)*200))^2)*F361,"")</f>
        <v>101.65817606005298</v>
      </c>
      <c r="M361" s="29"/>
      <c r="N361" s="13" t="s">
        <v>90</v>
      </c>
      <c r="O361" s="13" t="s">
        <v>379</v>
      </c>
      <c r="P361" s="13" t="s">
        <v>47</v>
      </c>
      <c r="Q361" s="11" t="s">
        <v>276</v>
      </c>
      <c r="R361" s="11" t="s">
        <v>258</v>
      </c>
      <c r="S361" s="13">
        <v>400</v>
      </c>
      <c r="T361" s="13">
        <v>400</v>
      </c>
      <c r="U361" s="13"/>
      <c r="V361" s="25">
        <f>(F360-F361)/F360</f>
        <v>4.9542786017279336E-2</v>
      </c>
      <c r="W361" s="13" t="s">
        <v>95</v>
      </c>
      <c r="X361" s="13"/>
      <c r="Y361" s="37"/>
      <c r="AD361" s="3"/>
      <c r="AE361" s="39"/>
    </row>
    <row r="362" spans="1:31" x14ac:dyDescent="0.25">
      <c r="A362" s="20" t="s">
        <v>304</v>
      </c>
      <c r="B362" s="35">
        <v>44755</v>
      </c>
      <c r="C362" s="18">
        <v>42962</v>
      </c>
      <c r="D362" s="24">
        <v>3</v>
      </c>
      <c r="E362" s="12">
        <f>(B362-C362)/365.242199</f>
        <v>4.9090713091451947</v>
      </c>
      <c r="F362" s="42"/>
      <c r="G362" s="40"/>
      <c r="H362" s="40"/>
      <c r="I362" s="40"/>
      <c r="J362" s="40"/>
      <c r="K362" s="45"/>
      <c r="L362" s="45" t="str">
        <f>IF(G362&gt;0,(1/3*H362^3*PI()*(G362/((H362-1.3)*200))^2)*F362,"")</f>
        <v/>
      </c>
      <c r="M362" s="29"/>
      <c r="N362" s="13" t="s">
        <v>90</v>
      </c>
      <c r="O362" s="13" t="s">
        <v>379</v>
      </c>
      <c r="P362" s="13" t="s">
        <v>47</v>
      </c>
      <c r="Q362" s="11" t="s">
        <v>282</v>
      </c>
      <c r="R362" s="11" t="s">
        <v>255</v>
      </c>
      <c r="S362" s="13">
        <v>0</v>
      </c>
      <c r="T362" s="13">
        <v>0</v>
      </c>
      <c r="U362" s="13"/>
      <c r="V362" s="25"/>
      <c r="W362" s="13" t="s">
        <v>95</v>
      </c>
      <c r="X362" s="13"/>
      <c r="Y362" s="37"/>
      <c r="AD362" s="3"/>
      <c r="AE362" s="39"/>
    </row>
    <row r="363" spans="1:31" x14ac:dyDescent="0.25">
      <c r="A363" s="20" t="s">
        <v>350</v>
      </c>
      <c r="B363" s="35">
        <v>44755</v>
      </c>
      <c r="C363" s="18">
        <v>42962</v>
      </c>
      <c r="D363" s="24">
        <v>3</v>
      </c>
      <c r="E363" s="12">
        <f>(B363-C363)/365.242199</f>
        <v>4.9090713091451947</v>
      </c>
      <c r="F363" s="42"/>
      <c r="G363" s="40"/>
      <c r="H363" s="40"/>
      <c r="I363" s="40"/>
      <c r="J363" s="40"/>
      <c r="K363" s="45"/>
      <c r="L363" s="45" t="str">
        <f>IF(G363&gt;0,(1/3*H363^3*PI()*(G363/((H363-1.3)*200))^2)*F363,"")</f>
        <v/>
      </c>
      <c r="M363" s="29"/>
      <c r="N363" s="13" t="s">
        <v>90</v>
      </c>
      <c r="O363" s="13" t="s">
        <v>379</v>
      </c>
      <c r="P363" s="13" t="s">
        <v>47</v>
      </c>
      <c r="Q363" s="11" t="s">
        <v>282</v>
      </c>
      <c r="R363" s="11" t="s">
        <v>257</v>
      </c>
      <c r="S363" s="13">
        <v>400</v>
      </c>
      <c r="T363" s="13">
        <v>0</v>
      </c>
      <c r="U363" s="13"/>
      <c r="V363" s="25"/>
      <c r="W363" s="13" t="s">
        <v>95</v>
      </c>
      <c r="X363" s="13"/>
      <c r="Y363" s="37"/>
      <c r="AD363" s="3"/>
      <c r="AE363" s="39"/>
    </row>
    <row r="364" spans="1:31" x14ac:dyDescent="0.25">
      <c r="A364" s="20" t="s">
        <v>327</v>
      </c>
      <c r="B364" s="35">
        <v>44755</v>
      </c>
      <c r="C364" s="18">
        <v>42962</v>
      </c>
      <c r="D364" s="24">
        <v>3</v>
      </c>
      <c r="E364" s="12">
        <f>(B364-C364)/365.242199</f>
        <v>4.9090713091451947</v>
      </c>
      <c r="F364" s="42"/>
      <c r="G364" s="40"/>
      <c r="H364" s="40"/>
      <c r="I364" s="40"/>
      <c r="J364" s="40"/>
      <c r="K364" s="45"/>
      <c r="L364" s="45" t="str">
        <f>IF(G364&gt;0,(1/3*H364^3*PI()*(G364/((H364-1.3)*200))^2)*F364,"")</f>
        <v/>
      </c>
      <c r="M364" s="29"/>
      <c r="N364" s="13" t="s">
        <v>90</v>
      </c>
      <c r="O364" s="13" t="s">
        <v>379</v>
      </c>
      <c r="P364" s="13" t="s">
        <v>47</v>
      </c>
      <c r="Q364" s="11" t="s">
        <v>282</v>
      </c>
      <c r="R364" s="11" t="s">
        <v>256</v>
      </c>
      <c r="S364" s="13">
        <v>0</v>
      </c>
      <c r="T364" s="13">
        <v>400</v>
      </c>
      <c r="U364" s="13"/>
      <c r="V364" s="25"/>
      <c r="W364" s="13" t="s">
        <v>95</v>
      </c>
      <c r="X364" s="13"/>
      <c r="Y364" s="37"/>
      <c r="AD364" s="3"/>
      <c r="AE364" s="39"/>
    </row>
    <row r="365" spans="1:31" x14ac:dyDescent="0.25">
      <c r="A365" s="20" t="s">
        <v>373</v>
      </c>
      <c r="B365" s="35">
        <v>44755</v>
      </c>
      <c r="C365" s="18">
        <v>42962</v>
      </c>
      <c r="D365" s="24">
        <v>3</v>
      </c>
      <c r="E365" s="12">
        <f>(B365-C365)/365.242199</f>
        <v>4.9090713091451947</v>
      </c>
      <c r="F365" s="42"/>
      <c r="G365" s="40"/>
      <c r="H365" s="40"/>
      <c r="I365" s="40"/>
      <c r="J365" s="40"/>
      <c r="K365" s="45"/>
      <c r="L365" s="45" t="str">
        <f>IF(G365&gt;0,(1/3*H365^3*PI()*(G365/((H365-1.3)*200))^2)*F365,"")</f>
        <v/>
      </c>
      <c r="M365" s="29"/>
      <c r="N365" s="13" t="s">
        <v>90</v>
      </c>
      <c r="O365" s="13" t="s">
        <v>379</v>
      </c>
      <c r="P365" s="13" t="s">
        <v>47</v>
      </c>
      <c r="Q365" s="11" t="s">
        <v>282</v>
      </c>
      <c r="R365" s="11" t="s">
        <v>258</v>
      </c>
      <c r="S365" s="13">
        <v>400</v>
      </c>
      <c r="T365" s="13">
        <v>400</v>
      </c>
      <c r="U365" s="13"/>
      <c r="V365" s="25"/>
      <c r="W365" s="13" t="s">
        <v>95</v>
      </c>
      <c r="X365" s="13"/>
      <c r="Y365" s="37"/>
      <c r="AD365" s="3"/>
      <c r="AE365" s="39"/>
    </row>
    <row r="366" spans="1:31" x14ac:dyDescent="0.25">
      <c r="A366" s="20" t="s">
        <v>305</v>
      </c>
      <c r="B366" s="35">
        <v>44746</v>
      </c>
      <c r="C366" s="18">
        <v>42962</v>
      </c>
      <c r="D366" s="24">
        <v>3</v>
      </c>
      <c r="E366" s="12">
        <f>(B366-C366)/365.242199</f>
        <v>4.8844301257752525</v>
      </c>
      <c r="F366" s="41">
        <v>931.6569361455646</v>
      </c>
      <c r="G366" s="40">
        <v>14.327409848873264</v>
      </c>
      <c r="H366" s="40">
        <v>15.543259601064477</v>
      </c>
      <c r="I366" s="40">
        <v>16.042417585708481</v>
      </c>
      <c r="J366" s="40">
        <v>103.90494997830828</v>
      </c>
      <c r="K366" s="45">
        <f>IF(G366&gt;0,0.0000275*G366^2.082*H366^0.974*F366,"")</f>
        <v>94.687323462317281</v>
      </c>
      <c r="L366" s="45">
        <f>IF(G366&gt;0,(1/3*H366^3*PI()*(G366/((H366-1.3)*200))^2)*F366,"")</f>
        <v>92.6760551049003</v>
      </c>
      <c r="M366" s="29"/>
      <c r="N366" s="13" t="s">
        <v>90</v>
      </c>
      <c r="O366" s="13" t="s">
        <v>379</v>
      </c>
      <c r="P366" s="13" t="s">
        <v>47</v>
      </c>
      <c r="Q366" s="11" t="s">
        <v>283</v>
      </c>
      <c r="R366" s="11" t="s">
        <v>255</v>
      </c>
      <c r="S366" s="13">
        <v>0</v>
      </c>
      <c r="T366" s="13">
        <v>0</v>
      </c>
      <c r="U366" s="13"/>
      <c r="V366" s="25" t="e">
        <f>(F365-F366)/F365</f>
        <v>#DIV/0!</v>
      </c>
      <c r="W366" s="13" t="s">
        <v>95</v>
      </c>
      <c r="X366" s="13"/>
      <c r="Y366" s="37"/>
      <c r="AD366" s="3"/>
      <c r="AE366" s="39"/>
    </row>
    <row r="367" spans="1:31" x14ac:dyDescent="0.25">
      <c r="A367" s="20" t="s">
        <v>351</v>
      </c>
      <c r="B367" s="35">
        <v>44746</v>
      </c>
      <c r="C367" s="18">
        <v>42962</v>
      </c>
      <c r="D367" s="14">
        <v>3</v>
      </c>
      <c r="E367" s="12">
        <f>(B367-C367)/365.242199</f>
        <v>4.8844301257752525</v>
      </c>
      <c r="F367" s="41">
        <v>820.55464935774773</v>
      </c>
      <c r="G367" s="40">
        <v>15.673458646616544</v>
      </c>
      <c r="H367" s="40">
        <v>15.906165413533829</v>
      </c>
      <c r="I367" s="40">
        <v>16.723419985034962</v>
      </c>
      <c r="J367" s="40">
        <v>101.0501514460307</v>
      </c>
      <c r="K367" s="45">
        <f>IF(G367&gt;0,0.0000275*G367^2.082*H367^0.974*F367,"")</f>
        <v>102.82487681739316</v>
      </c>
      <c r="L367" s="45">
        <f>IF(G367&gt;0,(1/3*H367^3*PI()*(G367/((H367-1.3)*200))^2)*F367,"")</f>
        <v>99.547389605758013</v>
      </c>
      <c r="M367" s="29"/>
      <c r="N367" s="13" t="s">
        <v>90</v>
      </c>
      <c r="O367" s="13" t="s">
        <v>379</v>
      </c>
      <c r="P367" s="13" t="s">
        <v>47</v>
      </c>
      <c r="Q367" s="11" t="s">
        <v>283</v>
      </c>
      <c r="R367" s="11" t="s">
        <v>257</v>
      </c>
      <c r="S367" s="13">
        <v>400</v>
      </c>
      <c r="T367" s="13">
        <v>0</v>
      </c>
      <c r="U367" s="13"/>
      <c r="V367" s="25">
        <f>(F366-F367)/F366</f>
        <v>0.11925235832780613</v>
      </c>
      <c r="W367" s="13" t="s">
        <v>95</v>
      </c>
      <c r="X367" s="13"/>
      <c r="Y367" s="37"/>
      <c r="AD367" s="3"/>
      <c r="AE367" s="39"/>
    </row>
    <row r="368" spans="1:31" x14ac:dyDescent="0.25">
      <c r="A368" s="20" t="s">
        <v>328</v>
      </c>
      <c r="B368" s="35">
        <v>44746</v>
      </c>
      <c r="C368" s="18">
        <v>42962</v>
      </c>
      <c r="D368" s="24">
        <v>3</v>
      </c>
      <c r="E368" s="12">
        <f>(B368-C368)/365.242199</f>
        <v>4.8844301257752525</v>
      </c>
      <c r="F368" s="41">
        <v>743.88596642896425</v>
      </c>
      <c r="G368" s="40">
        <v>15.699049316696374</v>
      </c>
      <c r="H368" s="40">
        <v>15.36891112261131</v>
      </c>
      <c r="I368" s="40">
        <v>15.612912880998209</v>
      </c>
      <c r="J368" s="40">
        <v>109.06130775643081</v>
      </c>
      <c r="K368" s="45">
        <f>IF(G368&gt;0,0.0000275*G368^2.082*H368^0.974*F368,"")</f>
        <v>90.456079444040711</v>
      </c>
      <c r="L368" s="45">
        <f>IF(G368&gt;0,(1/3*H368^3*PI()*(G368/((H368-1.3)*200))^2)*F368,"")</f>
        <v>88.029862808260191</v>
      </c>
      <c r="M368" s="29"/>
      <c r="N368" s="13" t="s">
        <v>90</v>
      </c>
      <c r="O368" s="13" t="s">
        <v>379</v>
      </c>
      <c r="P368" s="13" t="s">
        <v>47</v>
      </c>
      <c r="Q368" s="11" t="s">
        <v>283</v>
      </c>
      <c r="R368" s="11" t="s">
        <v>256</v>
      </c>
      <c r="S368" s="13">
        <v>0</v>
      </c>
      <c r="T368" s="13">
        <v>400</v>
      </c>
      <c r="U368" s="13"/>
      <c r="V368" s="25">
        <f>(F367-F368)/F367</f>
        <v>9.3435194095594296E-2</v>
      </c>
      <c r="W368" s="13" t="s">
        <v>95</v>
      </c>
      <c r="X368" s="13"/>
      <c r="Y368" s="37"/>
      <c r="AD368" s="3"/>
      <c r="AE368" s="39"/>
    </row>
    <row r="369" spans="1:31" x14ac:dyDescent="0.25">
      <c r="A369" s="20" t="s">
        <v>374</v>
      </c>
      <c r="B369" s="35">
        <v>44746</v>
      </c>
      <c r="C369" s="18">
        <v>42962</v>
      </c>
      <c r="D369" s="14">
        <v>3</v>
      </c>
      <c r="E369" s="12">
        <f>(B369-C369)/365.242199</f>
        <v>4.8844301257752525</v>
      </c>
      <c r="F369" s="41">
        <v>911.10822347601209</v>
      </c>
      <c r="G369" s="40">
        <v>14.683082655826558</v>
      </c>
      <c r="H369" s="40">
        <v>14.770789555972485</v>
      </c>
      <c r="I369" s="40">
        <v>16.375801463917227</v>
      </c>
      <c r="J369" s="40">
        <v>100.66391412175788</v>
      </c>
      <c r="K369" s="45">
        <f>IF(G369&gt;0,0.0000275*G369^2.082*H369^0.974*F369,"")</f>
        <v>92.72895715334073</v>
      </c>
      <c r="L369" s="45">
        <f>IF(G369&gt;0,(1/3*H369^3*PI()*(G369/((H369-1.3)*200))^2)*F369,"")</f>
        <v>91.326772358646465</v>
      </c>
      <c r="M369" s="29"/>
      <c r="N369" s="13" t="s">
        <v>90</v>
      </c>
      <c r="O369" s="13" t="s">
        <v>379</v>
      </c>
      <c r="P369" s="13" t="s">
        <v>47</v>
      </c>
      <c r="Q369" s="11" t="s">
        <v>283</v>
      </c>
      <c r="R369" s="11" t="s">
        <v>258</v>
      </c>
      <c r="S369" s="13">
        <v>400</v>
      </c>
      <c r="T369" s="13">
        <v>400</v>
      </c>
      <c r="U369" s="13"/>
      <c r="V369" s="25">
        <f>(F368-F369)/F368</f>
        <v>-0.22479555280468697</v>
      </c>
      <c r="W369" s="13" t="s">
        <v>95</v>
      </c>
      <c r="X369" s="13"/>
      <c r="Y369" s="37"/>
      <c r="AD369" s="3"/>
      <c r="AE369" s="39"/>
    </row>
    <row r="370" spans="1:31" x14ac:dyDescent="0.25">
      <c r="A370" s="20" t="s">
        <v>290</v>
      </c>
      <c r="B370" s="35">
        <v>45099</v>
      </c>
      <c r="C370" s="18">
        <v>42993</v>
      </c>
      <c r="D370" s="24">
        <v>4</v>
      </c>
      <c r="E370" s="12">
        <f>(B370-C370)/365.242199</f>
        <v>5.7660369085665257</v>
      </c>
      <c r="F370" s="41">
        <v>755.55555555555566</v>
      </c>
      <c r="G370" s="40">
        <v>12.230158730158729</v>
      </c>
      <c r="H370" s="40">
        <v>11.313858363858365</v>
      </c>
      <c r="I370" s="40">
        <v>9.6773881900567797</v>
      </c>
      <c r="J370" s="40">
        <v>49.585544538446079</v>
      </c>
      <c r="K370" s="45">
        <f>IF(G370&gt;0,0.0000275*G370^2.082*H370^0.974*F370,"")</f>
        <v>40.536810467619929</v>
      </c>
      <c r="L370" s="45">
        <f>IF(G370&gt;0,(1/3*H370^3*PI()*(G370/((H370-1.3)*200))^2)*F370,"")</f>
        <v>42.729571828171828</v>
      </c>
      <c r="M370" s="29">
        <f>IF(E370&gt;4.99,J370/E370,)</f>
        <v>8.5995884738055501</v>
      </c>
      <c r="N370" s="13" t="s">
        <v>92</v>
      </c>
      <c r="O370" s="13" t="s">
        <v>379</v>
      </c>
      <c r="P370" s="13" t="s">
        <v>47</v>
      </c>
      <c r="Q370" s="11" t="s">
        <v>269</v>
      </c>
      <c r="R370" s="11" t="s">
        <v>255</v>
      </c>
      <c r="S370" s="13">
        <v>0</v>
      </c>
      <c r="T370" s="13">
        <v>0</v>
      </c>
      <c r="U370" s="13"/>
      <c r="V370" s="25">
        <f>(F369-F370)/F369</f>
        <v>0.17072907906263879</v>
      </c>
      <c r="W370" s="13" t="s">
        <v>96</v>
      </c>
      <c r="X370" s="13"/>
      <c r="Y370" s="37"/>
      <c r="AD370" s="3"/>
      <c r="AE370" s="39"/>
    </row>
    <row r="371" spans="1:31" x14ac:dyDescent="0.25">
      <c r="A371" s="20" t="s">
        <v>335</v>
      </c>
      <c r="B371" s="35">
        <v>45099</v>
      </c>
      <c r="C371" s="18">
        <v>42993</v>
      </c>
      <c r="D371" s="24">
        <v>4</v>
      </c>
      <c r="E371" s="12">
        <f>(B371-C371)/365.242199</f>
        <v>5.7660369085665257</v>
      </c>
      <c r="F371" s="41">
        <v>766.66666666666663</v>
      </c>
      <c r="G371" s="40">
        <v>11.532909090909092</v>
      </c>
      <c r="H371" s="40">
        <v>10.754363636363637</v>
      </c>
      <c r="I371" s="40">
        <v>8.6261938348731153</v>
      </c>
      <c r="J371" s="40">
        <v>61.213068420962983</v>
      </c>
      <c r="K371" s="45">
        <f>IF(G371&gt;0,0.0000275*G371^2.082*H371^0.974*F371,"")</f>
        <v>34.646511617266398</v>
      </c>
      <c r="L371" s="45">
        <f>IF(G371&gt;0,(1/3*H371^3*PI()*(G371/((H371-1.3)*200))^2)*F371,"")</f>
        <v>37.148603498211216</v>
      </c>
      <c r="M371" s="29">
        <f>IF(E371&gt;4.99,J371/E371,)</f>
        <v>10.616142316054122</v>
      </c>
      <c r="N371" s="13" t="s">
        <v>92</v>
      </c>
      <c r="O371" s="13" t="s">
        <v>379</v>
      </c>
      <c r="P371" s="13" t="s">
        <v>47</v>
      </c>
      <c r="Q371" s="11" t="s">
        <v>269</v>
      </c>
      <c r="R371" s="11" t="s">
        <v>257</v>
      </c>
      <c r="S371" s="13">
        <v>400</v>
      </c>
      <c r="T371" s="13">
        <v>0</v>
      </c>
      <c r="U371" s="13"/>
      <c r="V371" s="25">
        <f>(F370-F371)/F370</f>
        <v>-1.4705882352940991E-2</v>
      </c>
      <c r="W371" s="13" t="s">
        <v>96</v>
      </c>
      <c r="X371" s="13"/>
      <c r="Y371" s="37"/>
      <c r="AD371" s="3"/>
      <c r="AE371" s="39"/>
    </row>
    <row r="372" spans="1:31" x14ac:dyDescent="0.25">
      <c r="A372" s="20" t="s">
        <v>312</v>
      </c>
      <c r="B372" s="35">
        <v>45099</v>
      </c>
      <c r="C372" s="18">
        <v>42993</v>
      </c>
      <c r="D372" s="24">
        <v>4</v>
      </c>
      <c r="E372" s="12">
        <f>(B372-C372)/365.242199</f>
        <v>5.7660369085665257</v>
      </c>
      <c r="F372" s="41">
        <v>766.66666666666663</v>
      </c>
      <c r="G372" s="40">
        <v>13.766677646025473</v>
      </c>
      <c r="H372" s="40">
        <v>11.946843434343435</v>
      </c>
      <c r="I372" s="40">
        <v>11.937903730654796</v>
      </c>
      <c r="J372" s="40">
        <v>43.361288705098758</v>
      </c>
      <c r="K372" s="45">
        <f>IF(G372&gt;0,0.0000275*G372^2.082*H372^0.974*F372,"")</f>
        <v>55.491458698492544</v>
      </c>
      <c r="L372" s="45">
        <f>IF(G372&gt;0,(1/3*H372^3*PI()*(G372/((H372-1.3)*200))^2)*F372,"")</f>
        <v>57.220450918428973</v>
      </c>
      <c r="M372" s="29"/>
      <c r="N372" s="13" t="s">
        <v>92</v>
      </c>
      <c r="O372" s="13" t="s">
        <v>379</v>
      </c>
      <c r="P372" s="13" t="s">
        <v>47</v>
      </c>
      <c r="Q372" s="11" t="s">
        <v>269</v>
      </c>
      <c r="R372" s="11" t="s">
        <v>256</v>
      </c>
      <c r="S372" s="13">
        <v>0</v>
      </c>
      <c r="T372" s="13">
        <v>400</v>
      </c>
      <c r="U372" s="13"/>
      <c r="V372" s="25">
        <f>(F371-F372)/F371</f>
        <v>0</v>
      </c>
      <c r="W372" s="13" t="s">
        <v>96</v>
      </c>
      <c r="X372" s="13"/>
      <c r="Y372" s="37"/>
      <c r="AD372" s="3"/>
      <c r="AE372" s="39"/>
    </row>
    <row r="373" spans="1:31" x14ac:dyDescent="0.25">
      <c r="A373" s="20" t="s">
        <v>358</v>
      </c>
      <c r="B373" s="35">
        <v>45099</v>
      </c>
      <c r="C373" s="18">
        <v>42993</v>
      </c>
      <c r="D373" s="24">
        <v>4</v>
      </c>
      <c r="E373" s="12">
        <f>(B373-C373)/365.242199</f>
        <v>5.7660369085665257</v>
      </c>
      <c r="F373" s="41">
        <v>644.44444444444446</v>
      </c>
      <c r="G373" s="40">
        <v>12.918421052631578</v>
      </c>
      <c r="H373" s="40">
        <v>11.129298245614036</v>
      </c>
      <c r="I373" s="40">
        <v>9.1567913807719119</v>
      </c>
      <c r="J373" s="40">
        <v>46.396764324075683</v>
      </c>
      <c r="K373" s="45">
        <f>IF(G373&gt;0,0.0000275*G373^2.082*H373^0.974*F373,"")</f>
        <v>38.134305480227283</v>
      </c>
      <c r="L373" s="45">
        <f>IF(G373&gt;0,(1/3*H373^3*PI()*(G373/((H373-1.3)*200))^2)*F373,"")</f>
        <v>40.172725636786133</v>
      </c>
      <c r="M373" s="29"/>
      <c r="N373" s="13" t="s">
        <v>92</v>
      </c>
      <c r="O373" s="13" t="s">
        <v>379</v>
      </c>
      <c r="P373" s="13" t="s">
        <v>47</v>
      </c>
      <c r="Q373" s="11" t="s">
        <v>269</v>
      </c>
      <c r="R373" s="11" t="s">
        <v>258</v>
      </c>
      <c r="S373" s="13">
        <v>400</v>
      </c>
      <c r="T373" s="13">
        <v>400</v>
      </c>
      <c r="U373" s="13"/>
      <c r="V373" s="25">
        <f>(F372-F373)/F372</f>
        <v>0.15942028985507239</v>
      </c>
      <c r="W373" s="13" t="s">
        <v>96</v>
      </c>
      <c r="X373" s="13"/>
      <c r="Y373" s="37"/>
      <c r="AD373" s="3"/>
      <c r="AE373" s="39"/>
    </row>
    <row r="374" spans="1:31" x14ac:dyDescent="0.25">
      <c r="A374" s="20" t="s">
        <v>300</v>
      </c>
      <c r="B374" s="35"/>
      <c r="C374" s="18">
        <v>43023</v>
      </c>
      <c r="D374" s="24">
        <v>4</v>
      </c>
      <c r="E374" s="12">
        <f>(B374-C374)/365.242199</f>
        <v>-117.79307023611474</v>
      </c>
      <c r="F374" s="42"/>
      <c r="G374" s="40"/>
      <c r="H374" s="40"/>
      <c r="I374" s="40"/>
      <c r="J374" s="40"/>
      <c r="K374" s="45"/>
      <c r="L374" s="45" t="str">
        <f>IF(G374&gt;0,(1/3*H374^3*PI()*(G374/((H374-1.3)*200))^2)*F374,"")</f>
        <v/>
      </c>
      <c r="M374" s="29"/>
      <c r="N374" s="13" t="s">
        <v>92</v>
      </c>
      <c r="O374" s="13" t="s">
        <v>379</v>
      </c>
      <c r="P374" s="13" t="s">
        <v>47</v>
      </c>
      <c r="Q374" s="11" t="s">
        <v>278</v>
      </c>
      <c r="R374" s="11" t="s">
        <v>255</v>
      </c>
      <c r="S374" s="13">
        <v>0</v>
      </c>
      <c r="T374" s="13">
        <v>0</v>
      </c>
      <c r="U374" s="13"/>
      <c r="V374" s="25"/>
      <c r="W374" s="13" t="s">
        <v>96</v>
      </c>
      <c r="X374" s="13"/>
      <c r="Y374" s="37"/>
      <c r="AD374" s="3"/>
      <c r="AE374" s="39"/>
    </row>
    <row r="375" spans="1:31" x14ac:dyDescent="0.25">
      <c r="A375" s="20" t="s">
        <v>345</v>
      </c>
      <c r="B375" s="35"/>
      <c r="C375" s="18">
        <v>43023</v>
      </c>
      <c r="D375" s="24">
        <v>4</v>
      </c>
      <c r="E375" s="12">
        <f>(B375-C375)/365.242199</f>
        <v>-117.79307023611474</v>
      </c>
      <c r="F375" s="42"/>
      <c r="G375" s="40"/>
      <c r="H375" s="40"/>
      <c r="I375" s="40"/>
      <c r="J375" s="40"/>
      <c r="K375" s="45"/>
      <c r="L375" s="45" t="str">
        <f>IF(G375&gt;0,(1/3*H375^3*PI()*(G375/((H375-1.3)*200))^2)*F375,"")</f>
        <v/>
      </c>
      <c r="M375" s="29"/>
      <c r="N375" s="13" t="s">
        <v>92</v>
      </c>
      <c r="O375" s="13" t="s">
        <v>379</v>
      </c>
      <c r="P375" s="13" t="s">
        <v>47</v>
      </c>
      <c r="Q375" s="11" t="s">
        <v>278</v>
      </c>
      <c r="R375" s="11" t="s">
        <v>257</v>
      </c>
      <c r="S375" s="13">
        <v>400</v>
      </c>
      <c r="T375" s="13">
        <v>0</v>
      </c>
      <c r="U375" s="13"/>
      <c r="V375" s="25"/>
      <c r="W375" s="13" t="s">
        <v>96</v>
      </c>
      <c r="X375" s="13"/>
      <c r="Y375" s="37"/>
      <c r="AD375" s="3"/>
      <c r="AE375" s="39"/>
    </row>
    <row r="376" spans="1:31" x14ac:dyDescent="0.25">
      <c r="A376" s="20" t="s">
        <v>322</v>
      </c>
      <c r="B376" s="35"/>
      <c r="C376" s="18">
        <v>43023</v>
      </c>
      <c r="D376" s="24">
        <v>4</v>
      </c>
      <c r="E376" s="12">
        <f>(B376-C376)/365.242199</f>
        <v>-117.79307023611474</v>
      </c>
      <c r="F376" s="42"/>
      <c r="G376" s="40"/>
      <c r="H376" s="40"/>
      <c r="I376" s="40"/>
      <c r="J376" s="40"/>
      <c r="K376" s="45"/>
      <c r="L376" s="45" t="str">
        <f>IF(G376&gt;0,(1/3*H376^3*PI()*(G376/((H376-1.3)*200))^2)*F376,"")</f>
        <v/>
      </c>
      <c r="M376" s="29"/>
      <c r="N376" s="13" t="s">
        <v>92</v>
      </c>
      <c r="O376" s="13" t="s">
        <v>379</v>
      </c>
      <c r="P376" s="13" t="s">
        <v>47</v>
      </c>
      <c r="Q376" s="11" t="s">
        <v>278</v>
      </c>
      <c r="R376" s="11" t="s">
        <v>256</v>
      </c>
      <c r="S376" s="13">
        <v>0</v>
      </c>
      <c r="T376" s="13">
        <v>400</v>
      </c>
      <c r="U376" s="13"/>
      <c r="V376" s="25"/>
      <c r="W376" s="13" t="s">
        <v>96</v>
      </c>
      <c r="X376" s="13"/>
      <c r="Y376" s="37"/>
      <c r="AD376" s="3"/>
      <c r="AE376" s="39"/>
    </row>
    <row r="377" spans="1:31" x14ac:dyDescent="0.25">
      <c r="A377" s="20" t="s">
        <v>368</v>
      </c>
      <c r="B377" s="35"/>
      <c r="C377" s="18">
        <v>43023</v>
      </c>
      <c r="D377" s="24">
        <v>4</v>
      </c>
      <c r="E377" s="12">
        <f>(B377-C377)/365.242199</f>
        <v>-117.79307023611474</v>
      </c>
      <c r="F377" s="42"/>
      <c r="G377" s="40"/>
      <c r="H377" s="40"/>
      <c r="I377" s="40"/>
      <c r="J377" s="40"/>
      <c r="K377" s="45"/>
      <c r="L377" s="45" t="str">
        <f>IF(G377&gt;0,(1/3*H377^3*PI()*(G377/((H377-1.3)*200))^2)*F377,"")</f>
        <v/>
      </c>
      <c r="M377" s="29"/>
      <c r="N377" s="13" t="s">
        <v>92</v>
      </c>
      <c r="O377" s="13" t="s">
        <v>379</v>
      </c>
      <c r="P377" s="13" t="s">
        <v>47</v>
      </c>
      <c r="Q377" s="11" t="s">
        <v>278</v>
      </c>
      <c r="R377" s="11" t="s">
        <v>258</v>
      </c>
      <c r="S377" s="13">
        <v>400</v>
      </c>
      <c r="T377" s="13">
        <v>400</v>
      </c>
      <c r="U377" s="13"/>
      <c r="V377" s="25"/>
      <c r="W377" s="13" t="s">
        <v>96</v>
      </c>
      <c r="X377" s="13"/>
      <c r="Y377" s="37"/>
      <c r="AD377" s="3"/>
      <c r="AE377" s="39"/>
    </row>
    <row r="378" spans="1:31" x14ac:dyDescent="0.25">
      <c r="A378" s="20" t="s">
        <v>301</v>
      </c>
      <c r="B378" s="35">
        <v>45141</v>
      </c>
      <c r="C378" s="18">
        <v>42962</v>
      </c>
      <c r="D378" s="24">
        <v>4</v>
      </c>
      <c r="E378" s="12">
        <f>(B378-C378)/365.242199</f>
        <v>5.9659042847893922</v>
      </c>
      <c r="F378" s="41"/>
      <c r="G378" s="40"/>
      <c r="H378" s="40"/>
      <c r="I378" s="40"/>
      <c r="J378" s="40"/>
      <c r="K378" s="45"/>
      <c r="L378" s="45" t="str">
        <f>IF(G378&gt;0,(1/3*H378^3*PI()*(G378/((H378-1.3)*200))^2)*F378,"")</f>
        <v/>
      </c>
      <c r="M378" s="29">
        <f>IF(E378&gt;4.99,J378/E378,)</f>
        <v>0</v>
      </c>
      <c r="N378" s="13" t="s">
        <v>92</v>
      </c>
      <c r="O378" s="13" t="s">
        <v>379</v>
      </c>
      <c r="P378" s="13" t="s">
        <v>47</v>
      </c>
      <c r="Q378" s="11" t="s">
        <v>279</v>
      </c>
      <c r="R378" s="11" t="s">
        <v>255</v>
      </c>
      <c r="S378" s="13">
        <v>0</v>
      </c>
      <c r="T378" s="13">
        <v>0</v>
      </c>
      <c r="U378" s="13"/>
      <c r="V378" s="25" t="e">
        <f>(F377-F378)/F377</f>
        <v>#DIV/0!</v>
      </c>
      <c r="W378" s="13" t="s">
        <v>95</v>
      </c>
      <c r="X378" s="13"/>
      <c r="Y378" s="37"/>
      <c r="AD378" s="3"/>
      <c r="AE378" s="39"/>
    </row>
    <row r="379" spans="1:31" x14ac:dyDescent="0.25">
      <c r="A379" s="20" t="s">
        <v>346</v>
      </c>
      <c r="B379" s="35">
        <v>45141</v>
      </c>
      <c r="C379" s="18">
        <v>43023</v>
      </c>
      <c r="D379" s="24">
        <v>4</v>
      </c>
      <c r="E379" s="12">
        <f>(B379-C379)/365.242199</f>
        <v>5.7988918197264487</v>
      </c>
      <c r="F379" s="41"/>
      <c r="G379" s="40"/>
      <c r="H379" s="40"/>
      <c r="I379" s="40"/>
      <c r="J379" s="40"/>
      <c r="K379" s="45"/>
      <c r="L379" s="45" t="str">
        <f>IF(G379&gt;0,(1/3*H379^3*PI()*(G379/((H379-1.3)*200))^2)*F379,"")</f>
        <v/>
      </c>
      <c r="M379" s="29">
        <f>IF(E379&gt;4.99,J379/E379,)</f>
        <v>0</v>
      </c>
      <c r="N379" s="13" t="s">
        <v>92</v>
      </c>
      <c r="O379" s="13" t="s">
        <v>379</v>
      </c>
      <c r="P379" s="13" t="s">
        <v>47</v>
      </c>
      <c r="Q379" s="11" t="s">
        <v>279</v>
      </c>
      <c r="R379" s="11" t="s">
        <v>257</v>
      </c>
      <c r="S379" s="13">
        <v>400</v>
      </c>
      <c r="T379" s="13">
        <v>0</v>
      </c>
      <c r="U379" s="13"/>
      <c r="V379" s="25" t="e">
        <f>(F378-F379)/F378</f>
        <v>#DIV/0!</v>
      </c>
      <c r="W379" s="13" t="s">
        <v>95</v>
      </c>
      <c r="X379" s="13"/>
      <c r="Y379" s="37"/>
      <c r="AD379" s="3"/>
      <c r="AE379" s="39"/>
    </row>
    <row r="380" spans="1:31" x14ac:dyDescent="0.25">
      <c r="A380" s="20" t="s">
        <v>323</v>
      </c>
      <c r="B380" s="35">
        <v>45141</v>
      </c>
      <c r="C380" s="18">
        <v>43023</v>
      </c>
      <c r="D380" s="24">
        <v>4</v>
      </c>
      <c r="E380" s="12">
        <f>(B380-C380)/365.242199</f>
        <v>5.7988918197264487</v>
      </c>
      <c r="F380" s="41"/>
      <c r="G380" s="40"/>
      <c r="H380" s="40"/>
      <c r="I380" s="40"/>
      <c r="J380" s="40"/>
      <c r="K380" s="45"/>
      <c r="L380" s="45" t="str">
        <f>IF(G380&gt;0,(1/3*H380^3*PI()*(G380/((H380-1.3)*200))^2)*F380,"")</f>
        <v/>
      </c>
      <c r="M380" s="29"/>
      <c r="N380" s="13" t="s">
        <v>92</v>
      </c>
      <c r="O380" s="13" t="s">
        <v>379</v>
      </c>
      <c r="P380" s="13" t="s">
        <v>47</v>
      </c>
      <c r="Q380" s="11" t="s">
        <v>279</v>
      </c>
      <c r="R380" s="11" t="s">
        <v>256</v>
      </c>
      <c r="S380" s="13">
        <v>0</v>
      </c>
      <c r="T380" s="13">
        <v>400</v>
      </c>
      <c r="U380" s="13"/>
      <c r="V380" s="25" t="e">
        <f>(F379-F380)/F379</f>
        <v>#DIV/0!</v>
      </c>
      <c r="W380" s="13" t="s">
        <v>95</v>
      </c>
      <c r="X380" s="13"/>
      <c r="Y380" s="37"/>
      <c r="AD380" s="3"/>
      <c r="AE380" s="39"/>
    </row>
    <row r="381" spans="1:31" x14ac:dyDescent="0.25">
      <c r="A381" s="20" t="s">
        <v>369</v>
      </c>
      <c r="B381" s="35">
        <v>45141</v>
      </c>
      <c r="C381" s="18">
        <v>43023</v>
      </c>
      <c r="D381" s="24">
        <v>4</v>
      </c>
      <c r="E381" s="12">
        <f>(B381-C381)/365.242199</f>
        <v>5.7988918197264487</v>
      </c>
      <c r="F381" s="41"/>
      <c r="G381" s="40"/>
      <c r="H381" s="40"/>
      <c r="I381" s="40"/>
      <c r="J381" s="40"/>
      <c r="K381" s="45"/>
      <c r="L381" s="45" t="str">
        <f>IF(G381&gt;0,(1/3*H381^3*PI()*(G381/((H381-1.3)*200))^2)*F381,"")</f>
        <v/>
      </c>
      <c r="M381" s="29"/>
      <c r="N381" s="13" t="s">
        <v>92</v>
      </c>
      <c r="O381" s="13" t="s">
        <v>379</v>
      </c>
      <c r="P381" s="13" t="s">
        <v>47</v>
      </c>
      <c r="Q381" s="11" t="s">
        <v>279</v>
      </c>
      <c r="R381" s="11" t="s">
        <v>258</v>
      </c>
      <c r="S381" s="13">
        <v>400</v>
      </c>
      <c r="T381" s="13">
        <v>400</v>
      </c>
      <c r="U381" s="13"/>
      <c r="V381" s="25" t="e">
        <f>(F380-F381)/F380</f>
        <v>#DIV/0!</v>
      </c>
      <c r="W381" s="13" t="s">
        <v>95</v>
      </c>
      <c r="X381" s="13"/>
      <c r="Y381" s="37"/>
      <c r="AD381" s="3"/>
      <c r="AE381" s="39"/>
    </row>
    <row r="382" spans="1:31" x14ac:dyDescent="0.25">
      <c r="A382" s="20" t="s">
        <v>302</v>
      </c>
      <c r="B382" s="35">
        <v>45141</v>
      </c>
      <c r="C382" s="18">
        <v>42962</v>
      </c>
      <c r="D382" s="24">
        <v>4</v>
      </c>
      <c r="E382" s="12">
        <f>(B382-C382)/365.242199</f>
        <v>5.9659042847893922</v>
      </c>
      <c r="F382" s="41"/>
      <c r="G382" s="40"/>
      <c r="H382" s="40"/>
      <c r="I382" s="40"/>
      <c r="J382" s="40"/>
      <c r="K382" s="45"/>
      <c r="L382" s="45" t="str">
        <f>IF(G382&gt;0,(1/3*H382^3*PI()*(G382/((H382-1.3)*200))^2)*F382,"")</f>
        <v/>
      </c>
      <c r="M382" s="29">
        <f>IF(E382&gt;4.99,J382/E382,)</f>
        <v>0</v>
      </c>
      <c r="N382" s="13" t="s">
        <v>92</v>
      </c>
      <c r="O382" s="13" t="s">
        <v>379</v>
      </c>
      <c r="P382" s="13" t="s">
        <v>47</v>
      </c>
      <c r="Q382" s="11" t="s">
        <v>280</v>
      </c>
      <c r="R382" s="11" t="s">
        <v>255</v>
      </c>
      <c r="S382" s="13">
        <v>0</v>
      </c>
      <c r="T382" s="13">
        <v>0</v>
      </c>
      <c r="U382" s="13"/>
      <c r="V382" s="25" t="e">
        <f>(F381-F382)/F381</f>
        <v>#DIV/0!</v>
      </c>
      <c r="W382" s="13" t="s">
        <v>95</v>
      </c>
      <c r="X382" s="13"/>
      <c r="Y382" s="37"/>
      <c r="AD382" s="3"/>
      <c r="AE382" s="39"/>
    </row>
    <row r="383" spans="1:31" x14ac:dyDescent="0.25">
      <c r="A383" s="20" t="s">
        <v>347</v>
      </c>
      <c r="B383" s="35">
        <v>45141</v>
      </c>
      <c r="C383" s="18">
        <v>43023</v>
      </c>
      <c r="D383" s="24">
        <v>4</v>
      </c>
      <c r="E383" s="12">
        <f>(B383-C383)/365.242199</f>
        <v>5.7988918197264487</v>
      </c>
      <c r="F383" s="41"/>
      <c r="G383" s="40"/>
      <c r="H383" s="40"/>
      <c r="I383" s="40"/>
      <c r="J383" s="40"/>
      <c r="K383" s="45"/>
      <c r="L383" s="45" t="str">
        <f>IF(G383&gt;0,(1/3*H383^3*PI()*(G383/((H383-1.3)*200))^2)*F383,"")</f>
        <v/>
      </c>
      <c r="M383" s="29">
        <f>IF(E383&gt;4.99,J383/E383,)</f>
        <v>0</v>
      </c>
      <c r="N383" s="13" t="s">
        <v>92</v>
      </c>
      <c r="O383" s="13" t="s">
        <v>379</v>
      </c>
      <c r="P383" s="13" t="s">
        <v>47</v>
      </c>
      <c r="Q383" s="11" t="s">
        <v>280</v>
      </c>
      <c r="R383" s="11" t="s">
        <v>257</v>
      </c>
      <c r="S383" s="13">
        <v>400</v>
      </c>
      <c r="T383" s="13">
        <v>0</v>
      </c>
      <c r="U383" s="13"/>
      <c r="V383" s="25" t="e">
        <f>(F382-F383)/F382</f>
        <v>#DIV/0!</v>
      </c>
      <c r="W383" s="13" t="s">
        <v>95</v>
      </c>
      <c r="X383" s="13"/>
      <c r="Y383" s="37"/>
      <c r="AD383" s="3"/>
      <c r="AE383" s="39"/>
    </row>
    <row r="384" spans="1:31" x14ac:dyDescent="0.25">
      <c r="A384" s="20" t="s">
        <v>324</v>
      </c>
      <c r="B384" s="35">
        <v>45141</v>
      </c>
      <c r="C384" s="18">
        <v>43023</v>
      </c>
      <c r="D384" s="24">
        <v>4</v>
      </c>
      <c r="E384" s="12">
        <f>(B384-C384)/365.242199</f>
        <v>5.7988918197264487</v>
      </c>
      <c r="F384" s="41"/>
      <c r="G384" s="40"/>
      <c r="H384" s="40"/>
      <c r="I384" s="40"/>
      <c r="J384" s="40"/>
      <c r="K384" s="45"/>
      <c r="L384" s="45" t="str">
        <f>IF(G384&gt;0,(1/3*H384^3*PI()*(G384/((H384-1.3)*200))^2)*F384,"")</f>
        <v/>
      </c>
      <c r="M384" s="29"/>
      <c r="N384" s="13" t="s">
        <v>92</v>
      </c>
      <c r="O384" s="13" t="s">
        <v>379</v>
      </c>
      <c r="P384" s="13" t="s">
        <v>47</v>
      </c>
      <c r="Q384" s="11" t="s">
        <v>280</v>
      </c>
      <c r="R384" s="11" t="s">
        <v>256</v>
      </c>
      <c r="S384" s="13">
        <v>0</v>
      </c>
      <c r="T384" s="13">
        <v>400</v>
      </c>
      <c r="U384" s="13"/>
      <c r="V384" s="25" t="e">
        <f>(F383-F384)/F383</f>
        <v>#DIV/0!</v>
      </c>
      <c r="W384" s="13" t="s">
        <v>95</v>
      </c>
      <c r="X384" s="13"/>
      <c r="Y384" s="37"/>
      <c r="AD384" s="3"/>
      <c r="AE384" s="39"/>
    </row>
    <row r="385" spans="1:31" x14ac:dyDescent="0.25">
      <c r="A385" s="20" t="s">
        <v>370</v>
      </c>
      <c r="B385" s="35">
        <v>45141</v>
      </c>
      <c r="C385" s="18">
        <v>43023</v>
      </c>
      <c r="D385" s="24">
        <v>4</v>
      </c>
      <c r="E385" s="12">
        <f>(B385-C385)/365.242199</f>
        <v>5.7988918197264487</v>
      </c>
      <c r="F385" s="41"/>
      <c r="G385" s="40"/>
      <c r="H385" s="40"/>
      <c r="I385" s="40"/>
      <c r="J385" s="40"/>
      <c r="K385" s="45"/>
      <c r="L385" s="45" t="str">
        <f>IF(G385&gt;0,(1/3*H385^3*PI()*(G385/((H385-1.3)*200))^2)*F385,"")</f>
        <v/>
      </c>
      <c r="M385" s="29"/>
      <c r="N385" s="13" t="s">
        <v>92</v>
      </c>
      <c r="O385" s="13" t="s">
        <v>379</v>
      </c>
      <c r="P385" s="13" t="s">
        <v>47</v>
      </c>
      <c r="Q385" s="11" t="s">
        <v>280</v>
      </c>
      <c r="R385" s="11" t="s">
        <v>258</v>
      </c>
      <c r="S385" s="13">
        <v>400</v>
      </c>
      <c r="T385" s="13">
        <v>400</v>
      </c>
      <c r="U385" s="13"/>
      <c r="V385" s="25" t="e">
        <f>(F384-F385)/F384</f>
        <v>#DIV/0!</v>
      </c>
      <c r="W385" s="13" t="s">
        <v>95</v>
      </c>
      <c r="X385" s="13"/>
      <c r="Y385" s="37"/>
      <c r="AD385" s="3"/>
      <c r="AE385" s="39"/>
    </row>
    <row r="386" spans="1:31" x14ac:dyDescent="0.25">
      <c r="A386" s="20" t="s">
        <v>375</v>
      </c>
      <c r="B386" s="35">
        <v>44754</v>
      </c>
      <c r="C386" s="18">
        <v>42200</v>
      </c>
      <c r="D386" s="24">
        <v>4</v>
      </c>
      <c r="E386" s="12">
        <f>(B386-C386)/365.242199</f>
        <v>6.9926202585369932</v>
      </c>
      <c r="F386" s="41">
        <v>671.55948297501936</v>
      </c>
      <c r="G386" s="40">
        <v>14.889354500381389</v>
      </c>
      <c r="H386" s="40">
        <v>13.848820080091535</v>
      </c>
      <c r="I386" s="40">
        <v>12.219580891801838</v>
      </c>
      <c r="J386" s="40">
        <v>71.715190264264749</v>
      </c>
      <c r="K386" s="45">
        <f>IF(G386&gt;0,0.0000275*G386^2.082*H386^0.974*F386,"")</f>
        <v>66.081635414134965</v>
      </c>
      <c r="L386" s="45">
        <f>IF(G386&gt;0,(1/3*H386^3*PI()*(G386/((H386-1.3)*200))^2)*F386,"")</f>
        <v>65.741163649843472</v>
      </c>
      <c r="M386" s="29"/>
      <c r="N386" s="13" t="s">
        <v>91</v>
      </c>
      <c r="O386" s="13" t="s">
        <v>378</v>
      </c>
      <c r="P386" s="13" t="s">
        <v>47</v>
      </c>
      <c r="Q386" s="11" t="s">
        <v>259</v>
      </c>
      <c r="R386" s="11" t="s">
        <v>255</v>
      </c>
      <c r="S386" s="13">
        <v>0</v>
      </c>
      <c r="T386" s="13">
        <v>0</v>
      </c>
      <c r="U386" s="13"/>
      <c r="V386" s="25">
        <v>0.26292018261791006</v>
      </c>
      <c r="W386" s="13" t="s">
        <v>95</v>
      </c>
      <c r="X386" s="13"/>
      <c r="Y386" s="37"/>
      <c r="AD386" s="3"/>
      <c r="AE386" s="39"/>
    </row>
    <row r="387" spans="1:31" x14ac:dyDescent="0.25">
      <c r="A387" s="20" t="s">
        <v>329</v>
      </c>
      <c r="B387" s="35">
        <v>44754</v>
      </c>
      <c r="C387" s="18">
        <v>42931</v>
      </c>
      <c r="D387" s="24">
        <v>4</v>
      </c>
      <c r="E387" s="12">
        <f>(B387-C387)/365.242199</f>
        <v>4.9912085870450031</v>
      </c>
      <c r="F387" s="41">
        <v>743.77018006910748</v>
      </c>
      <c r="G387" s="40">
        <v>13.528989516230896</v>
      </c>
      <c r="H387" s="40">
        <v>13.685741231948128</v>
      </c>
      <c r="I387" s="40">
        <v>11.631937238229938</v>
      </c>
      <c r="J387" s="40">
        <v>108.80874121865352</v>
      </c>
      <c r="K387" s="45">
        <f>IF(G387&gt;0,0.0000275*G387^2.082*H387^0.974*F387,"")</f>
        <v>59.26404409679305</v>
      </c>
      <c r="L387" s="45">
        <f>IF(G387&gt;0,(1/3*H387^3*PI()*(G387/((H387-1.3)*200))^2)*F387,"")</f>
        <v>59.552373768532235</v>
      </c>
      <c r="M387" s="29"/>
      <c r="N387" s="13" t="s">
        <v>91</v>
      </c>
      <c r="O387" s="13" t="s">
        <v>378</v>
      </c>
      <c r="P387" s="13" t="s">
        <v>47</v>
      </c>
      <c r="Q387" s="11" t="s">
        <v>259</v>
      </c>
      <c r="R387" s="11" t="s">
        <v>257</v>
      </c>
      <c r="S387" s="13">
        <v>400</v>
      </c>
      <c r="T387" s="13">
        <v>0</v>
      </c>
      <c r="U387" s="13"/>
      <c r="V387" s="25">
        <f>(F386-F387)/F386</f>
        <v>-0.10752688172043012</v>
      </c>
      <c r="W387" s="13" t="s">
        <v>95</v>
      </c>
      <c r="X387" s="13"/>
      <c r="Y387" s="37"/>
      <c r="AD387" s="3"/>
      <c r="AE387" s="39"/>
    </row>
    <row r="388" spans="1:31" x14ac:dyDescent="0.25">
      <c r="A388" s="20" t="s">
        <v>306</v>
      </c>
      <c r="B388" s="35">
        <v>44754</v>
      </c>
      <c r="C388" s="18">
        <v>42931</v>
      </c>
      <c r="D388" s="24">
        <v>4</v>
      </c>
      <c r="E388" s="12">
        <f>(B388-C388)/365.242199</f>
        <v>4.9912085870450031</v>
      </c>
      <c r="F388" s="41">
        <v>815.98087716319549</v>
      </c>
      <c r="G388" s="40">
        <v>15.638424522083056</v>
      </c>
      <c r="H388" s="40">
        <v>14.490563600764483</v>
      </c>
      <c r="I388" s="40">
        <v>17.18230144640502</v>
      </c>
      <c r="J388" s="40">
        <v>68.61509422613571</v>
      </c>
      <c r="K388" s="45">
        <f>IF(G388&gt;0,0.0000275*G388^2.082*H388^0.974*F388,"")</f>
        <v>92.943614449384171</v>
      </c>
      <c r="L388" s="45">
        <f>IF(G388&gt;0,(1/3*H388^3*PI()*(G388/((H388-1.3)*200))^2)*F388,"")</f>
        <v>91.361607417325644</v>
      </c>
      <c r="M388" s="29"/>
      <c r="N388" s="13" t="s">
        <v>91</v>
      </c>
      <c r="O388" s="13" t="s">
        <v>378</v>
      </c>
      <c r="P388" s="13" t="s">
        <v>47</v>
      </c>
      <c r="Q388" s="11" t="s">
        <v>259</v>
      </c>
      <c r="R388" s="11" t="s">
        <v>256</v>
      </c>
      <c r="S388" s="13">
        <v>0</v>
      </c>
      <c r="T388" s="13">
        <v>400</v>
      </c>
      <c r="U388" s="13"/>
      <c r="V388" s="25">
        <f>(F387-F388)/F387</f>
        <v>-9.7087378640776559E-2</v>
      </c>
      <c r="W388" s="13" t="s">
        <v>95</v>
      </c>
      <c r="X388" s="13"/>
      <c r="Y388" s="37"/>
      <c r="AD388" s="3"/>
      <c r="AE388" s="39"/>
    </row>
    <row r="389" spans="1:31" x14ac:dyDescent="0.25">
      <c r="A389" s="20" t="s">
        <v>352</v>
      </c>
      <c r="B389" s="35">
        <v>44754</v>
      </c>
      <c r="C389" s="18">
        <v>42931</v>
      </c>
      <c r="D389" s="24">
        <v>4</v>
      </c>
      <c r="E389" s="12">
        <f>(B389-C389)/365.242199</f>
        <v>4.9912085870450031</v>
      </c>
      <c r="F389" s="41">
        <v>830.42301658201313</v>
      </c>
      <c r="G389" s="40">
        <v>15.65191816313768</v>
      </c>
      <c r="H389" s="40">
        <v>14.736599036587121</v>
      </c>
      <c r="I389" s="40">
        <v>16.942036208255786</v>
      </c>
      <c r="J389" s="40">
        <v>106.15153396446705</v>
      </c>
      <c r="K389" s="45">
        <f>IF(G389&gt;0,0.0000275*G389^2.082*H389^0.974*F389,"")</f>
        <v>96.325370357546888</v>
      </c>
      <c r="L389" s="45">
        <f>IF(G389&gt;0,(1/3*H389^3*PI()*(G389/((H389-1.3)*200))^2)*F389,"")</f>
        <v>94.409615262595864</v>
      </c>
      <c r="M389" s="29"/>
      <c r="N389" s="13" t="s">
        <v>91</v>
      </c>
      <c r="O389" s="13" t="s">
        <v>378</v>
      </c>
      <c r="P389" s="13" t="s">
        <v>47</v>
      </c>
      <c r="Q389" s="11" t="s">
        <v>259</v>
      </c>
      <c r="R389" s="11" t="s">
        <v>258</v>
      </c>
      <c r="S389" s="13">
        <v>400</v>
      </c>
      <c r="T389" s="13">
        <v>400</v>
      </c>
      <c r="U389" s="13"/>
      <c r="V389" s="25">
        <f>(F388-F389)/F388</f>
        <v>-1.7699115044247822E-2</v>
      </c>
      <c r="W389" s="13" t="s">
        <v>95</v>
      </c>
      <c r="X389" s="13"/>
      <c r="Y389" s="37"/>
      <c r="AD389" s="3"/>
      <c r="AE389" s="39"/>
    </row>
    <row r="390" spans="1:31" x14ac:dyDescent="0.25">
      <c r="A390" s="20" t="s">
        <v>285</v>
      </c>
      <c r="B390" s="17">
        <v>45139</v>
      </c>
      <c r="C390" s="18">
        <v>42597</v>
      </c>
      <c r="D390" s="24">
        <v>4</v>
      </c>
      <c r="E390" s="12">
        <f>(B390-C390)/365.242199</f>
        <v>6.9597653473770693</v>
      </c>
      <c r="F390" s="41">
        <v>1041.6666666666667</v>
      </c>
      <c r="G390" s="40">
        <v>15.544000000000004</v>
      </c>
      <c r="H390" s="40">
        <v>18.58475047079617</v>
      </c>
      <c r="I390" s="40">
        <v>20.76425846913131</v>
      </c>
      <c r="J390" s="40">
        <v>155.08397239171771</v>
      </c>
      <c r="K390" s="45">
        <f>IF(G390&gt;0,0.0000275*G390^2.082*H390^0.974*F390,"")</f>
        <v>149.29794977860433</v>
      </c>
      <c r="L390" s="45">
        <f>IF(G390&gt;0,(1/3*H390^3*PI()*(G390/((H390-1.3)*200))^2)*F390,"")</f>
        <v>141.56860200055181</v>
      </c>
      <c r="M390" s="29">
        <f>IF(E390&gt;4.99,J390/E390,)</f>
        <v>22.282931198271548</v>
      </c>
      <c r="N390" s="13" t="s">
        <v>91</v>
      </c>
      <c r="O390" s="13" t="s">
        <v>379</v>
      </c>
      <c r="P390" s="13" t="s">
        <v>47</v>
      </c>
      <c r="Q390" s="11" t="s">
        <v>264</v>
      </c>
      <c r="R390" s="11" t="s">
        <v>255</v>
      </c>
      <c r="S390" s="13">
        <v>0</v>
      </c>
      <c r="T390" s="13">
        <v>0</v>
      </c>
      <c r="U390" s="13"/>
      <c r="V390" s="25">
        <f>(F389-F390)/F389</f>
        <v>-0.25438077445652185</v>
      </c>
      <c r="W390" s="13" t="s">
        <v>95</v>
      </c>
      <c r="X390" s="13"/>
      <c r="Y390" s="37"/>
      <c r="AD390" s="3"/>
      <c r="AE390" s="39"/>
    </row>
    <row r="391" spans="1:31" x14ac:dyDescent="0.25">
      <c r="A391" s="20" t="s">
        <v>330</v>
      </c>
      <c r="B391" s="17">
        <v>45139</v>
      </c>
      <c r="C391" s="18">
        <v>42597</v>
      </c>
      <c r="D391" s="24">
        <v>4</v>
      </c>
      <c r="E391" s="12">
        <f>(B391-C391)/365.242199</f>
        <v>6.9597653473770693</v>
      </c>
      <c r="F391" s="41">
        <v>1104.1666666666667</v>
      </c>
      <c r="G391" s="40">
        <v>15.288178571428571</v>
      </c>
      <c r="H391" s="40">
        <v>18.903133477766232</v>
      </c>
      <c r="I391" s="40">
        <v>21.437446960548787</v>
      </c>
      <c r="J391" s="40">
        <v>161.68259201332907</v>
      </c>
      <c r="K391" s="45">
        <f>IF(G391&gt;0,0.0000275*G391^2.082*H391^0.974*F391,"")</f>
        <v>155.43181308804819</v>
      </c>
      <c r="L391" s="45">
        <f>IF(G391&gt;0,(1/3*H391^3*PI()*(G391/((H391-1.3)*200))^2)*F391,"")</f>
        <v>147.27742799813549</v>
      </c>
      <c r="M391" s="29">
        <f>IF(E391&gt;4.99,J391/E391,)</f>
        <v>23.231040695109424</v>
      </c>
      <c r="N391" s="13" t="s">
        <v>91</v>
      </c>
      <c r="O391" s="13" t="s">
        <v>379</v>
      </c>
      <c r="P391" s="13" t="s">
        <v>47</v>
      </c>
      <c r="Q391" s="11" t="s">
        <v>264</v>
      </c>
      <c r="R391" s="11" t="s">
        <v>257</v>
      </c>
      <c r="S391" s="13">
        <v>400</v>
      </c>
      <c r="T391" s="13">
        <v>0</v>
      </c>
      <c r="U391" s="13"/>
      <c r="V391" s="25">
        <f>(F390-F391)/F390</f>
        <v>-0.06</v>
      </c>
      <c r="W391" s="13" t="s">
        <v>95</v>
      </c>
      <c r="X391" s="13"/>
      <c r="Y391" s="37"/>
      <c r="AD391" s="3"/>
      <c r="AE391" s="39"/>
    </row>
    <row r="392" spans="1:31" x14ac:dyDescent="0.25">
      <c r="A392" s="20" t="s">
        <v>307</v>
      </c>
      <c r="B392" s="17">
        <v>45139</v>
      </c>
      <c r="C392" s="18">
        <v>42597</v>
      </c>
      <c r="D392" s="24">
        <v>4</v>
      </c>
      <c r="E392" s="12">
        <f>(B392-C392)/365.242199</f>
        <v>6.9597653473770693</v>
      </c>
      <c r="F392" s="41">
        <v>895.83333333333326</v>
      </c>
      <c r="G392" s="40">
        <v>16.655869565217394</v>
      </c>
      <c r="H392" s="40">
        <v>19.031653156614123</v>
      </c>
      <c r="I392" s="40">
        <v>20.556978803841339</v>
      </c>
      <c r="J392" s="40">
        <v>158.47591277769712</v>
      </c>
      <c r="K392" s="45">
        <f>IF(G392&gt;0,0.0000275*G392^2.082*H392^0.974*F392,"")</f>
        <v>151.73060124573956</v>
      </c>
      <c r="L392" s="45">
        <f>IF(G392&gt;0,(1/3*H392^3*PI()*(G392/((H392-1.3)*200))^2)*F392,"")</f>
        <v>142.6466427363959</v>
      </c>
      <c r="M392" s="29"/>
      <c r="N392" s="13" t="s">
        <v>91</v>
      </c>
      <c r="O392" s="13" t="s">
        <v>379</v>
      </c>
      <c r="P392" s="13" t="s">
        <v>47</v>
      </c>
      <c r="Q392" s="11" t="s">
        <v>264</v>
      </c>
      <c r="R392" s="11" t="s">
        <v>256</v>
      </c>
      <c r="S392" s="13">
        <v>0</v>
      </c>
      <c r="T392" s="13">
        <v>400</v>
      </c>
      <c r="U392" s="13"/>
      <c r="V392" s="25">
        <f>(F391-F392)/F391</f>
        <v>0.18867924528301899</v>
      </c>
      <c r="W392" s="13" t="s">
        <v>95</v>
      </c>
      <c r="X392" s="13"/>
      <c r="Y392" s="37"/>
      <c r="AD392" s="3"/>
      <c r="AE392" s="39"/>
    </row>
    <row r="393" spans="1:31" x14ac:dyDescent="0.25">
      <c r="A393" s="20" t="s">
        <v>353</v>
      </c>
      <c r="B393" s="17">
        <v>45139</v>
      </c>
      <c r="C393" s="18">
        <v>42597</v>
      </c>
      <c r="D393" s="24">
        <v>4</v>
      </c>
      <c r="E393" s="12">
        <f>(B393-C393)/365.242199</f>
        <v>6.9597653473770693</v>
      </c>
      <c r="F393" s="41">
        <v>1145.8333333333333</v>
      </c>
      <c r="G393" s="40">
        <v>16.502785145888595</v>
      </c>
      <c r="H393" s="40">
        <v>19.643799856000818</v>
      </c>
      <c r="I393" s="40">
        <v>25.74981874822268</v>
      </c>
      <c r="J393" s="40">
        <v>199.87182925876672</v>
      </c>
      <c r="K393" s="45">
        <f>IF(G393&gt;0,0.0000275*G393^2.082*H393^0.974*F393,"")</f>
        <v>196.34053438578181</v>
      </c>
      <c r="L393" s="45">
        <f>IF(G393&gt;0,(1/3*H393^3*PI()*(G393/((H393-1.3)*200))^2)*F393,"")</f>
        <v>184.03586425888756</v>
      </c>
      <c r="M393" s="29"/>
      <c r="N393" s="13" t="s">
        <v>91</v>
      </c>
      <c r="O393" s="13" t="s">
        <v>379</v>
      </c>
      <c r="P393" s="13" t="s">
        <v>47</v>
      </c>
      <c r="Q393" s="11" t="s">
        <v>264</v>
      </c>
      <c r="R393" s="11" t="s">
        <v>258</v>
      </c>
      <c r="S393" s="13">
        <v>400</v>
      </c>
      <c r="T393" s="13">
        <v>400</v>
      </c>
      <c r="U393" s="13"/>
      <c r="V393" s="25">
        <f>(F392-F393)/F392</f>
        <v>-0.27906976744186046</v>
      </c>
      <c r="W393" s="13" t="s">
        <v>95</v>
      </c>
      <c r="X393" s="13"/>
      <c r="Y393" s="37"/>
      <c r="AD393" s="3"/>
      <c r="AE393" s="39"/>
    </row>
    <row r="394" spans="1:31" x14ac:dyDescent="0.25">
      <c r="A394" s="20" t="s">
        <v>286</v>
      </c>
      <c r="B394" s="35">
        <v>45138</v>
      </c>
      <c r="C394" s="18">
        <v>43296</v>
      </c>
      <c r="D394" s="24">
        <v>4</v>
      </c>
      <c r="E394" s="12">
        <f>(B394-C394)/365.242199</f>
        <v>5.0432288630482152</v>
      </c>
      <c r="F394" s="41">
        <v>733.33212321431813</v>
      </c>
      <c r="G394" s="40">
        <v>13.331706644609872</v>
      </c>
      <c r="H394" s="40">
        <v>11.864791838985385</v>
      </c>
      <c r="I394" s="40">
        <v>10.86628603967953</v>
      </c>
      <c r="J394" s="40">
        <v>56.983707966676214</v>
      </c>
      <c r="K394" s="45">
        <f>IF(G394&gt;0,0.0000275*G394^2.082*H394^0.974*F394,"")</f>
        <v>49.314529288618246</v>
      </c>
      <c r="L394" s="45">
        <f>IF(G394&gt;0,(1/3*H394^3*PI()*(G394/((H394-1.3)*200))^2)*F394,"")</f>
        <v>51.062175526394924</v>
      </c>
      <c r="M394" s="29">
        <f>IF(E394&gt;4.99,J394/E394,)</f>
        <v>11.299052554246819</v>
      </c>
      <c r="N394" s="13" t="s">
        <v>91</v>
      </c>
      <c r="O394" s="13" t="s">
        <v>379</v>
      </c>
      <c r="P394" s="13" t="s">
        <v>47</v>
      </c>
      <c r="Q394" s="11" t="s">
        <v>265</v>
      </c>
      <c r="R394" s="11" t="s">
        <v>255</v>
      </c>
      <c r="S394" s="13">
        <v>0</v>
      </c>
      <c r="T394" s="13">
        <v>0</v>
      </c>
      <c r="U394" s="13"/>
      <c r="V394" s="25">
        <f>(F393-F394)/F393</f>
        <v>0.36000105610386779</v>
      </c>
      <c r="W394" s="13" t="s">
        <v>95</v>
      </c>
      <c r="X394" s="13"/>
      <c r="Y394" s="37"/>
      <c r="AD394" s="3"/>
      <c r="AE394" s="39"/>
    </row>
    <row r="395" spans="1:31" x14ac:dyDescent="0.25">
      <c r="A395" s="20" t="s">
        <v>331</v>
      </c>
      <c r="B395" s="35">
        <v>45138</v>
      </c>
      <c r="C395" s="18">
        <v>43296</v>
      </c>
      <c r="D395" s="24">
        <v>4</v>
      </c>
      <c r="E395" s="12">
        <f>(B395-C395)/365.242199</f>
        <v>5.0432288630482152</v>
      </c>
      <c r="F395" s="41">
        <v>762.37497957924177</v>
      </c>
      <c r="G395" s="40">
        <v>13.715641638769332</v>
      </c>
      <c r="H395" s="40">
        <v>11.939613422604815</v>
      </c>
      <c r="I395" s="40">
        <v>12.007413643322062</v>
      </c>
      <c r="J395" s="40">
        <v>72.247939308735383</v>
      </c>
      <c r="K395" s="45">
        <f>IF(G395&gt;0,0.0000275*G395^2.082*H395^0.974*F395,"")</f>
        <v>54.723495264733359</v>
      </c>
      <c r="L395" s="45">
        <f>IF(G395&gt;0,(1/3*H395^3*PI()*(G395/((H395-1.3)*200))^2)*F395,"")</f>
        <v>56.453207133994937</v>
      </c>
      <c r="M395" s="29">
        <f>IF(E395&gt;4.99,J395/E395,)</f>
        <v>14.32573085034802</v>
      </c>
      <c r="N395" s="13" t="s">
        <v>91</v>
      </c>
      <c r="O395" s="13" t="s">
        <v>379</v>
      </c>
      <c r="P395" s="13" t="s">
        <v>47</v>
      </c>
      <c r="Q395" s="11" t="s">
        <v>265</v>
      </c>
      <c r="R395" s="11" t="s">
        <v>257</v>
      </c>
      <c r="S395" s="13">
        <v>400</v>
      </c>
      <c r="T395" s="13">
        <v>0</v>
      </c>
      <c r="U395" s="13"/>
      <c r="V395" s="25">
        <f>(F394-F395)/F394</f>
        <v>-3.9603960396039806E-2</v>
      </c>
      <c r="W395" s="13" t="s">
        <v>95</v>
      </c>
      <c r="X395" s="13"/>
      <c r="Y395" s="37"/>
      <c r="AD395" s="3"/>
      <c r="AE395" s="39"/>
    </row>
    <row r="396" spans="1:31" x14ac:dyDescent="0.25">
      <c r="A396" s="20" t="s">
        <v>308</v>
      </c>
      <c r="B396" s="35">
        <v>45138</v>
      </c>
      <c r="C396" s="18">
        <v>43296</v>
      </c>
      <c r="D396" s="24">
        <v>4</v>
      </c>
      <c r="E396" s="12">
        <f>(B396-C396)/365.242199</f>
        <v>5.0432288630482152</v>
      </c>
      <c r="F396" s="41">
        <v>718.81069503185643</v>
      </c>
      <c r="G396" s="40">
        <v>14.774277402402403</v>
      </c>
      <c r="H396" s="40">
        <v>13.136134572072073</v>
      </c>
      <c r="I396" s="40">
        <v>12.995068478116579</v>
      </c>
      <c r="J396" s="40">
        <v>62.674411607225998</v>
      </c>
      <c r="K396" s="45">
        <f>IF(G396&gt;0,0.0000275*G396^2.082*H396^0.974*F396,"")</f>
        <v>66.106880871901552</v>
      </c>
      <c r="L396" s="45">
        <f>IF(G396&gt;0,(1/3*H396^3*PI()*(G396/((H396-1.3)*200))^2)*F396,"")</f>
        <v>66.462799936207347</v>
      </c>
      <c r="M396" s="29"/>
      <c r="N396" s="13" t="s">
        <v>91</v>
      </c>
      <c r="O396" s="13" t="s">
        <v>379</v>
      </c>
      <c r="P396" s="13" t="s">
        <v>47</v>
      </c>
      <c r="Q396" s="11" t="s">
        <v>265</v>
      </c>
      <c r="R396" s="11" t="s">
        <v>256</v>
      </c>
      <c r="S396" s="13">
        <v>0</v>
      </c>
      <c r="T396" s="13">
        <v>400</v>
      </c>
      <c r="U396" s="13"/>
      <c r="V396" s="25">
        <f>(F395-F396)/F395</f>
        <v>5.7142857142857273E-2</v>
      </c>
      <c r="W396" s="13" t="s">
        <v>95</v>
      </c>
      <c r="X396" s="13"/>
      <c r="Y396" s="37"/>
      <c r="AD396" s="3"/>
      <c r="AE396" s="39"/>
    </row>
    <row r="397" spans="1:31" x14ac:dyDescent="0.25">
      <c r="A397" s="20" t="s">
        <v>354</v>
      </c>
      <c r="B397" s="35">
        <v>45138</v>
      </c>
      <c r="C397" s="18">
        <v>43296</v>
      </c>
      <c r="D397" s="24">
        <v>4</v>
      </c>
      <c r="E397" s="12">
        <f>(B397-C397)/365.242199</f>
        <v>5.0432288630482152</v>
      </c>
      <c r="F397" s="41">
        <v>776.89640776170347</v>
      </c>
      <c r="G397" s="40">
        <v>13.950982775825544</v>
      </c>
      <c r="H397" s="40">
        <v>12.690160190266971</v>
      </c>
      <c r="I397" s="40">
        <v>12.677735918857493</v>
      </c>
      <c r="J397" s="40">
        <v>70.488454079477492</v>
      </c>
      <c r="K397" s="45">
        <f>IF(G397&gt;0,0.0000275*G397^2.082*H397^0.974*F397,"")</f>
        <v>61.311221076133151</v>
      </c>
      <c r="L397" s="45">
        <f>IF(G397&gt;0,(1/3*H397^3*PI()*(G397/((H397-1.3)*200))^2)*F397,"")</f>
        <v>62.356681375919933</v>
      </c>
      <c r="M397" s="29"/>
      <c r="N397" s="13" t="s">
        <v>91</v>
      </c>
      <c r="O397" s="13" t="s">
        <v>379</v>
      </c>
      <c r="P397" s="13" t="s">
        <v>47</v>
      </c>
      <c r="Q397" s="11" t="s">
        <v>265</v>
      </c>
      <c r="R397" s="11" t="s">
        <v>258</v>
      </c>
      <c r="S397" s="13">
        <v>400</v>
      </c>
      <c r="T397" s="13">
        <v>400</v>
      </c>
      <c r="U397" s="13"/>
      <c r="V397" s="25">
        <f>(F396-F397)/F396</f>
        <v>-8.0808080808080898E-2</v>
      </c>
      <c r="W397" s="13" t="s">
        <v>95</v>
      </c>
      <c r="X397" s="13"/>
      <c r="Y397" s="37"/>
      <c r="AD397" s="3"/>
      <c r="AE397" s="39"/>
    </row>
    <row r="398" spans="1:31" x14ac:dyDescent="0.25">
      <c r="A398" s="20" t="s">
        <v>287</v>
      </c>
      <c r="B398" s="35">
        <v>45107</v>
      </c>
      <c r="C398" s="18">
        <v>42566</v>
      </c>
      <c r="D398" s="24">
        <v>4</v>
      </c>
      <c r="E398" s="12">
        <f>(B398-C398)/365.242199</f>
        <v>6.9570274381137427</v>
      </c>
      <c r="F398" s="41">
        <v>844.44444444444446</v>
      </c>
      <c r="G398" s="40">
        <v>12.250376543209876</v>
      </c>
      <c r="H398" s="40">
        <v>13.684043209876544</v>
      </c>
      <c r="I398" s="40">
        <v>10.609038399786659</v>
      </c>
      <c r="J398" s="40">
        <v>62.161091896030861</v>
      </c>
      <c r="K398" s="45">
        <f>IF(G398&gt;0,0.0000275*G398^2.082*H398^0.974*F398,"")</f>
        <v>54.714667954420676</v>
      </c>
      <c r="L398" s="45">
        <f>IF(G398&gt;0,(1/3*H398^3*PI()*(G398/((H398-1.3)*200))^2)*F398,"")</f>
        <v>55.431544382259609</v>
      </c>
      <c r="M398" s="29">
        <f>IF(E398&gt;4.99,J398/E398,)</f>
        <v>8.9350074365790597</v>
      </c>
      <c r="N398" s="13" t="s">
        <v>91</v>
      </c>
      <c r="O398" s="13" t="s">
        <v>379</v>
      </c>
      <c r="P398" s="13" t="s">
        <v>47</v>
      </c>
      <c r="Q398" s="11" t="s">
        <v>266</v>
      </c>
      <c r="R398" s="11" t="s">
        <v>255</v>
      </c>
      <c r="S398" s="13">
        <v>0</v>
      </c>
      <c r="T398" s="13">
        <v>0</v>
      </c>
      <c r="U398" s="13"/>
      <c r="V398" s="25">
        <f>(F397-F398)/F397</f>
        <v>-8.6946002076843068E-2</v>
      </c>
      <c r="W398" s="13" t="s">
        <v>95</v>
      </c>
      <c r="X398" s="13"/>
      <c r="Y398" s="37"/>
      <c r="AD398" s="3"/>
      <c r="AE398" s="39"/>
    </row>
    <row r="399" spans="1:31" x14ac:dyDescent="0.25">
      <c r="A399" s="20" t="s">
        <v>332</v>
      </c>
      <c r="B399" s="35">
        <v>45107</v>
      </c>
      <c r="C399" s="18">
        <v>42566</v>
      </c>
      <c r="D399" s="24">
        <v>4</v>
      </c>
      <c r="E399" s="12">
        <f>(B399-C399)/365.242199</f>
        <v>6.9570274381137427</v>
      </c>
      <c r="F399" s="41">
        <v>922.22222222222229</v>
      </c>
      <c r="G399" s="40">
        <v>12.442399691358025</v>
      </c>
      <c r="H399" s="40">
        <v>13.465354938271604</v>
      </c>
      <c r="I399" s="40">
        <v>11.913366583033321</v>
      </c>
      <c r="J399" s="40">
        <v>64.954118997112602</v>
      </c>
      <c r="K399" s="45">
        <f>IF(G399&gt;0,0.0000275*G399^2.082*H399^0.974*F399,"")</f>
        <v>60.759872804839794</v>
      </c>
      <c r="L399" s="45">
        <f>IF(G399&gt;0,(1/3*H399^3*PI()*(G399/((H399-1.3)*200))^2)*F399,"")</f>
        <v>61.661822096740089</v>
      </c>
      <c r="M399" s="29">
        <f>IF(E399&gt;4.99,J399/E399,)</f>
        <v>9.3364758979193567</v>
      </c>
      <c r="N399" s="13" t="s">
        <v>91</v>
      </c>
      <c r="O399" s="13" t="s">
        <v>379</v>
      </c>
      <c r="P399" s="13" t="s">
        <v>47</v>
      </c>
      <c r="Q399" s="11" t="s">
        <v>266</v>
      </c>
      <c r="R399" s="11" t="s">
        <v>257</v>
      </c>
      <c r="S399" s="13">
        <v>400</v>
      </c>
      <c r="T399" s="13">
        <v>0</v>
      </c>
      <c r="U399" s="13"/>
      <c r="V399" s="25">
        <f>(F398-F399)/F398</f>
        <v>-9.2105263157894801E-2</v>
      </c>
      <c r="W399" s="13" t="s">
        <v>95</v>
      </c>
      <c r="X399" s="13"/>
      <c r="Y399" s="37"/>
      <c r="AD399" s="3"/>
      <c r="AE399" s="39"/>
    </row>
    <row r="400" spans="1:31" x14ac:dyDescent="0.25">
      <c r="A400" s="20" t="s">
        <v>309</v>
      </c>
      <c r="B400" s="35">
        <v>45107</v>
      </c>
      <c r="C400" s="18">
        <v>42566</v>
      </c>
      <c r="D400" s="24">
        <v>4</v>
      </c>
      <c r="E400" s="12">
        <f>(B400-C400)/365.242199</f>
        <v>6.9570274381137427</v>
      </c>
      <c r="F400" s="41">
        <v>822.22222222222229</v>
      </c>
      <c r="G400" s="40">
        <v>13.204545454545455</v>
      </c>
      <c r="H400" s="40">
        <v>13.454662004662003</v>
      </c>
      <c r="I400" s="40">
        <v>11.865088594261593</v>
      </c>
      <c r="J400" s="40">
        <v>71.909656469946114</v>
      </c>
      <c r="K400" s="45">
        <f>IF(G400&gt;0,0.0000275*G400^2.082*H400^0.974*F400,"")</f>
        <v>61.261868537831127</v>
      </c>
      <c r="L400" s="45">
        <f>IF(G400&gt;0,(1/3*H400^3*PI()*(G400/((H400-1.3)*200))^2)*F400,"")</f>
        <v>61.878154509588647</v>
      </c>
      <c r="M400" s="29"/>
      <c r="N400" s="13" t="s">
        <v>91</v>
      </c>
      <c r="O400" s="13" t="s">
        <v>379</v>
      </c>
      <c r="P400" s="13" t="s">
        <v>47</v>
      </c>
      <c r="Q400" s="11" t="s">
        <v>266</v>
      </c>
      <c r="R400" s="11" t="s">
        <v>256</v>
      </c>
      <c r="S400" s="13">
        <v>0</v>
      </c>
      <c r="T400" s="13">
        <v>400</v>
      </c>
      <c r="U400" s="13"/>
      <c r="V400" s="25">
        <f>(F399-F400)/F399</f>
        <v>0.10843373493975902</v>
      </c>
      <c r="W400" s="13" t="s">
        <v>95</v>
      </c>
      <c r="X400" s="13"/>
      <c r="Y400" s="37"/>
      <c r="AD400" s="3"/>
      <c r="AE400" s="39"/>
    </row>
    <row r="401" spans="1:31" x14ac:dyDescent="0.25">
      <c r="A401" s="20" t="s">
        <v>355</v>
      </c>
      <c r="B401" s="35">
        <v>45107</v>
      </c>
      <c r="C401" s="18">
        <v>42566</v>
      </c>
      <c r="D401" s="24">
        <v>4</v>
      </c>
      <c r="E401" s="12">
        <f>(B401-C401)/365.242199</f>
        <v>6.9570274381137427</v>
      </c>
      <c r="F401" s="41">
        <v>800</v>
      </c>
      <c r="G401" s="40">
        <v>13.526454545454547</v>
      </c>
      <c r="H401" s="40">
        <v>13.448454545454545</v>
      </c>
      <c r="I401" s="40">
        <v>12.12523210093291</v>
      </c>
      <c r="J401" s="40">
        <v>67.341682876196529</v>
      </c>
      <c r="K401" s="45">
        <f>IF(G401&gt;0,0.0000275*G401^2.082*H401^0.974*F401,"")</f>
        <v>62.643298772320122</v>
      </c>
      <c r="L401" s="45">
        <f>IF(G401&gt;0,(1/3*H401^3*PI()*(G401/((H401-1.3)*200))^2)*F401,"")</f>
        <v>63.154113122601707</v>
      </c>
      <c r="M401" s="29"/>
      <c r="N401" s="13" t="s">
        <v>91</v>
      </c>
      <c r="O401" s="13" t="s">
        <v>379</v>
      </c>
      <c r="P401" s="13" t="s">
        <v>47</v>
      </c>
      <c r="Q401" s="11" t="s">
        <v>266</v>
      </c>
      <c r="R401" s="11" t="s">
        <v>258</v>
      </c>
      <c r="S401" s="13">
        <v>400</v>
      </c>
      <c r="T401" s="13">
        <v>400</v>
      </c>
      <c r="U401" s="13"/>
      <c r="V401" s="25">
        <f>(F400-F401)/F400</f>
        <v>2.7027027027027101E-2</v>
      </c>
      <c r="W401" s="13" t="s">
        <v>95</v>
      </c>
      <c r="X401" s="13"/>
      <c r="Y401" s="37"/>
      <c r="AD401" s="3"/>
      <c r="AE401" s="39"/>
    </row>
    <row r="402" spans="1:31" x14ac:dyDescent="0.25">
      <c r="A402" s="20" t="s">
        <v>293</v>
      </c>
      <c r="B402" s="35">
        <v>44761</v>
      </c>
      <c r="C402" s="18">
        <v>42931</v>
      </c>
      <c r="D402" s="24">
        <v>4</v>
      </c>
      <c r="E402" s="12">
        <f>(B402-C402)/365.242199</f>
        <v>5.0103739518882913</v>
      </c>
      <c r="F402" s="41">
        <v>863.36041090102265</v>
      </c>
      <c r="G402" s="40">
        <v>12.818718890308572</v>
      </c>
      <c r="H402" s="40">
        <v>11.671973684210526</v>
      </c>
      <c r="I402" s="40">
        <v>11.935824745033793</v>
      </c>
      <c r="J402" s="40">
        <v>61.265445208045158</v>
      </c>
      <c r="K402" s="45">
        <f>IF(G402&gt;0,0.0000275*G402^2.082*H402^0.974*F402,"")</f>
        <v>52.656971636228647</v>
      </c>
      <c r="L402" s="45">
        <f>IF(G402&gt;0,(1/3*H402^3*PI()*(G402/((H402-1.3)*200))^2)*F402,"")</f>
        <v>54.898451064800959</v>
      </c>
      <c r="M402" s="29"/>
      <c r="N402" s="13" t="s">
        <v>91</v>
      </c>
      <c r="O402" s="13" t="s">
        <v>378</v>
      </c>
      <c r="P402" s="13" t="s">
        <v>47</v>
      </c>
      <c r="Q402" s="11" t="s">
        <v>262</v>
      </c>
      <c r="R402" s="11" t="s">
        <v>255</v>
      </c>
      <c r="S402" s="13">
        <v>0</v>
      </c>
      <c r="T402" s="13">
        <v>0</v>
      </c>
      <c r="U402" s="13"/>
      <c r="V402" s="25">
        <f>(F401-F402)/F401</f>
        <v>-7.9200513626278307E-2</v>
      </c>
      <c r="W402" s="13" t="s">
        <v>95</v>
      </c>
      <c r="X402" s="13"/>
      <c r="Y402" s="37"/>
      <c r="AD402" s="3"/>
      <c r="AE402" s="39"/>
    </row>
    <row r="403" spans="1:31" x14ac:dyDescent="0.25">
      <c r="A403" s="20" t="s">
        <v>338</v>
      </c>
      <c r="B403" s="35">
        <v>44761</v>
      </c>
      <c r="C403" s="18">
        <v>42931</v>
      </c>
      <c r="D403" s="24">
        <v>4</v>
      </c>
      <c r="E403" s="12">
        <f>(B403-C403)/365.242199</f>
        <v>5.0103739518882913</v>
      </c>
      <c r="F403" s="41">
        <v>929.20993376635488</v>
      </c>
      <c r="G403" s="40">
        <v>12.040971828322936</v>
      </c>
      <c r="H403" s="40">
        <v>10.714700321421818</v>
      </c>
      <c r="I403" s="40">
        <v>11.123361078944214</v>
      </c>
      <c r="J403" s="40">
        <v>61.484979278951613</v>
      </c>
      <c r="K403" s="45">
        <f>IF(G403&gt;0,0.0000275*G403^2.082*H403^0.974*F403,"")</f>
        <v>45.77036890152845</v>
      </c>
      <c r="L403" s="45">
        <f>IF(G403&gt;0,(1/3*H403^3*PI()*(G403/((H403-1.3)*200))^2)*F403,"")</f>
        <v>48.947739097766203</v>
      </c>
      <c r="M403" s="29"/>
      <c r="N403" s="13" t="s">
        <v>91</v>
      </c>
      <c r="O403" s="13" t="s">
        <v>378</v>
      </c>
      <c r="P403" s="13" t="s">
        <v>47</v>
      </c>
      <c r="Q403" s="11" t="s">
        <v>262</v>
      </c>
      <c r="R403" s="11" t="s">
        <v>257</v>
      </c>
      <c r="S403" s="13">
        <v>400</v>
      </c>
      <c r="T403" s="13">
        <v>0</v>
      </c>
      <c r="U403" s="13"/>
      <c r="V403" s="25">
        <f>(F402-F403)/F402</f>
        <v>-7.6271186440677957E-2</v>
      </c>
      <c r="W403" s="13" t="s">
        <v>95</v>
      </c>
      <c r="X403" s="13"/>
      <c r="Y403" s="37"/>
      <c r="AD403" s="3"/>
      <c r="AE403" s="39"/>
    </row>
    <row r="404" spans="1:31" x14ac:dyDescent="0.25">
      <c r="A404" s="20" t="s">
        <v>315</v>
      </c>
      <c r="B404" s="35">
        <v>44761</v>
      </c>
      <c r="C404" s="18">
        <v>42931</v>
      </c>
      <c r="D404" s="24">
        <v>4</v>
      </c>
      <c r="E404" s="12">
        <f>(B404-C404)/365.242199</f>
        <v>5.0103739518882913</v>
      </c>
      <c r="F404" s="41">
        <v>899.94347915954052</v>
      </c>
      <c r="G404" s="40">
        <v>12.980623885814438</v>
      </c>
      <c r="H404" s="40">
        <v>11.225968992248061</v>
      </c>
      <c r="I404" s="40">
        <v>12.541295079294258</v>
      </c>
      <c r="J404" s="40">
        <v>53.03947890068126</v>
      </c>
      <c r="K404" s="45">
        <f>IF(G404&gt;0,0.0000275*G404^2.082*H404^0.974*F404,"")</f>
        <v>54.243451531213758</v>
      </c>
      <c r="L404" s="45">
        <f>IF(G404&gt;0,(1/3*H404^3*PI()*(G404/((H404-1.3)*200))^2)*F404,"")</f>
        <v>57.003389539478363</v>
      </c>
      <c r="M404" s="29"/>
      <c r="N404" s="13" t="s">
        <v>91</v>
      </c>
      <c r="O404" s="13" t="s">
        <v>378</v>
      </c>
      <c r="P404" s="13" t="s">
        <v>47</v>
      </c>
      <c r="Q404" s="11" t="s">
        <v>262</v>
      </c>
      <c r="R404" s="11" t="s">
        <v>256</v>
      </c>
      <c r="S404" s="13">
        <v>0</v>
      </c>
      <c r="T404" s="13">
        <v>400</v>
      </c>
      <c r="U404" s="13"/>
      <c r="V404" s="25">
        <f>(F403-F404)/F403</f>
        <v>3.1496062992126025E-2</v>
      </c>
      <c r="W404" s="13" t="s">
        <v>95</v>
      </c>
      <c r="X404" s="13"/>
      <c r="Y404" s="37"/>
      <c r="AD404" s="3"/>
      <c r="AE404" s="39"/>
    </row>
    <row r="405" spans="1:31" x14ac:dyDescent="0.25">
      <c r="A405" s="20" t="s">
        <v>361</v>
      </c>
      <c r="B405" s="35">
        <v>44761</v>
      </c>
      <c r="C405" s="18">
        <v>42931</v>
      </c>
      <c r="D405" s="24">
        <v>4</v>
      </c>
      <c r="E405" s="12">
        <f>(B405-C405)/365.242199</f>
        <v>5.0103739518882913</v>
      </c>
      <c r="F405" s="41">
        <v>907.26009281124425</v>
      </c>
      <c r="G405" s="40">
        <v>12.786317486531315</v>
      </c>
      <c r="H405" s="40">
        <v>10.886777491777492</v>
      </c>
      <c r="I405" s="40">
        <v>12.376502035762989</v>
      </c>
      <c r="J405" s="40">
        <v>60.759103444499146</v>
      </c>
      <c r="K405" s="45">
        <f>IF(G405&gt;0,0.0000275*G405^2.082*H405^0.974*F405,"")</f>
        <v>51.433794235687962</v>
      </c>
      <c r="L405" s="45">
        <f>IF(G405&gt;0,(1/3*H405^3*PI()*(G405/((H405-1.3)*200))^2)*F405,"")</f>
        <v>54.518531294835391</v>
      </c>
      <c r="M405" s="29"/>
      <c r="N405" s="13" t="s">
        <v>91</v>
      </c>
      <c r="O405" s="13" t="s">
        <v>378</v>
      </c>
      <c r="P405" s="13" t="s">
        <v>47</v>
      </c>
      <c r="Q405" s="11" t="s">
        <v>262</v>
      </c>
      <c r="R405" s="11" t="s">
        <v>258</v>
      </c>
      <c r="S405" s="13">
        <v>400</v>
      </c>
      <c r="T405" s="13">
        <v>400</v>
      </c>
      <c r="U405" s="13"/>
      <c r="V405" s="25">
        <f>(F404-F405)/F404</f>
        <v>-8.1300813008131773E-3</v>
      </c>
      <c r="W405" s="13" t="s">
        <v>95</v>
      </c>
      <c r="X405" s="13"/>
      <c r="Y405" s="37"/>
      <c r="AD405" s="3"/>
      <c r="AE405" s="39"/>
    </row>
    <row r="406" spans="1:31" x14ac:dyDescent="0.25">
      <c r="A406" s="20" t="s">
        <v>296</v>
      </c>
      <c r="B406" s="35">
        <v>45131</v>
      </c>
      <c r="C406" s="18">
        <v>42384</v>
      </c>
      <c r="D406" s="24">
        <v>4</v>
      </c>
      <c r="E406" s="12">
        <f>(B406-C406)/365.242199</f>
        <v>7.5210367463590915</v>
      </c>
      <c r="F406" s="41">
        <v>883.82216943742094</v>
      </c>
      <c r="G406" s="40">
        <v>10.96117216117216</v>
      </c>
      <c r="H406" s="40">
        <v>12.040964590964592</v>
      </c>
      <c r="I406" s="40">
        <v>9.071475914029401</v>
      </c>
      <c r="J406" s="40">
        <v>48.524467290213408</v>
      </c>
      <c r="K406" s="45">
        <f>IF(G406&gt;0,0.0000275*G406^2.082*H406^0.974*F406,"")</f>
        <v>40.109194737137145</v>
      </c>
      <c r="L406" s="45">
        <f>IF(G406&gt;0,(1/3*H406^3*PI()*(G406/((H406-1.3)*200))^2)*F406,"")</f>
        <v>42.067314056878168</v>
      </c>
      <c r="M406" s="29">
        <f>IF(E406&gt;4.99,J406/E406,)</f>
        <v>6.451832230935973</v>
      </c>
      <c r="N406" s="13" t="s">
        <v>91</v>
      </c>
      <c r="O406" s="13" t="s">
        <v>379</v>
      </c>
      <c r="P406" s="13" t="s">
        <v>47</v>
      </c>
      <c r="Q406" s="11" t="s">
        <v>274</v>
      </c>
      <c r="R406" s="11" t="s">
        <v>255</v>
      </c>
      <c r="S406" s="13">
        <v>0</v>
      </c>
      <c r="T406" s="13">
        <v>0</v>
      </c>
      <c r="U406" s="13"/>
      <c r="V406" s="25">
        <f>(F405-F406)/F405</f>
        <v>2.5833742230630195E-2</v>
      </c>
      <c r="W406" s="13" t="s">
        <v>95</v>
      </c>
      <c r="X406" s="13"/>
      <c r="Y406" s="37"/>
      <c r="AD406" s="3"/>
      <c r="AE406" s="39"/>
    </row>
    <row r="407" spans="1:31" x14ac:dyDescent="0.25">
      <c r="A407" s="20" t="s">
        <v>341</v>
      </c>
      <c r="B407" s="35">
        <v>45131</v>
      </c>
      <c r="C407" s="18">
        <v>42384</v>
      </c>
      <c r="D407" s="24">
        <v>4</v>
      </c>
      <c r="E407" s="12">
        <f>(B407-C407)/365.242199</f>
        <v>7.5210367463590915</v>
      </c>
      <c r="F407" s="41">
        <v>940.22010670158306</v>
      </c>
      <c r="G407" s="40">
        <v>11.547817460317459</v>
      </c>
      <c r="H407" s="40">
        <v>12.110551146384481</v>
      </c>
      <c r="I407" s="40">
        <v>10.339809137247984</v>
      </c>
      <c r="J407" s="40">
        <v>70.260775521644376</v>
      </c>
      <c r="K407" s="45">
        <f>IF(G407&gt;0,0.0000275*G407^2.082*H407^0.974*F407,"")</f>
        <v>47.828712238630423</v>
      </c>
      <c r="L407" s="45">
        <f>IF(G407&gt;0,(1/3*H407^3*PI()*(G407/((H407-1.3)*200))^2)*F407,"")</f>
        <v>49.887763460839203</v>
      </c>
      <c r="M407" s="29">
        <f>IF(E407&gt;4.99,J407/E407,)</f>
        <v>9.3419003112379926</v>
      </c>
      <c r="N407" s="13" t="s">
        <v>91</v>
      </c>
      <c r="O407" s="13" t="s">
        <v>379</v>
      </c>
      <c r="P407" s="13" t="s">
        <v>47</v>
      </c>
      <c r="Q407" s="11" t="s">
        <v>274</v>
      </c>
      <c r="R407" s="11" t="s">
        <v>257</v>
      </c>
      <c r="S407" s="13">
        <v>400</v>
      </c>
      <c r="T407" s="13">
        <v>0</v>
      </c>
      <c r="U407" s="13"/>
      <c r="V407" s="25">
        <f>(F406-F407)/F406</f>
        <v>-6.3811408238448108E-2</v>
      </c>
      <c r="W407" s="13" t="s">
        <v>95</v>
      </c>
      <c r="X407" s="13"/>
      <c r="Y407" s="37"/>
      <c r="AD407" s="3"/>
      <c r="AE407" s="39"/>
    </row>
    <row r="408" spans="1:31" x14ac:dyDescent="0.25">
      <c r="A408" s="20" t="s">
        <v>318</v>
      </c>
      <c r="B408" s="35">
        <v>45131</v>
      </c>
      <c r="C408" s="18">
        <v>42384</v>
      </c>
      <c r="D408" s="24">
        <v>4</v>
      </c>
      <c r="E408" s="12">
        <f>(B408-C408)/365.242199</f>
        <v>7.5210367463590915</v>
      </c>
      <c r="F408" s="41">
        <v>889.17587928858563</v>
      </c>
      <c r="G408" s="40">
        <v>13.068446695007085</v>
      </c>
      <c r="H408" s="40">
        <v>12.989792448112027</v>
      </c>
      <c r="I408" s="40">
        <v>12.52260324063012</v>
      </c>
      <c r="J408" s="40">
        <v>54.459319451822232</v>
      </c>
      <c r="K408" s="45">
        <f>IF(G408&gt;0,0.0000275*G408^2.082*H408^0.974*F408,"")</f>
        <v>62.653772881262825</v>
      </c>
      <c r="L408" s="45">
        <f>IF(G408&gt;0,(1/3*H408^3*PI()*(G408/((H408-1.3)*200))^2)*F408,"")</f>
        <v>63.76718952975277</v>
      </c>
      <c r="M408" s="29"/>
      <c r="N408" s="13" t="s">
        <v>91</v>
      </c>
      <c r="O408" s="13" t="s">
        <v>379</v>
      </c>
      <c r="P408" s="13" t="s">
        <v>47</v>
      </c>
      <c r="Q408" s="11" t="s">
        <v>274</v>
      </c>
      <c r="R408" s="11" t="s">
        <v>256</v>
      </c>
      <c r="S408" s="13">
        <v>0</v>
      </c>
      <c r="T408" s="13">
        <v>400</v>
      </c>
      <c r="U408" s="13"/>
      <c r="V408" s="25">
        <f>(F407-F408)/F407</f>
        <v>5.4289657335735306E-2</v>
      </c>
      <c r="W408" s="13" t="s">
        <v>95</v>
      </c>
      <c r="X408" s="13"/>
      <c r="Y408" s="37"/>
      <c r="AD408" s="3"/>
      <c r="AE408" s="39"/>
    </row>
    <row r="409" spans="1:31" x14ac:dyDescent="0.25">
      <c r="A409" s="20" t="s">
        <v>364</v>
      </c>
      <c r="B409" s="35">
        <v>45131</v>
      </c>
      <c r="C409" s="18">
        <v>42384</v>
      </c>
      <c r="D409" s="24">
        <v>4</v>
      </c>
      <c r="E409" s="12">
        <f>(B409-C409)/365.242199</f>
        <v>7.5210367463590915</v>
      </c>
      <c r="F409" s="41">
        <v>840.24738145740014</v>
      </c>
      <c r="G409" s="40">
        <v>14.287044420816349</v>
      </c>
      <c r="H409" s="40">
        <v>14.064667139228542</v>
      </c>
      <c r="I409" s="40">
        <v>13.904219087917872</v>
      </c>
      <c r="J409" s="40">
        <v>82.455925587135596</v>
      </c>
      <c r="K409" s="45">
        <f>IF(G409&gt;0,0.0000275*G409^2.082*H409^0.974*F409,"")</f>
        <v>77.020799155657301</v>
      </c>
      <c r="L409" s="45">
        <f>IF(G409&gt;0,(1/3*H409^3*PI()*(G409/((H409-1.3)*200))^2)*F409,"")</f>
        <v>76.670795803608215</v>
      </c>
      <c r="M409" s="29"/>
      <c r="N409" s="13" t="s">
        <v>91</v>
      </c>
      <c r="O409" s="13" t="s">
        <v>379</v>
      </c>
      <c r="P409" s="13" t="s">
        <v>47</v>
      </c>
      <c r="Q409" s="11" t="s">
        <v>274</v>
      </c>
      <c r="R409" s="11" t="s">
        <v>258</v>
      </c>
      <c r="S409" s="13">
        <v>400</v>
      </c>
      <c r="T409" s="13">
        <v>400</v>
      </c>
      <c r="U409" s="13"/>
      <c r="V409" s="25">
        <f>(F408-F409)/F408</f>
        <v>5.5026793878318367E-2</v>
      </c>
      <c r="W409" s="13" t="s">
        <v>95</v>
      </c>
      <c r="X409" s="13"/>
      <c r="Y409" s="37"/>
      <c r="AD409" s="3"/>
      <c r="AE409" s="39"/>
    </row>
    <row r="410" spans="1:31" x14ac:dyDescent="0.25">
      <c r="A410" s="20" t="s">
        <v>297</v>
      </c>
      <c r="B410" s="35">
        <v>45139</v>
      </c>
      <c r="C410" s="18">
        <v>42597</v>
      </c>
      <c r="D410" s="24">
        <v>4</v>
      </c>
      <c r="E410" s="12">
        <f>(B410-C410)/365.242199</f>
        <v>6.9597653473770693</v>
      </c>
      <c r="F410" s="41">
        <v>1020.8333333333334</v>
      </c>
      <c r="G410" s="40">
        <v>15.232249999999999</v>
      </c>
      <c r="H410" s="40">
        <v>15.371782600584645</v>
      </c>
      <c r="I410" s="40">
        <v>19.67440398018519</v>
      </c>
      <c r="J410" s="40">
        <v>134.01697399992258</v>
      </c>
      <c r="K410" s="45">
        <f>IF(G410&gt;0,0.0000275*G410^2.082*H410^0.974*F410,"")</f>
        <v>116.5927943121096</v>
      </c>
      <c r="L410" s="45">
        <f>IF(G410&gt;0,(1/3*H410^3*PI()*(G410/((H410-1.3)*200))^2)*F410,"")</f>
        <v>113.74336032779583</v>
      </c>
      <c r="M410" s="29">
        <f>IF(E410&gt;4.99,J410/E410,)</f>
        <v>19.25596156060486</v>
      </c>
      <c r="N410" s="13" t="s">
        <v>91</v>
      </c>
      <c r="O410" s="13" t="s">
        <v>379</v>
      </c>
      <c r="P410" s="13" t="s">
        <v>47</v>
      </c>
      <c r="Q410" s="11" t="s">
        <v>275</v>
      </c>
      <c r="R410" s="11" t="s">
        <v>255</v>
      </c>
      <c r="S410" s="13">
        <v>0</v>
      </c>
      <c r="T410" s="13">
        <v>0</v>
      </c>
      <c r="U410" s="13"/>
      <c r="V410" s="25">
        <f>(F409-F410)/F409</f>
        <v>-0.21491998173527041</v>
      </c>
      <c r="W410" s="13" t="s">
        <v>95</v>
      </c>
      <c r="X410" s="13"/>
      <c r="Y410" s="37"/>
      <c r="AD410" s="3"/>
      <c r="AE410" s="39"/>
    </row>
    <row r="411" spans="1:31" x14ac:dyDescent="0.25">
      <c r="A411" s="20" t="s">
        <v>342</v>
      </c>
      <c r="B411" s="35">
        <v>45139</v>
      </c>
      <c r="C411" s="18">
        <v>42597</v>
      </c>
      <c r="D411" s="24">
        <v>4</v>
      </c>
      <c r="E411" s="12">
        <f>(B411-C411)/365.242199</f>
        <v>6.9597653473770693</v>
      </c>
      <c r="F411" s="41">
        <v>958.33333333333326</v>
      </c>
      <c r="G411" s="40">
        <v>15.388636363636365</v>
      </c>
      <c r="H411" s="40">
        <v>15.348413879425488</v>
      </c>
      <c r="I411" s="40">
        <v>18.769968907647815</v>
      </c>
      <c r="J411" s="40">
        <v>133.56069270339077</v>
      </c>
      <c r="K411" s="45">
        <f>IF(G411&gt;0,0.0000275*G411^2.082*H411^0.974*F411,"")</f>
        <v>111.64154156695307</v>
      </c>
      <c r="L411" s="45">
        <f>IF(G411&gt;0,(1/3*H411^3*PI()*(G411/((H411-1.3)*200))^2)*F411,"")</f>
        <v>108.84824063680877</v>
      </c>
      <c r="M411" s="29">
        <f>IF(E411&gt;4.99,J411/E411,)</f>
        <v>19.190401692741819</v>
      </c>
      <c r="N411" s="13" t="s">
        <v>91</v>
      </c>
      <c r="O411" s="13" t="s">
        <v>379</v>
      </c>
      <c r="P411" s="13" t="s">
        <v>47</v>
      </c>
      <c r="Q411" s="11" t="s">
        <v>275</v>
      </c>
      <c r="R411" s="11" t="s">
        <v>257</v>
      </c>
      <c r="S411" s="13">
        <v>400</v>
      </c>
      <c r="T411" s="13">
        <v>0</v>
      </c>
      <c r="U411" s="13"/>
      <c r="V411" s="25">
        <f>(F410-F411)/F410</f>
        <v>6.1224489795918477E-2</v>
      </c>
      <c r="W411" s="13" t="s">
        <v>95</v>
      </c>
      <c r="X411" s="13"/>
      <c r="Y411" s="37"/>
      <c r="AD411" s="3"/>
      <c r="AE411" s="39"/>
    </row>
    <row r="412" spans="1:31" x14ac:dyDescent="0.25">
      <c r="A412" s="20" t="s">
        <v>319</v>
      </c>
      <c r="B412" s="35">
        <v>45139</v>
      </c>
      <c r="C412" s="18">
        <v>42597</v>
      </c>
      <c r="D412" s="24">
        <v>4</v>
      </c>
      <c r="E412" s="12">
        <f>(B412-C412)/365.242199</f>
        <v>6.9597653473770693</v>
      </c>
      <c r="F412" s="41">
        <v>979.16666666666674</v>
      </c>
      <c r="G412" s="40">
        <v>16.368636363636362</v>
      </c>
      <c r="H412" s="40">
        <v>16.974000000000004</v>
      </c>
      <c r="I412" s="40">
        <v>21.265604296766686</v>
      </c>
      <c r="J412" s="40">
        <v>138.68558018188008</v>
      </c>
      <c r="K412" s="45">
        <f>IF(G412&gt;0,0.0000275*G412^2.082*H412^0.974*F412,"")</f>
        <v>143.0780951786999</v>
      </c>
      <c r="L412" s="45">
        <f>IF(G412&gt;0,(1/3*H412^3*PI()*(G412/((H412-1.3)*200))^2)*F412,"")</f>
        <v>136.72349684915602</v>
      </c>
      <c r="M412" s="29"/>
      <c r="N412" s="13" t="s">
        <v>91</v>
      </c>
      <c r="O412" s="13" t="s">
        <v>379</v>
      </c>
      <c r="P412" s="13" t="s">
        <v>47</v>
      </c>
      <c r="Q412" s="11" t="s">
        <v>275</v>
      </c>
      <c r="R412" s="11" t="s">
        <v>256</v>
      </c>
      <c r="S412" s="13">
        <v>0</v>
      </c>
      <c r="T412" s="13">
        <v>400</v>
      </c>
      <c r="U412" s="13"/>
      <c r="V412" s="25">
        <f>(F411-F412)/F411</f>
        <v>-2.1739130434782768E-2</v>
      </c>
      <c r="W412" s="13" t="s">
        <v>95</v>
      </c>
      <c r="X412" s="13"/>
      <c r="Y412" s="37"/>
      <c r="AD412" s="3"/>
      <c r="AE412" s="39"/>
    </row>
    <row r="413" spans="1:31" x14ac:dyDescent="0.25">
      <c r="A413" s="20" t="s">
        <v>365</v>
      </c>
      <c r="B413" s="35">
        <v>45139</v>
      </c>
      <c r="C413" s="18">
        <v>42597</v>
      </c>
      <c r="D413" s="24">
        <v>4</v>
      </c>
      <c r="E413" s="12">
        <f>(B413-C413)/365.242199</f>
        <v>6.9597653473770693</v>
      </c>
      <c r="F413" s="41">
        <v>979.16666666666663</v>
      </c>
      <c r="G413" s="40">
        <v>16.251902173913045</v>
      </c>
      <c r="H413" s="40">
        <v>16.796918005453811</v>
      </c>
      <c r="I413" s="40">
        <v>21.418773301090923</v>
      </c>
      <c r="J413" s="40">
        <v>126.90524550768866</v>
      </c>
      <c r="K413" s="45">
        <f>IF(G413&gt;0,0.0000275*G413^2.082*H413^0.974*F413,"")</f>
        <v>139.52932404004542</v>
      </c>
      <c r="L413" s="45">
        <f>IF(G413&gt;0,(1/3*H413^3*PI()*(G413/((H413-1.3)*200))^2)*F413,"")</f>
        <v>133.60779061779266</v>
      </c>
      <c r="M413" s="29"/>
      <c r="N413" s="13" t="s">
        <v>91</v>
      </c>
      <c r="O413" s="13" t="s">
        <v>379</v>
      </c>
      <c r="P413" s="13" t="s">
        <v>47</v>
      </c>
      <c r="Q413" s="11" t="s">
        <v>275</v>
      </c>
      <c r="R413" s="11" t="s">
        <v>258</v>
      </c>
      <c r="S413" s="13">
        <v>400</v>
      </c>
      <c r="T413" s="13">
        <v>400</v>
      </c>
      <c r="U413" s="13"/>
      <c r="V413" s="25">
        <f>(F412-F413)/F412</f>
        <v>1.1610570660930998E-16</v>
      </c>
      <c r="W413" s="13" t="s">
        <v>95</v>
      </c>
      <c r="X413" s="13"/>
      <c r="Y413" s="37"/>
      <c r="AD413" s="3"/>
      <c r="AE413" s="39"/>
    </row>
    <row r="414" spans="1:31" x14ac:dyDescent="0.25">
      <c r="A414" s="20" t="s">
        <v>299</v>
      </c>
      <c r="B414" s="35">
        <v>45133</v>
      </c>
      <c r="C414" s="18">
        <v>42475</v>
      </c>
      <c r="D414" s="24">
        <v>4</v>
      </c>
      <c r="E414" s="12">
        <f>(B414-C414)/365.242199</f>
        <v>7.2773628219229938</v>
      </c>
      <c r="F414" s="41">
        <v>821.31839388376466</v>
      </c>
      <c r="G414" s="40">
        <v>12.621283484469464</v>
      </c>
      <c r="H414" s="40">
        <v>14.348702639670627</v>
      </c>
      <c r="I414" s="40">
        <v>10.938502065225435</v>
      </c>
      <c r="J414" s="40">
        <v>66.151080851997548</v>
      </c>
      <c r="K414" s="45">
        <f>IF(G414&gt;0,0.0000275*G414^2.082*H414^0.974*F414,"")</f>
        <v>59.303084355585035</v>
      </c>
      <c r="L414" s="45">
        <f>IF(G414&gt;0,(1/3*H414^3*PI()*(G414/((H414-1.3)*200))^2)*F414,"")</f>
        <v>59.427909924616841</v>
      </c>
      <c r="M414" s="29">
        <f>IF(E414&gt;4.99,J414/E414,)</f>
        <v>9.0899797729911143</v>
      </c>
      <c r="N414" s="13" t="s">
        <v>91</v>
      </c>
      <c r="O414" s="13" t="s">
        <v>379</v>
      </c>
      <c r="P414" s="13" t="s">
        <v>47</v>
      </c>
      <c r="Q414" s="11" t="s">
        <v>277</v>
      </c>
      <c r="R414" s="11" t="s">
        <v>255</v>
      </c>
      <c r="S414" s="13">
        <v>0</v>
      </c>
      <c r="T414" s="13">
        <v>0</v>
      </c>
      <c r="U414" s="13"/>
      <c r="V414" s="25">
        <f>(F413-F414)/F413</f>
        <v>0.16120674667189988</v>
      </c>
      <c r="W414" s="13" t="s">
        <v>95</v>
      </c>
      <c r="X414" s="13"/>
      <c r="Y414" s="37"/>
      <c r="AD414" s="3"/>
      <c r="AE414" s="39"/>
    </row>
    <row r="415" spans="1:31" x14ac:dyDescent="0.25">
      <c r="A415" s="20" t="s">
        <v>344</v>
      </c>
      <c r="B415" s="35">
        <v>45133</v>
      </c>
      <c r="C415" s="18">
        <v>42475</v>
      </c>
      <c r="D415" s="24">
        <v>4</v>
      </c>
      <c r="E415" s="12">
        <f>(B415-C415)/365.242199</f>
        <v>7.2773628219229938</v>
      </c>
      <c r="F415" s="41">
        <v>813.78335951360657</v>
      </c>
      <c r="G415" s="40">
        <v>13.24306156806157</v>
      </c>
      <c r="H415" s="40">
        <v>15.32607623857624</v>
      </c>
      <c r="I415" s="40">
        <v>11.673335388319975</v>
      </c>
      <c r="J415" s="40">
        <v>87.249681092744794</v>
      </c>
      <c r="K415" s="45">
        <f>IF(G415&gt;0,0.0000275*G415^2.082*H415^0.974*F415,"")</f>
        <v>69.25180856541013</v>
      </c>
      <c r="L415" s="45">
        <f>IF(G415&gt;0,(1/3*H415^3*PI()*(G415/((H415-1.3)*200))^2)*F415,"")</f>
        <v>68.371448738769615</v>
      </c>
      <c r="M415" s="29">
        <f>IF(E415&gt;4.99,J415/E415,)</f>
        <v>11.989189384636131</v>
      </c>
      <c r="N415" s="13" t="s">
        <v>91</v>
      </c>
      <c r="O415" s="13" t="s">
        <v>379</v>
      </c>
      <c r="P415" s="13" t="s">
        <v>47</v>
      </c>
      <c r="Q415" s="11" t="s">
        <v>277</v>
      </c>
      <c r="R415" s="11" t="s">
        <v>257</v>
      </c>
      <c r="S415" s="13">
        <v>400</v>
      </c>
      <c r="T415" s="13">
        <v>0</v>
      </c>
      <c r="U415" s="13"/>
      <c r="V415" s="25">
        <f>(F414-F415)/F414</f>
        <v>9.1743158637020202E-3</v>
      </c>
      <c r="W415" s="13" t="s">
        <v>95</v>
      </c>
      <c r="X415" s="13"/>
      <c r="Y415" s="37"/>
      <c r="AD415" s="3"/>
      <c r="AE415" s="39"/>
    </row>
    <row r="416" spans="1:31" x14ac:dyDescent="0.25">
      <c r="A416" s="20" t="s">
        <v>321</v>
      </c>
      <c r="B416" s="35">
        <v>45133</v>
      </c>
      <c r="C416" s="18">
        <v>42475</v>
      </c>
      <c r="D416" s="24">
        <v>4</v>
      </c>
      <c r="E416" s="12">
        <f>(B416-C416)/365.242199</f>
        <v>7.2773628219229938</v>
      </c>
      <c r="F416" s="41">
        <v>960.40250632702873</v>
      </c>
      <c r="G416" s="40">
        <v>13.220925890373008</v>
      </c>
      <c r="H416" s="40">
        <v>14.960568353757722</v>
      </c>
      <c r="I416" s="40">
        <v>13.989324531368112</v>
      </c>
      <c r="J416" s="40">
        <v>73.691579900188088</v>
      </c>
      <c r="K416" s="45">
        <f>IF(G416&gt;0,0.0000275*G416^2.082*H416^0.974*F416,"")</f>
        <v>79.552280863888356</v>
      </c>
      <c r="L416" s="45">
        <f>IF(G416&gt;0,(1/3*H416^3*PI()*(G416/((H416-1.3)*200))^2)*F416,"")</f>
        <v>78.859204864063287</v>
      </c>
      <c r="M416" s="29"/>
      <c r="N416" s="13" t="s">
        <v>91</v>
      </c>
      <c r="O416" s="13" t="s">
        <v>379</v>
      </c>
      <c r="P416" s="13" t="s">
        <v>47</v>
      </c>
      <c r="Q416" s="11" t="s">
        <v>277</v>
      </c>
      <c r="R416" s="11" t="s">
        <v>256</v>
      </c>
      <c r="S416" s="13">
        <v>0</v>
      </c>
      <c r="T416" s="13">
        <v>400</v>
      </c>
      <c r="U416" s="13"/>
      <c r="V416" s="25">
        <f>(F415-F416)/F415</f>
        <v>-0.18016975291932186</v>
      </c>
      <c r="W416" s="13" t="s">
        <v>95</v>
      </c>
      <c r="X416" s="13"/>
      <c r="Y416" s="37"/>
      <c r="AD416" s="3"/>
      <c r="AE416" s="39"/>
    </row>
    <row r="417" spans="1:31" x14ac:dyDescent="0.25">
      <c r="A417" s="20" t="s">
        <v>367</v>
      </c>
      <c r="B417" s="35">
        <v>45133</v>
      </c>
      <c r="C417" s="18">
        <v>42475</v>
      </c>
      <c r="D417" s="24">
        <v>4</v>
      </c>
      <c r="E417" s="12">
        <f>(B417-C417)/365.242199</f>
        <v>7.2773628219229938</v>
      </c>
      <c r="F417" s="41">
        <v>983.94950341975198</v>
      </c>
      <c r="G417" s="40">
        <v>13.435691207300531</v>
      </c>
      <c r="H417" s="40">
        <v>15.073899371069183</v>
      </c>
      <c r="I417" s="40">
        <v>14.931707472867876</v>
      </c>
      <c r="J417" s="40">
        <v>96.47178495536653</v>
      </c>
      <c r="K417" s="45">
        <f>IF(G417&gt;0,0.0000275*G417^2.082*H417^0.974*F417,"")</f>
        <v>84.905260628308881</v>
      </c>
      <c r="L417" s="45">
        <f>IF(G417&gt;0,(1/3*H417^3*PI()*(G417/((H417-1.3)*200))^2)*F417,"")</f>
        <v>83.950732305955611</v>
      </c>
      <c r="M417" s="29"/>
      <c r="N417" s="13" t="s">
        <v>91</v>
      </c>
      <c r="O417" s="13" t="s">
        <v>379</v>
      </c>
      <c r="P417" s="13" t="s">
        <v>47</v>
      </c>
      <c r="Q417" s="11" t="s">
        <v>277</v>
      </c>
      <c r="R417" s="11" t="s">
        <v>258</v>
      </c>
      <c r="S417" s="13">
        <v>400</v>
      </c>
      <c r="T417" s="13">
        <v>400</v>
      </c>
      <c r="U417" s="13"/>
      <c r="V417" s="25">
        <f>(F416-F417)/F416</f>
        <v>-2.4517842193869918E-2</v>
      </c>
      <c r="W417" s="13" t="s">
        <v>95</v>
      </c>
      <c r="X417" s="13"/>
      <c r="Y417" s="37"/>
      <c r="AD417" s="3"/>
      <c r="AE417" s="39"/>
    </row>
    <row r="418" spans="1:31" x14ac:dyDescent="0.25">
      <c r="A418" s="20" t="s">
        <v>303</v>
      </c>
      <c r="B418" s="35">
        <v>45132</v>
      </c>
      <c r="C418" s="18">
        <v>42931</v>
      </c>
      <c r="D418" s="24">
        <v>4</v>
      </c>
      <c r="E418" s="12">
        <f>(B418-C418)/365.242199</f>
        <v>6.0261382885825849</v>
      </c>
      <c r="F418" s="41">
        <v>741.66975663256164</v>
      </c>
      <c r="G418" s="40">
        <v>12.349432789432788</v>
      </c>
      <c r="H418" s="40">
        <v>12.351191919191919</v>
      </c>
      <c r="I418" s="40">
        <v>9.90650456483265</v>
      </c>
      <c r="J418" s="40">
        <v>56.476640824467736</v>
      </c>
      <c r="K418" s="45">
        <f>IF(G418&gt;0,0.0000275*G418^2.082*H418^0.974*F418,"")</f>
        <v>44.225910211589714</v>
      </c>
      <c r="L418" s="45">
        <f>IF(G418&gt;0,(1/3*H418^3*PI()*(G418/((H418-1.3)*200))^2)*F418,"")</f>
        <v>45.685837042953054</v>
      </c>
      <c r="M418" s="29">
        <f>IF(E418&gt;4.99,J418/E418,)</f>
        <v>9.3719457005278368</v>
      </c>
      <c r="N418" s="13" t="s">
        <v>91</v>
      </c>
      <c r="O418" s="13" t="s">
        <v>379</v>
      </c>
      <c r="P418" s="13" t="s">
        <v>47</v>
      </c>
      <c r="Q418" s="11" t="s">
        <v>281</v>
      </c>
      <c r="R418" s="11" t="s">
        <v>255</v>
      </c>
      <c r="S418" s="13">
        <v>0</v>
      </c>
      <c r="T418" s="13">
        <v>0</v>
      </c>
      <c r="U418" s="13"/>
      <c r="V418" s="25">
        <f>(F417-F418)/F417</f>
        <v>0.24623189091019237</v>
      </c>
      <c r="W418" s="13" t="s">
        <v>95</v>
      </c>
      <c r="X418" s="13"/>
      <c r="Y418" s="37"/>
      <c r="AD418" s="3"/>
      <c r="AE418" s="39"/>
    </row>
    <row r="419" spans="1:31" x14ac:dyDescent="0.25">
      <c r="A419" s="20" t="s">
        <v>348</v>
      </c>
      <c r="B419" s="35">
        <v>45132</v>
      </c>
      <c r="C419" s="18">
        <v>42931</v>
      </c>
      <c r="D419" s="24">
        <v>4</v>
      </c>
      <c r="E419" s="12">
        <f>(B419-C419)/365.242199</f>
        <v>6.0261382885825849</v>
      </c>
      <c r="F419" s="41">
        <v>665.45097670876044</v>
      </c>
      <c r="G419" s="40">
        <v>13.326515151515151</v>
      </c>
      <c r="H419" s="40">
        <v>12.097821969696971</v>
      </c>
      <c r="I419" s="40">
        <v>10.068219979048896</v>
      </c>
      <c r="J419" s="40">
        <v>70.166005825759228</v>
      </c>
      <c r="K419" s="45">
        <f>IF(G419&gt;0,0.0000275*G419^2.082*H419^0.974*F419,"")</f>
        <v>45.568582447843113</v>
      </c>
      <c r="L419" s="45">
        <f>IF(G419&gt;0,(1/3*H419^3*PI()*(G419/((H419-1.3)*200))^2)*F419,"")</f>
        <v>46.985854599560177</v>
      </c>
      <c r="M419" s="29">
        <f>IF(E419&gt;4.99,J419/E419,)</f>
        <v>11.643610296613863</v>
      </c>
      <c r="N419" s="13" t="s">
        <v>91</v>
      </c>
      <c r="O419" s="13" t="s">
        <v>379</v>
      </c>
      <c r="P419" s="13" t="s">
        <v>47</v>
      </c>
      <c r="Q419" s="11" t="s">
        <v>281</v>
      </c>
      <c r="R419" s="11" t="s">
        <v>257</v>
      </c>
      <c r="S419" s="13">
        <v>400</v>
      </c>
      <c r="T419" s="13">
        <v>0</v>
      </c>
      <c r="U419" s="13"/>
      <c r="V419" s="25">
        <f>(F418-F419)/F418</f>
        <v>0.10276646612888861</v>
      </c>
      <c r="W419" s="13" t="s">
        <v>95</v>
      </c>
      <c r="X419" s="13"/>
      <c r="Y419" s="37"/>
      <c r="AD419" s="3"/>
      <c r="AE419" s="39"/>
    </row>
    <row r="420" spans="1:31" x14ac:dyDescent="0.25">
      <c r="A420" s="20" t="s">
        <v>325</v>
      </c>
      <c r="B420" s="35">
        <v>45132</v>
      </c>
      <c r="C420" s="18">
        <v>42931</v>
      </c>
      <c r="D420" s="24">
        <v>4</v>
      </c>
      <c r="E420" s="12">
        <f>(B420-C420)/365.242199</f>
        <v>6.0261382885825849</v>
      </c>
      <c r="F420" s="41">
        <v>728.15027104788931</v>
      </c>
      <c r="G420" s="40">
        <v>14.434546114742192</v>
      </c>
      <c r="H420" s="40">
        <v>12.81543365494346</v>
      </c>
      <c r="I420" s="40">
        <v>12.691093540552103</v>
      </c>
      <c r="J420" s="40">
        <v>57.594771089770639</v>
      </c>
      <c r="K420" s="45">
        <f>IF(G420&gt;0,0.0000275*G420^2.082*H420^0.974*F420,"")</f>
        <v>62.282103441073311</v>
      </c>
      <c r="L420" s="45">
        <f>IF(G420&gt;0,(1/3*H420^3*PI()*(G420/((H420-1.3)*200))^2)*F420,"")</f>
        <v>63.042761949026271</v>
      </c>
      <c r="M420" s="29"/>
      <c r="N420" s="13" t="s">
        <v>91</v>
      </c>
      <c r="O420" s="13" t="s">
        <v>379</v>
      </c>
      <c r="P420" s="13" t="s">
        <v>47</v>
      </c>
      <c r="Q420" s="11" t="s">
        <v>281</v>
      </c>
      <c r="R420" s="11" t="s">
        <v>256</v>
      </c>
      <c r="S420" s="13">
        <v>0</v>
      </c>
      <c r="T420" s="13">
        <v>400</v>
      </c>
      <c r="U420" s="13"/>
      <c r="V420" s="25">
        <f>(F419-F420)/F419</f>
        <v>-9.4220756349674251E-2</v>
      </c>
      <c r="W420" s="13" t="s">
        <v>95</v>
      </c>
      <c r="X420" s="13"/>
      <c r="Y420" s="37"/>
      <c r="AD420" s="3"/>
      <c r="AE420" s="39"/>
    </row>
    <row r="421" spans="1:31" x14ac:dyDescent="0.25">
      <c r="A421" s="20" t="s">
        <v>371</v>
      </c>
      <c r="B421" s="35">
        <v>45132</v>
      </c>
      <c r="C421" s="18">
        <v>42931</v>
      </c>
      <c r="D421" s="24">
        <v>4</v>
      </c>
      <c r="E421" s="12">
        <f>(B421-C421)/365.242199</f>
        <v>6.0261382885825849</v>
      </c>
      <c r="F421" s="41">
        <v>666.94621380429328</v>
      </c>
      <c r="G421" s="40">
        <v>15.134123847167325</v>
      </c>
      <c r="H421" s="40">
        <v>13.127455259112869</v>
      </c>
      <c r="I421" s="40">
        <v>12.711687630229912</v>
      </c>
      <c r="J421" s="40">
        <v>66.843793337053853</v>
      </c>
      <c r="K421" s="45">
        <f>IF(G421&gt;0,0.0000275*G421^2.082*H421^0.974*F421,"")</f>
        <v>64.446957934852037</v>
      </c>
      <c r="L421" s="45">
        <f>IF(G421&gt;0,(1/3*H421^3*PI()*(G421/((H421-1.3)*200))^2)*F421,"")</f>
        <v>64.674490783116042</v>
      </c>
      <c r="M421" s="29"/>
      <c r="N421" s="13" t="s">
        <v>91</v>
      </c>
      <c r="O421" s="13" t="s">
        <v>379</v>
      </c>
      <c r="P421" s="13" t="s">
        <v>47</v>
      </c>
      <c r="Q421" s="11" t="s">
        <v>281</v>
      </c>
      <c r="R421" s="11" t="s">
        <v>258</v>
      </c>
      <c r="S421" s="13">
        <v>400</v>
      </c>
      <c r="T421" s="13">
        <v>400</v>
      </c>
      <c r="U421" s="13"/>
      <c r="V421" s="25">
        <f>(F420-F421)/F420</f>
        <v>8.4054157056779738E-2</v>
      </c>
      <c r="W421" s="13" t="s">
        <v>95</v>
      </c>
      <c r="X421" s="13"/>
      <c r="Y421" s="37"/>
      <c r="AD421" s="3"/>
      <c r="AE421" s="39"/>
    </row>
    <row r="422" spans="1:31" x14ac:dyDescent="0.25">
      <c r="A422" s="20" t="s">
        <v>376</v>
      </c>
      <c r="B422" s="35">
        <v>44755</v>
      </c>
      <c r="C422" s="18">
        <v>42931</v>
      </c>
      <c r="D422" s="24">
        <v>4</v>
      </c>
      <c r="E422" s="12">
        <f>(B422-C422)/365.242199</f>
        <v>4.9939464963083298</v>
      </c>
      <c r="F422" s="41">
        <v>768.15222714541505</v>
      </c>
      <c r="G422" s="40">
        <v>13.796687081169841</v>
      </c>
      <c r="H422" s="40">
        <v>12.260584476101718</v>
      </c>
      <c r="I422" s="40">
        <v>12.401292176541448</v>
      </c>
      <c r="J422" s="40">
        <v>66.658950820546679</v>
      </c>
      <c r="K422" s="45">
        <f>IF(G422&gt;0,0.0000275*G422^2.082*H422^0.974*F422,"")</f>
        <v>57.279739569261345</v>
      </c>
      <c r="L422" s="45">
        <f>IF(G422&gt;0,(1/3*H422^3*PI()*(G422/((H422-1.3)*200))^2)*F422,"")</f>
        <v>58.72616540603174</v>
      </c>
      <c r="M422" s="29"/>
      <c r="N422" s="13" t="s">
        <v>91</v>
      </c>
      <c r="O422" s="13" t="s">
        <v>378</v>
      </c>
      <c r="P422" s="13" t="s">
        <v>47</v>
      </c>
      <c r="Q422" s="11" t="s">
        <v>260</v>
      </c>
      <c r="R422" s="11" t="s">
        <v>255</v>
      </c>
      <c r="S422" s="13">
        <v>0</v>
      </c>
      <c r="T422" s="13">
        <v>0</v>
      </c>
      <c r="U422" s="13"/>
      <c r="V422" s="25">
        <v>-3.5706553052794042E-2</v>
      </c>
      <c r="W422" s="13" t="s">
        <v>95</v>
      </c>
      <c r="X422" s="13"/>
      <c r="Y422" s="37"/>
      <c r="AD422" s="3"/>
      <c r="AE422" s="39"/>
    </row>
    <row r="423" spans="1:31" x14ac:dyDescent="0.25">
      <c r="A423" s="20" t="s">
        <v>349</v>
      </c>
      <c r="B423" s="35">
        <v>44755</v>
      </c>
      <c r="C423" s="18">
        <v>42200</v>
      </c>
      <c r="D423" s="24">
        <v>4</v>
      </c>
      <c r="E423" s="12">
        <f>(B423-C423)/365.242199</f>
        <v>6.9953581678003198</v>
      </c>
      <c r="F423" s="41">
        <v>890.16843109962201</v>
      </c>
      <c r="G423" s="40">
        <v>13.016761202495744</v>
      </c>
      <c r="H423" s="40">
        <v>12.509094346757422</v>
      </c>
      <c r="I423" s="40">
        <v>12.467066986076629</v>
      </c>
      <c r="J423" s="40">
        <v>72.843275363030344</v>
      </c>
      <c r="K423" s="45">
        <f>IF(G423&gt;0,0.0000275*G423^2.082*H423^0.974*F423,"")</f>
        <v>59.965021523047085</v>
      </c>
      <c r="L423" s="45">
        <f>IF(G423&gt;0,(1/3*H423^3*PI()*(G423/((H423-1.3)*200))^2)*F423,"")</f>
        <v>61.515314021492664</v>
      </c>
      <c r="M423" s="29"/>
      <c r="N423" s="13" t="s">
        <v>91</v>
      </c>
      <c r="O423" s="13" t="s">
        <v>378</v>
      </c>
      <c r="P423" s="13" t="s">
        <v>47</v>
      </c>
      <c r="Q423" s="11" t="s">
        <v>260</v>
      </c>
      <c r="R423" s="11" t="s">
        <v>257</v>
      </c>
      <c r="S423" s="13">
        <v>400</v>
      </c>
      <c r="T423" s="13">
        <v>0</v>
      </c>
      <c r="U423" s="13"/>
      <c r="V423" s="25">
        <f>(F422-F423)/F422</f>
        <v>-0.15884378075377067</v>
      </c>
      <c r="W423" s="13" t="s">
        <v>95</v>
      </c>
      <c r="X423" s="13"/>
      <c r="Y423" s="37"/>
      <c r="AD423" s="3"/>
      <c r="AE423" s="39"/>
    </row>
    <row r="424" spans="1:31" x14ac:dyDescent="0.25">
      <c r="A424" s="20" t="s">
        <v>326</v>
      </c>
      <c r="B424" s="35">
        <v>44755</v>
      </c>
      <c r="C424" s="18">
        <v>42200</v>
      </c>
      <c r="D424" s="24">
        <v>4</v>
      </c>
      <c r="E424" s="12">
        <f>(B424-C424)/365.242199</f>
        <v>6.9953581678003198</v>
      </c>
      <c r="F424" s="41">
        <v>840.36292423950317</v>
      </c>
      <c r="G424" s="40">
        <v>13.947816460694591</v>
      </c>
      <c r="H424" s="40">
        <v>12.756971765168387</v>
      </c>
      <c r="I424" s="40">
        <v>13.459936958153236</v>
      </c>
      <c r="J424" s="40">
        <v>66.861809086828984</v>
      </c>
      <c r="K424" s="45">
        <f>IF(G424&gt;0,0.0000275*G424^2.082*H424^0.974*F424,"")</f>
        <v>66.628447260978604</v>
      </c>
      <c r="L424" s="45">
        <f>IF(G424&gt;0,(1/3*H424^3*PI()*(G424/((H424-1.3)*200))^2)*F424,"")</f>
        <v>67.694136892233416</v>
      </c>
      <c r="M424" s="29"/>
      <c r="N424" s="13" t="s">
        <v>91</v>
      </c>
      <c r="O424" s="13" t="s">
        <v>378</v>
      </c>
      <c r="P424" s="13" t="s">
        <v>47</v>
      </c>
      <c r="Q424" s="11" t="s">
        <v>260</v>
      </c>
      <c r="R424" s="11" t="s">
        <v>256</v>
      </c>
      <c r="S424" s="13">
        <v>0</v>
      </c>
      <c r="T424" s="13">
        <v>400</v>
      </c>
      <c r="U424" s="13"/>
      <c r="V424" s="25">
        <f>(F423-F424)/F423</f>
        <v>5.5950655089615192E-2</v>
      </c>
      <c r="W424" s="13" t="s">
        <v>95</v>
      </c>
      <c r="X424" s="13"/>
      <c r="Y424" s="37"/>
      <c r="AD424" s="3"/>
      <c r="AE424" s="39"/>
    </row>
    <row r="425" spans="1:31" x14ac:dyDescent="0.25">
      <c r="A425" s="20" t="s">
        <v>372</v>
      </c>
      <c r="B425" s="35">
        <v>44755</v>
      </c>
      <c r="C425" s="18">
        <v>42200</v>
      </c>
      <c r="D425" s="24">
        <v>4</v>
      </c>
      <c r="E425" s="12">
        <f>(B425-C425)/365.242199</f>
        <v>6.9953581678003198</v>
      </c>
      <c r="F425" s="41">
        <v>883.54094627480754</v>
      </c>
      <c r="G425" s="40">
        <v>13.934884018420604</v>
      </c>
      <c r="H425" s="40">
        <v>12.656282470624646</v>
      </c>
      <c r="I425" s="40">
        <v>14.028353315739187</v>
      </c>
      <c r="J425" s="40">
        <v>75.202772288600542</v>
      </c>
      <c r="K425" s="45">
        <f>IF(G425&gt;0,0.0000275*G425^2.082*H425^0.974*F425,"")</f>
        <v>69.379116639249062</v>
      </c>
      <c r="L425" s="45">
        <f>IF(G425&gt;0,(1/3*H425^3*PI()*(G425/((H425-1.3)*200))^2)*F425,"")</f>
        <v>70.607060092090734</v>
      </c>
      <c r="M425" s="29"/>
      <c r="N425" s="13" t="s">
        <v>91</v>
      </c>
      <c r="O425" s="13" t="s">
        <v>378</v>
      </c>
      <c r="P425" s="13" t="s">
        <v>47</v>
      </c>
      <c r="Q425" s="11" t="s">
        <v>260</v>
      </c>
      <c r="R425" s="11" t="s">
        <v>258</v>
      </c>
      <c r="S425" s="13">
        <v>400</v>
      </c>
      <c r="T425" s="13">
        <v>400</v>
      </c>
      <c r="U425" s="13"/>
      <c r="V425" s="25">
        <f>(F424-F425)/F424</f>
        <v>-5.1380208228937338E-2</v>
      </c>
      <c r="W425" s="13" t="s">
        <v>95</v>
      </c>
      <c r="X425" s="13"/>
      <c r="Y425" s="37"/>
      <c r="AD425" s="3"/>
      <c r="AE425" s="39"/>
    </row>
    <row r="426" spans="1:31" x14ac:dyDescent="0.25">
      <c r="A426" s="20" t="s">
        <v>288</v>
      </c>
      <c r="B426" s="35">
        <v>44783</v>
      </c>
      <c r="C426" s="18">
        <v>42566</v>
      </c>
      <c r="D426" s="24">
        <v>4</v>
      </c>
      <c r="E426" s="12">
        <f>(B426-C426)/365.242199</f>
        <v>6.0699448367958153</v>
      </c>
      <c r="F426" s="41">
        <v>1140.625</v>
      </c>
      <c r="G426" s="40">
        <v>13.891330408712298</v>
      </c>
      <c r="H426" s="40">
        <v>17.856649631881027</v>
      </c>
      <c r="I426" s="40">
        <v>18.534171841529279</v>
      </c>
      <c r="J426" s="40">
        <v>128.77931792837703</v>
      </c>
      <c r="K426" s="45">
        <f>IF(G426&gt;0,0.0000275*G426^2.082*H426^0.974*F426,"")</f>
        <v>124.42894972387268</v>
      </c>
      <c r="L426" s="45">
        <f>IF(G426&gt;0,(1/3*H426^3*PI()*(G426/((H426-1.3)*200))^2)*F426,"")</f>
        <v>119.6889922702247</v>
      </c>
      <c r="M426" s="29"/>
      <c r="N426" s="13" t="s">
        <v>90</v>
      </c>
      <c r="O426" s="13" t="s">
        <v>379</v>
      </c>
      <c r="P426" s="13" t="s">
        <v>47</v>
      </c>
      <c r="Q426" s="11" t="s">
        <v>267</v>
      </c>
      <c r="R426" s="11" t="s">
        <v>255</v>
      </c>
      <c r="S426" s="13">
        <v>0</v>
      </c>
      <c r="T426" s="13">
        <v>0</v>
      </c>
      <c r="U426" s="13"/>
      <c r="V426" s="25">
        <f>(F425-F426)/F425</f>
        <v>-0.2909701636456265</v>
      </c>
      <c r="W426" s="13" t="s">
        <v>95</v>
      </c>
      <c r="X426" s="13"/>
      <c r="Y426" s="37"/>
      <c r="AD426" s="3"/>
      <c r="AE426" s="39"/>
    </row>
    <row r="427" spans="1:31" x14ac:dyDescent="0.25">
      <c r="A427" s="20" t="s">
        <v>333</v>
      </c>
      <c r="B427" s="35">
        <v>44783</v>
      </c>
      <c r="C427" s="18">
        <v>42566</v>
      </c>
      <c r="D427" s="24">
        <v>4</v>
      </c>
      <c r="E427" s="12">
        <f>(B427-C427)/365.242199</f>
        <v>6.0699448367958153</v>
      </c>
      <c r="F427" s="41">
        <v>1257.8125</v>
      </c>
      <c r="G427" s="40">
        <v>12.674577470293933</v>
      </c>
      <c r="H427" s="40">
        <v>16.45653677277215</v>
      </c>
      <c r="I427" s="40">
        <v>17.856700662406865</v>
      </c>
      <c r="J427" s="40">
        <v>131.75655239799207</v>
      </c>
      <c r="K427" s="45">
        <f>IF(G427&gt;0,0.0000275*G427^2.082*H427^0.974*F427,"")</f>
        <v>104.7055667649562</v>
      </c>
      <c r="L427" s="45">
        <f>IF(G427&gt;0,(1/3*H427^3*PI()*(G427/((H427-1.3)*200))^2)*F427,"")</f>
        <v>102.62824261185641</v>
      </c>
      <c r="M427" s="29"/>
      <c r="N427" s="13" t="s">
        <v>90</v>
      </c>
      <c r="O427" s="13" t="s">
        <v>379</v>
      </c>
      <c r="P427" s="13" t="s">
        <v>47</v>
      </c>
      <c r="Q427" s="11" t="s">
        <v>267</v>
      </c>
      <c r="R427" s="11" t="s">
        <v>257</v>
      </c>
      <c r="S427" s="13">
        <v>400</v>
      </c>
      <c r="T427" s="13">
        <v>0</v>
      </c>
      <c r="U427" s="13"/>
      <c r="V427" s="25">
        <f>(F426-F427)/F426</f>
        <v>-0.10273972602739725</v>
      </c>
      <c r="W427" s="13" t="s">
        <v>95</v>
      </c>
      <c r="X427" s="13"/>
      <c r="Y427" s="37"/>
      <c r="AD427" s="3"/>
      <c r="AE427" s="39"/>
    </row>
    <row r="428" spans="1:31" x14ac:dyDescent="0.25">
      <c r="A428" s="20" t="s">
        <v>310</v>
      </c>
      <c r="B428" s="35">
        <v>44783</v>
      </c>
      <c r="C428" s="18">
        <v>42566</v>
      </c>
      <c r="D428" s="24">
        <v>4</v>
      </c>
      <c r="E428" s="12">
        <f>(B428-C428)/365.242199</f>
        <v>6.0699448367958153</v>
      </c>
      <c r="F428" s="41">
        <v>1234.375</v>
      </c>
      <c r="G428" s="40">
        <v>13.295737179487181</v>
      </c>
      <c r="H428" s="40">
        <v>16.645032051282051</v>
      </c>
      <c r="I428" s="40">
        <v>18.556166756047752</v>
      </c>
      <c r="J428" s="40">
        <v>123.62238732448122</v>
      </c>
      <c r="K428" s="45">
        <f>IF(G428&gt;0,0.0000275*G428^2.082*H428^0.974*F428,"")</f>
        <v>114.78372337434024</v>
      </c>
      <c r="L428" s="45">
        <f>IF(G428&gt;0,(1/3*H428^3*PI()*(G428/((H428-1.3)*200))^2)*F428,"")</f>
        <v>111.88165831535801</v>
      </c>
      <c r="M428" s="29"/>
      <c r="N428" s="13" t="s">
        <v>90</v>
      </c>
      <c r="O428" s="13" t="s">
        <v>379</v>
      </c>
      <c r="P428" s="13" t="s">
        <v>47</v>
      </c>
      <c r="Q428" s="11" t="s">
        <v>267</v>
      </c>
      <c r="R428" s="11" t="s">
        <v>256</v>
      </c>
      <c r="S428" s="13">
        <v>0</v>
      </c>
      <c r="T428" s="13">
        <v>400</v>
      </c>
      <c r="U428" s="13"/>
      <c r="V428" s="25">
        <f>(F427-F428)/F427</f>
        <v>1.8633540372670808E-2</v>
      </c>
      <c r="W428" s="13" t="s">
        <v>95</v>
      </c>
      <c r="X428" s="13"/>
      <c r="Y428" s="37"/>
      <c r="AD428" s="3"/>
      <c r="AE428" s="39"/>
    </row>
    <row r="429" spans="1:31" x14ac:dyDescent="0.25">
      <c r="A429" s="20" t="s">
        <v>356</v>
      </c>
      <c r="B429" s="35">
        <v>44783</v>
      </c>
      <c r="C429" s="18">
        <v>42566</v>
      </c>
      <c r="D429" s="24">
        <v>4</v>
      </c>
      <c r="E429" s="12">
        <f>(B429-C429)/365.242199</f>
        <v>6.0699448367958153</v>
      </c>
      <c r="F429" s="41">
        <v>1156.25</v>
      </c>
      <c r="G429" s="40">
        <v>12.9014652014652</v>
      </c>
      <c r="H429" s="40">
        <v>15.555452799760374</v>
      </c>
      <c r="I429" s="40">
        <v>16.38956615531492</v>
      </c>
      <c r="J429" s="40">
        <v>125.46791119882678</v>
      </c>
      <c r="K429" s="45">
        <f>IF(G429&gt;0,0.0000275*G429^2.082*H429^0.974*F429,"")</f>
        <v>94.542834635705574</v>
      </c>
      <c r="L429" s="45">
        <f>IF(G429&gt;0,(1/3*H429^3*PI()*(G429/((H429-1.3)*200))^2)*F429,"")</f>
        <v>93.322074051044211</v>
      </c>
      <c r="M429" s="29"/>
      <c r="N429" s="13" t="s">
        <v>90</v>
      </c>
      <c r="O429" s="13" t="s">
        <v>379</v>
      </c>
      <c r="P429" s="13" t="s">
        <v>47</v>
      </c>
      <c r="Q429" s="11" t="s">
        <v>267</v>
      </c>
      <c r="R429" s="11" t="s">
        <v>258</v>
      </c>
      <c r="S429" s="13">
        <v>400</v>
      </c>
      <c r="T429" s="13">
        <v>400</v>
      </c>
      <c r="U429" s="13"/>
      <c r="V429" s="25">
        <f>(F428-F429)/F428</f>
        <v>6.3291139240506333E-2</v>
      </c>
      <c r="W429" s="13" t="s">
        <v>95</v>
      </c>
      <c r="X429" s="13"/>
      <c r="Y429" s="37"/>
      <c r="AD429" s="3"/>
      <c r="AE429" s="39"/>
    </row>
    <row r="430" spans="1:31" x14ac:dyDescent="0.25">
      <c r="A430" s="20" t="s">
        <v>289</v>
      </c>
      <c r="B430" s="35">
        <v>45223</v>
      </c>
      <c r="C430" s="18">
        <v>42566</v>
      </c>
      <c r="D430" s="24">
        <v>4</v>
      </c>
      <c r="E430" s="12">
        <f>(B430-C430)/365.242199</f>
        <v>7.2746249126596672</v>
      </c>
      <c r="F430" s="41">
        <v>1101.5625</v>
      </c>
      <c r="G430" s="40">
        <v>15.079648341031834</v>
      </c>
      <c r="H430" s="40">
        <v>19.919752034963913</v>
      </c>
      <c r="I430" s="40">
        <v>20.9695347180757</v>
      </c>
      <c r="J430" s="40">
        <v>164.41735964592041</v>
      </c>
      <c r="K430" s="45">
        <f>IF(G430&gt;0,0.0000275*G430^2.082*H430^0.974*F430,"")</f>
        <v>158.58236483164555</v>
      </c>
      <c r="L430" s="45">
        <f>IF(G430&gt;0,(1/3*H430^3*PI()*(G430/((H430-1.3)*200))^2)*F430,"")</f>
        <v>149.5079184836467</v>
      </c>
      <c r="M430" s="29">
        <f>IF(E430&gt;4.99,J430/E430,)</f>
        <v>22.601489646537388</v>
      </c>
      <c r="N430" s="13" t="s">
        <v>90</v>
      </c>
      <c r="O430" s="13" t="s">
        <v>379</v>
      </c>
      <c r="P430" s="13" t="s">
        <v>47</v>
      </c>
      <c r="Q430" s="11" t="s">
        <v>268</v>
      </c>
      <c r="R430" s="11" t="s">
        <v>255</v>
      </c>
      <c r="S430" s="13">
        <v>0</v>
      </c>
      <c r="T430" s="13">
        <v>0</v>
      </c>
      <c r="U430" s="13"/>
      <c r="V430" s="25">
        <f>(F429-F430)/F429</f>
        <v>4.72972972972973E-2</v>
      </c>
      <c r="W430" s="13" t="s">
        <v>95</v>
      </c>
      <c r="X430" s="13"/>
      <c r="Y430" s="37"/>
      <c r="AD430" s="3"/>
      <c r="AE430" s="39"/>
    </row>
    <row r="431" spans="1:31" x14ac:dyDescent="0.25">
      <c r="A431" s="20" t="s">
        <v>334</v>
      </c>
      <c r="B431" s="35">
        <v>45223</v>
      </c>
      <c r="C431" s="18">
        <v>42566</v>
      </c>
      <c r="D431" s="24">
        <v>4</v>
      </c>
      <c r="E431" s="12">
        <f>(B431-C431)/365.242199</f>
        <v>7.2746249126596672</v>
      </c>
      <c r="F431" s="41">
        <v>1195.3125</v>
      </c>
      <c r="G431" s="40">
        <v>14.083900955611483</v>
      </c>
      <c r="H431" s="40">
        <v>18.771446519893338</v>
      </c>
      <c r="I431" s="40">
        <v>20.615597323015741</v>
      </c>
      <c r="J431" s="40">
        <v>181.29606638776247</v>
      </c>
      <c r="K431" s="45">
        <f>IF(G431&gt;0,0.0000275*G431^2.082*H431^0.974*F431,"")</f>
        <v>140.87767047831875</v>
      </c>
      <c r="L431" s="45">
        <f>IF(G431&gt;0,(1/3*H431^3*PI()*(G431/((H431-1.3)*200))^2)*F431,"")</f>
        <v>134.50285638034811</v>
      </c>
      <c r="M431" s="29">
        <f>IF(E431&gt;4.99,J431/E431,)</f>
        <v>24.921706419840554</v>
      </c>
      <c r="N431" s="13" t="s">
        <v>90</v>
      </c>
      <c r="O431" s="13" t="s">
        <v>379</v>
      </c>
      <c r="P431" s="13" t="s">
        <v>47</v>
      </c>
      <c r="Q431" s="11" t="s">
        <v>268</v>
      </c>
      <c r="R431" s="11" t="s">
        <v>257</v>
      </c>
      <c r="S431" s="13">
        <v>400</v>
      </c>
      <c r="T431" s="13">
        <v>0</v>
      </c>
      <c r="U431" s="13"/>
      <c r="V431" s="25">
        <f>(F430-F431)/F430</f>
        <v>-8.5106382978723402E-2</v>
      </c>
      <c r="W431" s="13" t="s">
        <v>95</v>
      </c>
      <c r="X431" s="13"/>
      <c r="Y431" s="37"/>
      <c r="AD431" s="3"/>
      <c r="AE431" s="39"/>
    </row>
    <row r="432" spans="1:31" x14ac:dyDescent="0.25">
      <c r="A432" s="20" t="s">
        <v>311</v>
      </c>
      <c r="B432" s="35">
        <v>45223</v>
      </c>
      <c r="C432" s="18">
        <v>42566</v>
      </c>
      <c r="D432" s="24">
        <v>4</v>
      </c>
      <c r="E432" s="12">
        <f>(B432-C432)/365.242199</f>
        <v>7.2746249126596672</v>
      </c>
      <c r="F432" s="41">
        <v>1093.75</v>
      </c>
      <c r="G432" s="40">
        <v>15.731862745098038</v>
      </c>
      <c r="H432" s="40">
        <v>19.628431372549024</v>
      </c>
      <c r="I432" s="40">
        <v>22.544449309395752</v>
      </c>
      <c r="J432" s="40">
        <v>157.89823233550894</v>
      </c>
      <c r="K432" s="45">
        <f>IF(G432&gt;0,0.0000275*G432^2.082*H432^0.974*F432,"")</f>
        <v>169.51869400895541</v>
      </c>
      <c r="L432" s="45">
        <f>IF(G432&gt;0,(1/3*H432^3*PI()*(G432/((H432-1.3)*200))^2)*F432,"")</f>
        <v>159.53397127530081</v>
      </c>
      <c r="M432" s="29"/>
      <c r="N432" s="13" t="s">
        <v>90</v>
      </c>
      <c r="O432" s="13" t="s">
        <v>379</v>
      </c>
      <c r="P432" s="13" t="s">
        <v>47</v>
      </c>
      <c r="Q432" s="11" t="s">
        <v>268</v>
      </c>
      <c r="R432" s="11" t="s">
        <v>256</v>
      </c>
      <c r="S432" s="13">
        <v>0</v>
      </c>
      <c r="T432" s="13">
        <v>400</v>
      </c>
      <c r="U432" s="13"/>
      <c r="V432" s="25">
        <f>(F431-F432)/F431</f>
        <v>8.4967320261437912E-2</v>
      </c>
      <c r="W432" s="13" t="s">
        <v>95</v>
      </c>
      <c r="X432" s="13"/>
      <c r="Y432" s="37"/>
      <c r="AD432" s="3"/>
      <c r="AE432" s="39"/>
    </row>
    <row r="433" spans="1:31" x14ac:dyDescent="0.25">
      <c r="A433" s="20" t="s">
        <v>357</v>
      </c>
      <c r="B433" s="35">
        <v>45223</v>
      </c>
      <c r="C433" s="18">
        <v>42566</v>
      </c>
      <c r="D433" s="24">
        <v>4</v>
      </c>
      <c r="E433" s="12">
        <f>(B433-C433)/365.242199</f>
        <v>7.2746249126596672</v>
      </c>
      <c r="F433" s="41">
        <v>1234.375</v>
      </c>
      <c r="G433" s="40">
        <v>13.855096153846151</v>
      </c>
      <c r="H433" s="40">
        <v>18.171554487179488</v>
      </c>
      <c r="I433" s="40">
        <v>20.132835161298672</v>
      </c>
      <c r="J433" s="40">
        <v>160.9058585562187</v>
      </c>
      <c r="K433" s="45">
        <f>IF(G433&gt;0,0.0000275*G433^2.082*H433^0.974*F433,"")</f>
        <v>136.2256122748222</v>
      </c>
      <c r="L433" s="45">
        <f>IF(G433&gt;0,(1/3*H433^3*PI()*(G433/((H433-1.3)*200))^2)*F433,"")</f>
        <v>130.76781780290102</v>
      </c>
      <c r="M433" s="29"/>
      <c r="N433" s="13" t="s">
        <v>90</v>
      </c>
      <c r="O433" s="13" t="s">
        <v>379</v>
      </c>
      <c r="P433" s="13" t="s">
        <v>47</v>
      </c>
      <c r="Q433" s="11" t="s">
        <v>268</v>
      </c>
      <c r="R433" s="11" t="s">
        <v>258</v>
      </c>
      <c r="S433" s="13">
        <v>400</v>
      </c>
      <c r="T433" s="13">
        <v>400</v>
      </c>
      <c r="U433" s="13"/>
      <c r="V433" s="25">
        <f>(F432-F433)/F432</f>
        <v>-0.12857142857142856</v>
      </c>
      <c r="W433" s="13" t="s">
        <v>95</v>
      </c>
      <c r="X433" s="13"/>
      <c r="Y433" s="37"/>
      <c r="AD433" s="3"/>
      <c r="AE433" s="39"/>
    </row>
    <row r="434" spans="1:31" x14ac:dyDescent="0.25">
      <c r="A434" s="20" t="s">
        <v>291</v>
      </c>
      <c r="B434" s="35">
        <v>44783</v>
      </c>
      <c r="C434" s="18">
        <v>42550</v>
      </c>
      <c r="D434" s="24">
        <v>4</v>
      </c>
      <c r="E434" s="12">
        <f>(B434-C434)/365.242199</f>
        <v>6.1137513850090466</v>
      </c>
      <c r="F434" s="41"/>
      <c r="G434" s="40"/>
      <c r="H434" s="40"/>
      <c r="I434" s="40"/>
      <c r="J434" s="40"/>
      <c r="K434" s="45"/>
      <c r="L434" s="45" t="str">
        <f>IF(G434&gt;0,(1/3*H434^3*PI()*(G434/((H434-1.3)*200))^2)*F434,"")</f>
        <v/>
      </c>
      <c r="M434" s="29"/>
      <c r="N434" s="13" t="s">
        <v>90</v>
      </c>
      <c r="O434" s="13" t="s">
        <v>378</v>
      </c>
      <c r="P434" s="13" t="s">
        <v>47</v>
      </c>
      <c r="Q434" s="11" t="s">
        <v>270</v>
      </c>
      <c r="R434" s="11" t="s">
        <v>255</v>
      </c>
      <c r="S434" s="13">
        <v>0</v>
      </c>
      <c r="T434" s="13">
        <v>0</v>
      </c>
      <c r="U434" s="13"/>
      <c r="V434" s="25">
        <f>(F433-F434)/F433</f>
        <v>1</v>
      </c>
      <c r="W434" s="13" t="s">
        <v>95</v>
      </c>
      <c r="X434" s="13"/>
      <c r="Y434" s="37"/>
      <c r="AD434" s="3"/>
      <c r="AE434" s="39"/>
    </row>
    <row r="435" spans="1:31" x14ac:dyDescent="0.25">
      <c r="A435" s="20" t="s">
        <v>336</v>
      </c>
      <c r="B435" s="35">
        <v>44783</v>
      </c>
      <c r="C435" s="18">
        <v>42536</v>
      </c>
      <c r="D435" s="24">
        <v>4</v>
      </c>
      <c r="E435" s="12">
        <f>(B435-C435)/365.242199</f>
        <v>6.1520821146956237</v>
      </c>
      <c r="F435" s="41"/>
      <c r="G435" s="40"/>
      <c r="H435" s="40"/>
      <c r="I435" s="40"/>
      <c r="J435" s="40"/>
      <c r="K435" s="45"/>
      <c r="L435" s="45" t="str">
        <f>IF(G435&gt;0,(1/3*H435^3*PI()*(G435/((H435-1.3)*200))^2)*F435,"")</f>
        <v/>
      </c>
      <c r="M435" s="29"/>
      <c r="N435" s="13" t="s">
        <v>90</v>
      </c>
      <c r="O435" s="13" t="s">
        <v>378</v>
      </c>
      <c r="P435" s="13" t="s">
        <v>47</v>
      </c>
      <c r="Q435" s="11" t="s">
        <v>270</v>
      </c>
      <c r="R435" s="11" t="s">
        <v>257</v>
      </c>
      <c r="S435" s="13">
        <v>400</v>
      </c>
      <c r="T435" s="13">
        <v>0</v>
      </c>
      <c r="U435" s="13"/>
      <c r="V435" s="25" t="e">
        <f>(F434-F435)/F434</f>
        <v>#DIV/0!</v>
      </c>
      <c r="W435" s="13" t="s">
        <v>95</v>
      </c>
      <c r="X435" s="13"/>
      <c r="Y435" s="37"/>
      <c r="AD435" s="3"/>
      <c r="AE435" s="39"/>
    </row>
    <row r="436" spans="1:31" x14ac:dyDescent="0.25">
      <c r="A436" s="20" t="s">
        <v>313</v>
      </c>
      <c r="B436" s="35">
        <v>44783</v>
      </c>
      <c r="C436" s="18">
        <v>42536</v>
      </c>
      <c r="D436" s="24">
        <v>4</v>
      </c>
      <c r="E436" s="12">
        <f>(B436-C436)/365.242199</f>
        <v>6.1520821146956237</v>
      </c>
      <c r="F436" s="41"/>
      <c r="G436" s="40"/>
      <c r="H436" s="40"/>
      <c r="I436" s="40"/>
      <c r="J436" s="40"/>
      <c r="K436" s="45"/>
      <c r="L436" s="45" t="str">
        <f>IF(G436&gt;0,(1/3*H436^3*PI()*(G436/((H436-1.3)*200))^2)*F436,"")</f>
        <v/>
      </c>
      <c r="M436" s="29"/>
      <c r="N436" s="13" t="s">
        <v>90</v>
      </c>
      <c r="O436" s="13" t="s">
        <v>378</v>
      </c>
      <c r="P436" s="13" t="s">
        <v>47</v>
      </c>
      <c r="Q436" s="11" t="s">
        <v>270</v>
      </c>
      <c r="R436" s="11" t="s">
        <v>256</v>
      </c>
      <c r="S436" s="13">
        <v>0</v>
      </c>
      <c r="T436" s="13">
        <v>400</v>
      </c>
      <c r="U436" s="13"/>
      <c r="V436" s="25" t="e">
        <f>(F435-F436)/F435</f>
        <v>#DIV/0!</v>
      </c>
      <c r="W436" s="13" t="s">
        <v>95</v>
      </c>
      <c r="X436" s="13"/>
      <c r="Y436" s="37"/>
      <c r="AD436" s="3"/>
      <c r="AE436" s="39"/>
    </row>
    <row r="437" spans="1:31" x14ac:dyDescent="0.25">
      <c r="A437" s="20" t="s">
        <v>359</v>
      </c>
      <c r="B437" s="35">
        <v>44783</v>
      </c>
      <c r="C437" s="18">
        <v>42536</v>
      </c>
      <c r="D437" s="24">
        <v>4</v>
      </c>
      <c r="E437" s="12">
        <f>(B437-C437)/365.242199</f>
        <v>6.1520821146956237</v>
      </c>
      <c r="F437" s="41"/>
      <c r="G437" s="40"/>
      <c r="H437" s="40"/>
      <c r="I437" s="40"/>
      <c r="J437" s="40"/>
      <c r="K437" s="45"/>
      <c r="L437" s="45" t="str">
        <f>IF(G437&gt;0,(1/3*H437^3*PI()*(G437/((H437-1.3)*200))^2)*F437,"")</f>
        <v/>
      </c>
      <c r="M437" s="29"/>
      <c r="N437" s="13" t="s">
        <v>90</v>
      </c>
      <c r="O437" s="13" t="s">
        <v>378</v>
      </c>
      <c r="P437" s="13" t="s">
        <v>47</v>
      </c>
      <c r="Q437" s="11" t="s">
        <v>270</v>
      </c>
      <c r="R437" s="11" t="s">
        <v>258</v>
      </c>
      <c r="S437" s="13">
        <v>400</v>
      </c>
      <c r="T437" s="13">
        <v>400</v>
      </c>
      <c r="U437" s="13"/>
      <c r="V437" s="25" t="e">
        <f>(F436-F437)/F436</f>
        <v>#DIV/0!</v>
      </c>
      <c r="W437" s="13" t="s">
        <v>95</v>
      </c>
      <c r="X437" s="13"/>
      <c r="Y437" s="37"/>
      <c r="AD437" s="3"/>
      <c r="AE437" s="39"/>
    </row>
    <row r="438" spans="1:31" x14ac:dyDescent="0.25">
      <c r="A438" s="20" t="s">
        <v>292</v>
      </c>
      <c r="B438" s="35">
        <v>45133</v>
      </c>
      <c r="C438" s="18">
        <v>42550</v>
      </c>
      <c r="D438" s="24">
        <v>4</v>
      </c>
      <c r="E438" s="12">
        <f>(B438-C438)/365.242199</f>
        <v>7.0720196271734741</v>
      </c>
      <c r="F438" s="41"/>
      <c r="G438" s="40"/>
      <c r="H438" s="40"/>
      <c r="I438" s="40"/>
      <c r="J438" s="40"/>
      <c r="K438" s="45"/>
      <c r="L438" s="45" t="str">
        <f>IF(G438&gt;0,(1/3*H438^3*PI()*(G438/((H438-1.3)*200))^2)*F438,"")</f>
        <v/>
      </c>
      <c r="M438" s="29">
        <f>IF(E438&gt;4.99,J438/E438,)</f>
        <v>0</v>
      </c>
      <c r="N438" s="13" t="s">
        <v>90</v>
      </c>
      <c r="O438" s="13" t="s">
        <v>378</v>
      </c>
      <c r="P438" s="13" t="s">
        <v>47</v>
      </c>
      <c r="Q438" s="11" t="s">
        <v>271</v>
      </c>
      <c r="R438" s="11" t="s">
        <v>255</v>
      </c>
      <c r="S438" s="13">
        <v>0</v>
      </c>
      <c r="T438" s="13">
        <v>0</v>
      </c>
      <c r="U438" s="13"/>
      <c r="V438" s="25">
        <v>7.4044444444444399E-2</v>
      </c>
      <c r="W438" s="13" t="s">
        <v>95</v>
      </c>
      <c r="X438" s="13"/>
      <c r="Y438" s="37"/>
      <c r="AD438" s="3"/>
      <c r="AE438" s="39"/>
    </row>
    <row r="439" spans="1:31" x14ac:dyDescent="0.25">
      <c r="A439" s="20" t="s">
        <v>337</v>
      </c>
      <c r="B439" s="35">
        <v>45133</v>
      </c>
      <c r="C439" s="18">
        <v>42536</v>
      </c>
      <c r="D439" s="24">
        <v>4</v>
      </c>
      <c r="E439" s="12">
        <f>(B439-C439)/365.242199</f>
        <v>7.1103503568600512</v>
      </c>
      <c r="F439" s="41"/>
      <c r="G439" s="40"/>
      <c r="H439" s="40"/>
      <c r="I439" s="40"/>
      <c r="J439" s="40"/>
      <c r="K439" s="45"/>
      <c r="L439" s="45" t="str">
        <f>IF(G439&gt;0,(1/3*H439^3*PI()*(G439/((H439-1.3)*200))^2)*F439,"")</f>
        <v/>
      </c>
      <c r="M439" s="29">
        <f>IF(E439&gt;4.99,J439/E439,)</f>
        <v>0</v>
      </c>
      <c r="N439" s="13" t="s">
        <v>90</v>
      </c>
      <c r="O439" s="13" t="s">
        <v>378</v>
      </c>
      <c r="P439" s="13" t="s">
        <v>47</v>
      </c>
      <c r="Q439" s="11" t="s">
        <v>271</v>
      </c>
      <c r="R439" s="11" t="s">
        <v>257</v>
      </c>
      <c r="S439" s="13">
        <v>400</v>
      </c>
      <c r="T439" s="13">
        <v>0</v>
      </c>
      <c r="U439" s="13"/>
      <c r="V439" s="25" t="e">
        <f>(F438-F439)/F438</f>
        <v>#DIV/0!</v>
      </c>
      <c r="W439" s="13" t="s">
        <v>95</v>
      </c>
      <c r="X439" s="13"/>
      <c r="Y439" s="37"/>
      <c r="AD439" s="3"/>
      <c r="AE439" s="39"/>
    </row>
    <row r="440" spans="1:31" x14ac:dyDescent="0.25">
      <c r="A440" s="20" t="s">
        <v>314</v>
      </c>
      <c r="B440" s="35">
        <v>45133</v>
      </c>
      <c r="C440" s="18">
        <v>42536</v>
      </c>
      <c r="D440" s="24">
        <v>4</v>
      </c>
      <c r="E440" s="12">
        <f>(B440-C440)/365.242199</f>
        <v>7.1103503568600512</v>
      </c>
      <c r="F440" s="41"/>
      <c r="G440" s="40"/>
      <c r="H440" s="40"/>
      <c r="I440" s="40"/>
      <c r="J440" s="40"/>
      <c r="K440" s="45"/>
      <c r="L440" s="45" t="str">
        <f>IF(G440&gt;0,(1/3*H440^3*PI()*(G440/((H440-1.3)*200))^2)*F440,"")</f>
        <v/>
      </c>
      <c r="M440" s="29"/>
      <c r="N440" s="13" t="s">
        <v>90</v>
      </c>
      <c r="O440" s="13" t="s">
        <v>378</v>
      </c>
      <c r="P440" s="13" t="s">
        <v>47</v>
      </c>
      <c r="Q440" s="11" t="s">
        <v>271</v>
      </c>
      <c r="R440" s="11" t="s">
        <v>256</v>
      </c>
      <c r="S440" s="13">
        <v>0</v>
      </c>
      <c r="T440" s="13">
        <v>400</v>
      </c>
      <c r="U440" s="13"/>
      <c r="V440" s="25">
        <v>7.4044444444444399E-2</v>
      </c>
      <c r="W440" s="13" t="s">
        <v>95</v>
      </c>
      <c r="X440" s="13"/>
      <c r="Y440" s="37"/>
      <c r="AD440" s="3"/>
      <c r="AE440" s="39"/>
    </row>
    <row r="441" spans="1:31" x14ac:dyDescent="0.25">
      <c r="A441" s="20" t="s">
        <v>360</v>
      </c>
      <c r="B441" s="35">
        <v>45133</v>
      </c>
      <c r="C441" s="18">
        <v>42536</v>
      </c>
      <c r="D441" s="24">
        <v>4</v>
      </c>
      <c r="E441" s="12">
        <f>(B441-C441)/365.242199</f>
        <v>7.1103503568600512</v>
      </c>
      <c r="F441" s="41"/>
      <c r="G441" s="40"/>
      <c r="H441" s="40"/>
      <c r="I441" s="40"/>
      <c r="J441" s="40"/>
      <c r="K441" s="45"/>
      <c r="L441" s="45" t="str">
        <f>IF(G441&gt;0,(1/3*H441^3*PI()*(G441/((H441-1.3)*200))^2)*F441,"")</f>
        <v/>
      </c>
      <c r="M441" s="29"/>
      <c r="N441" s="13" t="s">
        <v>90</v>
      </c>
      <c r="O441" s="13" t="s">
        <v>378</v>
      </c>
      <c r="P441" s="13" t="s">
        <v>47</v>
      </c>
      <c r="Q441" s="11" t="s">
        <v>271</v>
      </c>
      <c r="R441" s="11" t="s">
        <v>258</v>
      </c>
      <c r="S441" s="13">
        <v>400</v>
      </c>
      <c r="T441" s="13">
        <v>400</v>
      </c>
      <c r="U441" s="13"/>
      <c r="V441" s="25" t="e">
        <f>(F440-F441)/F440</f>
        <v>#DIV/0!</v>
      </c>
      <c r="W441" s="13" t="s">
        <v>95</v>
      </c>
      <c r="X441" s="13"/>
      <c r="Y441" s="37"/>
      <c r="AD441" s="3"/>
      <c r="AE441" s="39"/>
    </row>
    <row r="442" spans="1:31" x14ac:dyDescent="0.25">
      <c r="A442" s="20" t="s">
        <v>294</v>
      </c>
      <c r="B442" s="35">
        <v>44888</v>
      </c>
      <c r="C442" s="18">
        <v>42534</v>
      </c>
      <c r="D442" s="24">
        <v>4</v>
      </c>
      <c r="E442" s="12">
        <f>(B442-C442)/365.242199</f>
        <v>6.4450384058716059</v>
      </c>
      <c r="F442" s="41">
        <v>1270.8333333333333</v>
      </c>
      <c r="G442" s="40">
        <v>11.618630853290005</v>
      </c>
      <c r="H442" s="40">
        <v>14.695034798102801</v>
      </c>
      <c r="I442" s="40">
        <v>15.338426888552398</v>
      </c>
      <c r="J442" s="40">
        <v>101.00663672343362</v>
      </c>
      <c r="K442" s="45">
        <f>IF(G442&gt;0,0.0000275*G442^2.082*H442^0.974*F442,"")</f>
        <v>79.049310731766838</v>
      </c>
      <c r="L442" s="45">
        <f>IF(G442&gt;0,(1/3*H442^3*PI()*(G442/((H442-1.3)*200))^2)*F442,"")</f>
        <v>79.431231426735081</v>
      </c>
      <c r="M442" s="29"/>
      <c r="N442" s="13" t="s">
        <v>90</v>
      </c>
      <c r="O442" s="13" t="s">
        <v>379</v>
      </c>
      <c r="P442" s="13" t="s">
        <v>47</v>
      </c>
      <c r="Q442" s="11" t="s">
        <v>272</v>
      </c>
      <c r="R442" s="11" t="s">
        <v>255</v>
      </c>
      <c r="S442" s="13">
        <v>0</v>
      </c>
      <c r="T442" s="13">
        <v>0</v>
      </c>
      <c r="U442" s="13"/>
      <c r="V442" s="25" t="e">
        <f>(F441-F442)/F441</f>
        <v>#DIV/0!</v>
      </c>
      <c r="W442" s="13" t="s">
        <v>95</v>
      </c>
      <c r="X442" s="13"/>
      <c r="Y442" s="37"/>
      <c r="AD442" s="3"/>
      <c r="AE442" s="39"/>
    </row>
    <row r="443" spans="1:31" x14ac:dyDescent="0.25">
      <c r="A443" s="20" t="s">
        <v>339</v>
      </c>
      <c r="B443" s="35">
        <v>44888</v>
      </c>
      <c r="C443" s="18">
        <v>42536</v>
      </c>
      <c r="D443" s="24">
        <v>4</v>
      </c>
      <c r="E443" s="12">
        <f>(B443-C443)/365.242199</f>
        <v>6.4395625873449518</v>
      </c>
      <c r="F443" s="41">
        <v>1328.125</v>
      </c>
      <c r="G443" s="40">
        <v>11.115121524739354</v>
      </c>
      <c r="H443" s="40">
        <v>14.174683163737281</v>
      </c>
      <c r="I443" s="40">
        <v>14.769578132614106</v>
      </c>
      <c r="J443" s="40">
        <v>198.6651355537185</v>
      </c>
      <c r="K443" s="45">
        <f>IF(G443&gt;0,0.0000275*G443^2.082*H443^0.974*F443,"")</f>
        <v>72.734265030500978</v>
      </c>
      <c r="L443" s="45">
        <f>IF(G443&gt;0,(1/3*H443^3*PI()*(G443/((H443-1.3)*200))^2)*F443,"")</f>
        <v>73.807923865823753</v>
      </c>
      <c r="M443" s="29"/>
      <c r="N443" s="13" t="s">
        <v>90</v>
      </c>
      <c r="O443" s="13" t="s">
        <v>379</v>
      </c>
      <c r="P443" s="13" t="s">
        <v>47</v>
      </c>
      <c r="Q443" s="11" t="s">
        <v>272</v>
      </c>
      <c r="R443" s="11" t="s">
        <v>257</v>
      </c>
      <c r="S443" s="13">
        <v>400</v>
      </c>
      <c r="T443" s="13">
        <v>0</v>
      </c>
      <c r="U443" s="13"/>
      <c r="V443" s="25">
        <f>(F442-F443)/F442</f>
        <v>-4.5081967213114818E-2</v>
      </c>
      <c r="W443" s="13" t="s">
        <v>95</v>
      </c>
      <c r="X443" s="13"/>
      <c r="Y443" s="37"/>
      <c r="AD443" s="3"/>
      <c r="AE443" s="39"/>
    </row>
    <row r="444" spans="1:31" x14ac:dyDescent="0.25">
      <c r="A444" s="20" t="s">
        <v>316</v>
      </c>
      <c r="B444" s="35">
        <v>44888</v>
      </c>
      <c r="C444" s="18">
        <v>42536</v>
      </c>
      <c r="D444" s="24">
        <v>4</v>
      </c>
      <c r="E444" s="12">
        <f>(B444-C444)/365.242199</f>
        <v>6.4395625873449518</v>
      </c>
      <c r="F444" s="41">
        <v>1265.625</v>
      </c>
      <c r="G444" s="40">
        <v>14.986947174447176</v>
      </c>
      <c r="H444" s="40">
        <v>17.855266544133755</v>
      </c>
      <c r="I444" s="40">
        <v>25.423768063796008</v>
      </c>
      <c r="J444" s="40">
        <v>95.135577340320879</v>
      </c>
      <c r="K444" s="45">
        <f>IF(G444&gt;0,0.0000275*G444^2.082*H444^0.974*F444,"")</f>
        <v>161.69365762867474</v>
      </c>
      <c r="L444" s="45">
        <f>IF(G444&gt;0,(1/3*H444^3*PI()*(G444/((H444-1.3)*200))^2)*F444,"")</f>
        <v>154.57052535710829</v>
      </c>
      <c r="M444" s="29"/>
      <c r="N444" s="13" t="s">
        <v>90</v>
      </c>
      <c r="O444" s="13" t="s">
        <v>379</v>
      </c>
      <c r="P444" s="13" t="s">
        <v>47</v>
      </c>
      <c r="Q444" s="11" t="s">
        <v>272</v>
      </c>
      <c r="R444" s="11" t="s">
        <v>256</v>
      </c>
      <c r="S444" s="13">
        <v>0</v>
      </c>
      <c r="T444" s="13">
        <v>400</v>
      </c>
      <c r="U444" s="13"/>
      <c r="V444" s="25">
        <f>(F443-F444)/F443</f>
        <v>4.7058823529411764E-2</v>
      </c>
      <c r="W444" s="13" t="s">
        <v>95</v>
      </c>
      <c r="X444" s="13"/>
      <c r="Y444" s="37"/>
      <c r="AD444" s="3"/>
      <c r="AE444" s="39"/>
    </row>
    <row r="445" spans="1:31" x14ac:dyDescent="0.25">
      <c r="A445" s="20" t="s">
        <v>362</v>
      </c>
      <c r="B445" s="35">
        <v>44888</v>
      </c>
      <c r="C445" s="18">
        <v>42536</v>
      </c>
      <c r="D445" s="24">
        <v>4</v>
      </c>
      <c r="E445" s="12">
        <f>(B445-C445)/365.242199</f>
        <v>6.4395625873449518</v>
      </c>
      <c r="F445" s="41">
        <v>1265.625</v>
      </c>
      <c r="G445" s="40">
        <v>14.802499999999998</v>
      </c>
      <c r="H445" s="40">
        <v>17.370694444444442</v>
      </c>
      <c r="I445" s="40">
        <v>24.956947030426655</v>
      </c>
      <c r="J445" s="40">
        <v>191.68697390373055</v>
      </c>
      <c r="K445" s="45">
        <f>IF(G445&gt;0,0.0000275*G445^2.082*H445^0.974*F445,"")</f>
        <v>153.41127813300028</v>
      </c>
      <c r="L445" s="45">
        <f>IF(G445&gt;0,(1/3*H445^3*PI()*(G445/((H445-1.3)*200))^2)*F445,"")</f>
        <v>147.3418323108651</v>
      </c>
      <c r="M445" s="29"/>
      <c r="N445" s="13" t="s">
        <v>90</v>
      </c>
      <c r="O445" s="13" t="s">
        <v>379</v>
      </c>
      <c r="P445" s="13" t="s">
        <v>47</v>
      </c>
      <c r="Q445" s="11" t="s">
        <v>272</v>
      </c>
      <c r="R445" s="11" t="s">
        <v>258</v>
      </c>
      <c r="S445" s="13">
        <v>400</v>
      </c>
      <c r="T445" s="13">
        <v>400</v>
      </c>
      <c r="U445" s="13"/>
      <c r="V445" s="25">
        <f>(F444-F445)/F444</f>
        <v>0</v>
      </c>
      <c r="W445" s="13" t="s">
        <v>95</v>
      </c>
      <c r="X445" s="13"/>
      <c r="Y445" s="37"/>
      <c r="AD445" s="3"/>
      <c r="AE445" s="39"/>
    </row>
    <row r="446" spans="1:31" x14ac:dyDescent="0.25">
      <c r="A446" s="20" t="s">
        <v>295</v>
      </c>
      <c r="B446" s="35">
        <v>45196</v>
      </c>
      <c r="C446" s="18">
        <v>42534</v>
      </c>
      <c r="D446" s="24">
        <v>4</v>
      </c>
      <c r="E446" s="12">
        <f>(B446-C446)/365.242199</f>
        <v>7.288314458976302</v>
      </c>
      <c r="F446" s="41">
        <v>1250</v>
      </c>
      <c r="G446" s="40">
        <v>12.561753614079196</v>
      </c>
      <c r="H446" s="40">
        <v>16.206128921309503</v>
      </c>
      <c r="I446" s="40">
        <v>17.760036863058247</v>
      </c>
      <c r="J446" s="40">
        <v>124.81413973880623</v>
      </c>
      <c r="K446" s="45">
        <f>IF(G446&gt;0,0.0000275*G446^2.082*H446^0.974*F446,"")</f>
        <v>100.62201239887287</v>
      </c>
      <c r="L446" s="45">
        <f>IF(G446&gt;0,(1/3*H446^3*PI()*(G446/((H446-1.3)*200))^2)*F446,"")</f>
        <v>98.920727952321243</v>
      </c>
      <c r="M446" s="29">
        <f>IF(E446&gt;4.99,J446/E446,)</f>
        <v>17.125240745490185</v>
      </c>
      <c r="N446" s="13" t="s">
        <v>90</v>
      </c>
      <c r="O446" s="13" t="s">
        <v>379</v>
      </c>
      <c r="P446" s="13" t="s">
        <v>47</v>
      </c>
      <c r="Q446" s="11" t="s">
        <v>273</v>
      </c>
      <c r="R446" s="11" t="s">
        <v>255</v>
      </c>
      <c r="S446" s="13">
        <v>0</v>
      </c>
      <c r="T446" s="13">
        <v>0</v>
      </c>
      <c r="U446" s="13"/>
      <c r="V446" s="25">
        <f>(F445-F446)/F445</f>
        <v>1.2345679012345678E-2</v>
      </c>
      <c r="W446" s="13" t="s">
        <v>95</v>
      </c>
      <c r="X446" s="13"/>
      <c r="Y446" s="37"/>
      <c r="AD446" s="3"/>
      <c r="AE446" s="39"/>
    </row>
    <row r="447" spans="1:31" x14ac:dyDescent="0.25">
      <c r="A447" s="20" t="s">
        <v>340</v>
      </c>
      <c r="B447" s="35">
        <v>45196</v>
      </c>
      <c r="C447" s="18">
        <v>42536</v>
      </c>
      <c r="D447" s="24">
        <v>4</v>
      </c>
      <c r="E447" s="12">
        <f>(B447-C447)/365.242199</f>
        <v>7.2828386404496479</v>
      </c>
      <c r="F447" s="41">
        <v>1312.5</v>
      </c>
      <c r="G447" s="40">
        <v>12.038369113794644</v>
      </c>
      <c r="H447" s="40">
        <v>15.243708659559724</v>
      </c>
      <c r="I447" s="40">
        <v>17.273930623223599</v>
      </c>
      <c r="J447" s="40">
        <v>250.34600917828377</v>
      </c>
      <c r="K447" s="45">
        <f>IF(G447&gt;0,0.0000275*G447^2.082*H447^0.974*F447,"")</f>
        <v>91.097015186100748</v>
      </c>
      <c r="L447" s="45">
        <f>IF(G447&gt;0,(1/3*H447^3*PI()*(G447/((H447-1.3)*200))^2)*F447,"")</f>
        <v>90.72324356300453</v>
      </c>
      <c r="M447" s="29">
        <f>IF(E447&gt;4.99,J447/E447,)</f>
        <v>34.374784550056596</v>
      </c>
      <c r="N447" s="13" t="s">
        <v>90</v>
      </c>
      <c r="O447" s="13" t="s">
        <v>379</v>
      </c>
      <c r="P447" s="13" t="s">
        <v>47</v>
      </c>
      <c r="Q447" s="11" t="s">
        <v>273</v>
      </c>
      <c r="R447" s="11" t="s">
        <v>257</v>
      </c>
      <c r="S447" s="13">
        <v>400</v>
      </c>
      <c r="T447" s="13">
        <v>0</v>
      </c>
      <c r="U447" s="13"/>
      <c r="V447" s="25">
        <f>(F446-F447)/F446</f>
        <v>-0.05</v>
      </c>
      <c r="W447" s="13" t="s">
        <v>95</v>
      </c>
      <c r="X447" s="13"/>
      <c r="Y447" s="37"/>
      <c r="AD447" s="3"/>
      <c r="AE447" s="39"/>
    </row>
    <row r="448" spans="1:31" x14ac:dyDescent="0.25">
      <c r="A448" s="20" t="s">
        <v>317</v>
      </c>
      <c r="B448" s="35">
        <v>45196</v>
      </c>
      <c r="C448" s="18">
        <v>42536</v>
      </c>
      <c r="D448" s="24">
        <v>4</v>
      </c>
      <c r="E448" s="12">
        <f>(B448-C448)/365.242199</f>
        <v>7.2828386404496479</v>
      </c>
      <c r="F448" s="41">
        <v>1109.375</v>
      </c>
      <c r="G448" s="40">
        <v>17.008293650793647</v>
      </c>
      <c r="H448" s="40">
        <v>19.606865079365086</v>
      </c>
      <c r="I448" s="40">
        <v>28.444937089613624</v>
      </c>
      <c r="J448" s="40">
        <v>119.80914544157136</v>
      </c>
      <c r="K448" s="45">
        <f>IF(G448&gt;0,0.0000275*G448^2.082*H448^0.974*F448,"")</f>
        <v>202.04694522362254</v>
      </c>
      <c r="L448" s="45">
        <f>IF(G448&gt;0,(1/3*H448^3*PI()*(G448/((H448-1.3)*200))^2)*F448,"")</f>
        <v>188.95788165507827</v>
      </c>
      <c r="M448" s="29"/>
      <c r="N448" s="13" t="s">
        <v>90</v>
      </c>
      <c r="O448" s="13" t="s">
        <v>379</v>
      </c>
      <c r="P448" s="13" t="s">
        <v>47</v>
      </c>
      <c r="Q448" s="11" t="s">
        <v>273</v>
      </c>
      <c r="R448" s="11" t="s">
        <v>256</v>
      </c>
      <c r="S448" s="13">
        <v>0</v>
      </c>
      <c r="T448" s="13">
        <v>400</v>
      </c>
      <c r="U448" s="13"/>
      <c r="V448" s="25">
        <f>(F447-F448)/F447</f>
        <v>0.15476190476190477</v>
      </c>
      <c r="W448" s="13" t="s">
        <v>95</v>
      </c>
      <c r="X448" s="13"/>
      <c r="Y448" s="37"/>
      <c r="AD448" s="3"/>
      <c r="AE448" s="39"/>
    </row>
    <row r="449" spans="1:31" x14ac:dyDescent="0.25">
      <c r="A449" s="20" t="s">
        <v>363</v>
      </c>
      <c r="B449" s="35">
        <v>45196</v>
      </c>
      <c r="C449" s="18">
        <v>42536</v>
      </c>
      <c r="D449" s="24">
        <v>4</v>
      </c>
      <c r="E449" s="12">
        <f>(B449-C449)/365.242199</f>
        <v>7.2828386404496479</v>
      </c>
      <c r="F449" s="41">
        <v>1312.5</v>
      </c>
      <c r="G449" s="40">
        <v>14.682176470588239</v>
      </c>
      <c r="H449" s="40">
        <v>17.791647058823528</v>
      </c>
      <c r="I449" s="40">
        <v>25.358580016234015</v>
      </c>
      <c r="J449" s="40">
        <v>196.88980739225283</v>
      </c>
      <c r="K449" s="45">
        <f>IF(G449&gt;0,0.0000275*G449^2.082*H449^0.974*F449,"")</f>
        <v>160.10328249026006</v>
      </c>
      <c r="L449" s="45">
        <f>IF(G449&gt;0,(1/3*H449^3*PI()*(G449/((H449-1.3)*200))^2)*F449,"")</f>
        <v>153.3801713494336</v>
      </c>
      <c r="M449" s="29"/>
      <c r="N449" s="13" t="s">
        <v>90</v>
      </c>
      <c r="O449" s="13" t="s">
        <v>379</v>
      </c>
      <c r="P449" s="13" t="s">
        <v>47</v>
      </c>
      <c r="Q449" s="11" t="s">
        <v>273</v>
      </c>
      <c r="R449" s="11" t="s">
        <v>258</v>
      </c>
      <c r="S449" s="13">
        <v>400</v>
      </c>
      <c r="T449" s="13">
        <v>400</v>
      </c>
      <c r="U449" s="13"/>
      <c r="V449" s="25">
        <f>(F448-F449)/F448</f>
        <v>-0.18309859154929578</v>
      </c>
      <c r="W449" s="13" t="s">
        <v>95</v>
      </c>
      <c r="X449" s="13"/>
      <c r="Y449" s="37"/>
      <c r="AD449" s="3"/>
      <c r="AE449" s="39"/>
    </row>
    <row r="450" spans="1:31" x14ac:dyDescent="0.25">
      <c r="A450" s="20" t="s">
        <v>298</v>
      </c>
      <c r="B450" s="35">
        <v>45091</v>
      </c>
      <c r="C450" s="18">
        <v>42962</v>
      </c>
      <c r="D450" s="24">
        <v>4</v>
      </c>
      <c r="E450" s="12">
        <f>(B450-C450)/365.242199</f>
        <v>5.8290088216230451</v>
      </c>
      <c r="F450" s="41">
        <v>861.00793965554794</v>
      </c>
      <c r="G450" s="40">
        <v>15.294549549549552</v>
      </c>
      <c r="H450" s="40">
        <v>16.084515765765762</v>
      </c>
      <c r="I450" s="40">
        <v>16.889923380937251</v>
      </c>
      <c r="J450" s="40">
        <v>112.40938501523293</v>
      </c>
      <c r="K450" s="45">
        <f>IF(G450&gt;0,0.0000275*G450^2.082*H450^0.974*F450,"")</f>
        <v>103.65413297790735</v>
      </c>
      <c r="L450" s="45">
        <f>IF(G450&gt;0,(1/3*H450^3*PI()*(G450/((H450-1.3)*200))^2)*F450,"")</f>
        <v>100.38271259091503</v>
      </c>
      <c r="M450" s="29">
        <f>IF(E450&gt;4.99,J450/E450,)</f>
        <v>19.284476736120869</v>
      </c>
      <c r="N450" s="13" t="s">
        <v>90</v>
      </c>
      <c r="O450" s="13" t="s">
        <v>379</v>
      </c>
      <c r="P450" s="13" t="s">
        <v>47</v>
      </c>
      <c r="Q450" s="11" t="s">
        <v>276</v>
      </c>
      <c r="R450" s="11" t="s">
        <v>255</v>
      </c>
      <c r="S450" s="13">
        <v>0</v>
      </c>
      <c r="T450" s="13">
        <v>0</v>
      </c>
      <c r="U450" s="13"/>
      <c r="V450" s="25">
        <f>(F449-F450)/F449</f>
        <v>0.34399395073863015</v>
      </c>
      <c r="W450" s="13" t="s">
        <v>95</v>
      </c>
      <c r="X450" s="13"/>
      <c r="Y450" s="37"/>
      <c r="AD450" s="3"/>
      <c r="AE450" s="39"/>
    </row>
    <row r="451" spans="1:31" x14ac:dyDescent="0.25">
      <c r="A451" s="20" t="s">
        <v>343</v>
      </c>
      <c r="B451" s="35">
        <v>45091</v>
      </c>
      <c r="C451" s="18">
        <v>42962</v>
      </c>
      <c r="D451" s="24">
        <v>4</v>
      </c>
      <c r="E451" s="12">
        <f>(B451-C451)/365.242199</f>
        <v>5.8290088216230451</v>
      </c>
      <c r="F451" s="41">
        <v>867.01830059085296</v>
      </c>
      <c r="G451" s="40">
        <v>15.39741785991786</v>
      </c>
      <c r="H451" s="40">
        <v>16.630077145077145</v>
      </c>
      <c r="I451" s="40">
        <v>17.039849205445346</v>
      </c>
      <c r="J451" s="40">
        <v>123.93109399252617</v>
      </c>
      <c r="K451" s="45">
        <f>IF(G451&gt;0,0.0000275*G451^2.082*H451^0.974*F451,"")</f>
        <v>109.33985425351071</v>
      </c>
      <c r="L451" s="45">
        <f>IF(G451&gt;0,(1/3*H451^3*PI()*(G451/((H451-1.3)*200))^2)*F451,"")</f>
        <v>105.31416625494235</v>
      </c>
      <c r="M451" s="29">
        <f>IF(E451&gt;4.99,J451/E451,)</f>
        <v>21.261092200237648</v>
      </c>
      <c r="N451" s="13" t="s">
        <v>90</v>
      </c>
      <c r="O451" s="13" t="s">
        <v>379</v>
      </c>
      <c r="P451" s="13" t="s">
        <v>47</v>
      </c>
      <c r="Q451" s="11" t="s">
        <v>276</v>
      </c>
      <c r="R451" s="11" t="s">
        <v>257</v>
      </c>
      <c r="S451" s="13">
        <v>400</v>
      </c>
      <c r="T451" s="13">
        <v>0</v>
      </c>
      <c r="U451" s="13"/>
      <c r="V451" s="25">
        <f>(F450-F451)/F450</f>
        <v>-6.9806103503639019E-3</v>
      </c>
      <c r="W451" s="13" t="s">
        <v>95</v>
      </c>
      <c r="X451" s="13"/>
      <c r="Y451" s="37"/>
      <c r="AD451" s="3"/>
      <c r="AE451" s="39"/>
    </row>
    <row r="452" spans="1:31" x14ac:dyDescent="0.25">
      <c r="A452" s="20" t="s">
        <v>320</v>
      </c>
      <c r="B452" s="35">
        <v>45091</v>
      </c>
      <c r="C452" s="18">
        <v>42962</v>
      </c>
      <c r="D452" s="24">
        <v>4</v>
      </c>
      <c r="E452" s="12">
        <f>(B452-C452)/365.242199</f>
        <v>5.8290088216230451</v>
      </c>
      <c r="F452" s="41">
        <v>852.97973076340315</v>
      </c>
      <c r="G452" s="40">
        <v>16.100877192982455</v>
      </c>
      <c r="H452" s="40">
        <v>16.986710526315793</v>
      </c>
      <c r="I452" s="40">
        <v>18.168700320014079</v>
      </c>
      <c r="J452" s="40">
        <v>114.89803948277205</v>
      </c>
      <c r="K452" s="45">
        <f>IF(G452&gt;0,0.0000275*G452^2.082*H452^0.974*F452,"")</f>
        <v>120.5198511574567</v>
      </c>
      <c r="L452" s="45">
        <f>IF(G452&gt;0,(1/3*H452^3*PI()*(G452/((H452-1.3)*200))^2)*F452,"")</f>
        <v>115.31093826669685</v>
      </c>
      <c r="M452" s="29"/>
      <c r="N452" s="13" t="s">
        <v>90</v>
      </c>
      <c r="O452" s="13" t="s">
        <v>379</v>
      </c>
      <c r="P452" s="13" t="s">
        <v>47</v>
      </c>
      <c r="Q452" s="11" t="s">
        <v>276</v>
      </c>
      <c r="R452" s="11" t="s">
        <v>256</v>
      </c>
      <c r="S452" s="13">
        <v>0</v>
      </c>
      <c r="T452" s="13">
        <v>400</v>
      </c>
      <c r="U452" s="13"/>
      <c r="V452" s="25">
        <f>(F451-F452)/F451</f>
        <v>1.6191780286394005E-2</v>
      </c>
      <c r="W452" s="13" t="s">
        <v>95</v>
      </c>
      <c r="X452" s="13"/>
      <c r="Y452" s="37"/>
      <c r="AD452" s="3"/>
      <c r="AE452" s="39"/>
    </row>
    <row r="453" spans="1:31" x14ac:dyDescent="0.25">
      <c r="A453" s="20" t="s">
        <v>366</v>
      </c>
      <c r="B453" s="35">
        <v>45091</v>
      </c>
      <c r="C453" s="18">
        <v>42962</v>
      </c>
      <c r="D453" s="24">
        <v>4</v>
      </c>
      <c r="E453" s="12">
        <f>(B453-C453)/365.242199</f>
        <v>5.8290088216230451</v>
      </c>
      <c r="F453" s="41">
        <v>838.94116093595369</v>
      </c>
      <c r="G453" s="40">
        <v>16.245880026367828</v>
      </c>
      <c r="H453" s="40">
        <v>17.38567103689055</v>
      </c>
      <c r="I453" s="40">
        <v>18.329359602520707</v>
      </c>
      <c r="J453" s="40">
        <v>129.0149348152338</v>
      </c>
      <c r="K453" s="45">
        <f>IF(G453&gt;0,0.0000275*G453^2.082*H453^0.974*F453,"")</f>
        <v>123.53161115064866</v>
      </c>
      <c r="L453" s="45">
        <f>IF(G453&gt;0,(1/3*H453^3*PI()*(G453/((H453-1.3)*200))^2)*F453,"")</f>
        <v>117.72877379888857</v>
      </c>
      <c r="M453" s="29"/>
      <c r="N453" s="13" t="s">
        <v>90</v>
      </c>
      <c r="O453" s="13" t="s">
        <v>379</v>
      </c>
      <c r="P453" s="13" t="s">
        <v>47</v>
      </c>
      <c r="Q453" s="11" t="s">
        <v>276</v>
      </c>
      <c r="R453" s="11" t="s">
        <v>258</v>
      </c>
      <c r="S453" s="13">
        <v>400</v>
      </c>
      <c r="T453" s="13">
        <v>400</v>
      </c>
      <c r="U453" s="13"/>
      <c r="V453" s="25">
        <f>(F452-F453)/F452</f>
        <v>1.6458268961309513E-2</v>
      </c>
      <c r="W453" s="13" t="s">
        <v>95</v>
      </c>
      <c r="X453" s="13"/>
      <c r="Y453" s="37"/>
      <c r="AD453" s="3"/>
      <c r="AE453" s="39"/>
    </row>
    <row r="454" spans="1:31" x14ac:dyDescent="0.25">
      <c r="A454" s="20" t="s">
        <v>304</v>
      </c>
      <c r="B454" s="35"/>
      <c r="C454" s="18">
        <v>42962</v>
      </c>
      <c r="D454" s="24">
        <v>4</v>
      </c>
      <c r="E454" s="12">
        <f>(B454-C454)/365.242199</f>
        <v>-117.62605777105179</v>
      </c>
      <c r="F454" s="42"/>
      <c r="G454" s="40"/>
      <c r="H454" s="40"/>
      <c r="I454" s="40"/>
      <c r="J454" s="40"/>
      <c r="K454" s="45"/>
      <c r="L454" s="45" t="str">
        <f>IF(G454&gt;0,(1/3*H454^3*PI()*(G454/((H454-1.3)*200))^2)*F454,"")</f>
        <v/>
      </c>
      <c r="M454" s="29"/>
      <c r="N454" s="13" t="s">
        <v>90</v>
      </c>
      <c r="O454" s="13" t="s">
        <v>379</v>
      </c>
      <c r="P454" s="13" t="s">
        <v>47</v>
      </c>
      <c r="Q454" s="11" t="s">
        <v>282</v>
      </c>
      <c r="R454" s="11" t="s">
        <v>255</v>
      </c>
      <c r="S454" s="13">
        <v>0</v>
      </c>
      <c r="T454" s="13">
        <v>0</v>
      </c>
      <c r="U454" s="13"/>
      <c r="V454" s="25"/>
      <c r="W454" s="13" t="s">
        <v>95</v>
      </c>
      <c r="X454" s="13"/>
      <c r="Y454" s="37"/>
      <c r="AD454" s="3"/>
      <c r="AE454" s="39"/>
    </row>
    <row r="455" spans="1:31" x14ac:dyDescent="0.25">
      <c r="A455" s="20" t="s">
        <v>350</v>
      </c>
      <c r="B455" s="35"/>
      <c r="C455" s="18">
        <v>42962</v>
      </c>
      <c r="D455" s="24">
        <v>4</v>
      </c>
      <c r="E455" s="12">
        <f>(B455-C455)/365.242199</f>
        <v>-117.62605777105179</v>
      </c>
      <c r="F455" s="42"/>
      <c r="G455" s="40"/>
      <c r="H455" s="40"/>
      <c r="I455" s="40"/>
      <c r="J455" s="40"/>
      <c r="K455" s="45"/>
      <c r="L455" s="45" t="str">
        <f>IF(G455&gt;0,(1/3*H455^3*PI()*(G455/((H455-1.3)*200))^2)*F455,"")</f>
        <v/>
      </c>
      <c r="M455" s="29"/>
      <c r="N455" s="13" t="s">
        <v>90</v>
      </c>
      <c r="O455" s="13" t="s">
        <v>379</v>
      </c>
      <c r="P455" s="13" t="s">
        <v>47</v>
      </c>
      <c r="Q455" s="11" t="s">
        <v>282</v>
      </c>
      <c r="R455" s="11" t="s">
        <v>257</v>
      </c>
      <c r="S455" s="13">
        <v>400</v>
      </c>
      <c r="T455" s="13">
        <v>0</v>
      </c>
      <c r="U455" s="13"/>
      <c r="V455" s="25"/>
      <c r="W455" s="13" t="s">
        <v>95</v>
      </c>
      <c r="X455" s="13"/>
      <c r="Y455" s="37"/>
      <c r="AD455" s="3"/>
      <c r="AE455" s="39"/>
    </row>
    <row r="456" spans="1:31" x14ac:dyDescent="0.25">
      <c r="A456" s="20" t="s">
        <v>327</v>
      </c>
      <c r="B456" s="35"/>
      <c r="C456" s="18">
        <v>42962</v>
      </c>
      <c r="D456" s="24">
        <v>4</v>
      </c>
      <c r="E456" s="12">
        <f>(B456-C456)/365.242199</f>
        <v>-117.62605777105179</v>
      </c>
      <c r="F456" s="42"/>
      <c r="G456" s="40"/>
      <c r="H456" s="40"/>
      <c r="I456" s="40"/>
      <c r="J456" s="40"/>
      <c r="K456" s="45"/>
      <c r="L456" s="45" t="str">
        <f>IF(G456&gt;0,(1/3*H456^3*PI()*(G456/((H456-1.3)*200))^2)*F456,"")</f>
        <v/>
      </c>
      <c r="M456" s="29"/>
      <c r="N456" s="13" t="s">
        <v>90</v>
      </c>
      <c r="O456" s="13" t="s">
        <v>379</v>
      </c>
      <c r="P456" s="13" t="s">
        <v>47</v>
      </c>
      <c r="Q456" s="11" t="s">
        <v>282</v>
      </c>
      <c r="R456" s="11" t="s">
        <v>256</v>
      </c>
      <c r="S456" s="13">
        <v>0</v>
      </c>
      <c r="T456" s="13">
        <v>400</v>
      </c>
      <c r="U456" s="13"/>
      <c r="V456" s="25"/>
      <c r="W456" s="13" t="s">
        <v>95</v>
      </c>
      <c r="X456" s="13"/>
      <c r="Y456" s="37"/>
      <c r="AD456" s="3"/>
      <c r="AE456" s="39"/>
    </row>
    <row r="457" spans="1:31" x14ac:dyDescent="0.25">
      <c r="A457" s="20" t="s">
        <v>373</v>
      </c>
      <c r="B457" s="35"/>
      <c r="C457" s="18">
        <v>42962</v>
      </c>
      <c r="D457" s="24">
        <v>4</v>
      </c>
      <c r="E457" s="12">
        <f>(B457-C457)/365.242199</f>
        <v>-117.62605777105179</v>
      </c>
      <c r="F457" s="42"/>
      <c r="G457" s="40"/>
      <c r="H457" s="40"/>
      <c r="I457" s="40"/>
      <c r="J457" s="40"/>
      <c r="K457" s="45"/>
      <c r="L457" s="45" t="str">
        <f>IF(G457&gt;0,(1/3*H457^3*PI()*(G457/((H457-1.3)*200))^2)*F457,"")</f>
        <v/>
      </c>
      <c r="M457" s="29"/>
      <c r="N457" s="13" t="s">
        <v>90</v>
      </c>
      <c r="O457" s="13" t="s">
        <v>379</v>
      </c>
      <c r="P457" s="13" t="s">
        <v>47</v>
      </c>
      <c r="Q457" s="11" t="s">
        <v>282</v>
      </c>
      <c r="R457" s="11" t="s">
        <v>258</v>
      </c>
      <c r="S457" s="13">
        <v>400</v>
      </c>
      <c r="T457" s="13">
        <v>400</v>
      </c>
      <c r="U457" s="13"/>
      <c r="V457" s="25"/>
      <c r="W457" s="13" t="s">
        <v>95</v>
      </c>
      <c r="X457" s="13"/>
      <c r="Y457" s="37"/>
      <c r="AD457" s="3"/>
      <c r="AE457" s="39"/>
    </row>
    <row r="458" spans="1:31" x14ac:dyDescent="0.25">
      <c r="A458" s="20" t="s">
        <v>305</v>
      </c>
      <c r="B458" s="35">
        <v>45089</v>
      </c>
      <c r="C458" s="18">
        <v>42962</v>
      </c>
      <c r="D458" s="24">
        <v>4</v>
      </c>
      <c r="E458" s="12">
        <f>(B458-C458)/365.242199</f>
        <v>5.8235330030963919</v>
      </c>
      <c r="F458" s="41">
        <v>916.65754849741018</v>
      </c>
      <c r="G458" s="40">
        <v>15.252590950151927</v>
      </c>
      <c r="H458" s="40">
        <v>16.598007514166053</v>
      </c>
      <c r="I458" s="40">
        <v>17.799489888007368</v>
      </c>
      <c r="J458" s="40">
        <v>119.35562382244733</v>
      </c>
      <c r="K458" s="45">
        <f>IF(G458&gt;0,0.0000275*G458^2.082*H458^0.974*F458,"")</f>
        <v>113.13467633635436</v>
      </c>
      <c r="L458" s="45">
        <f>IF(G458&gt;0,(1/3*H458^3*PI()*(G458/((H458-1.3)*200))^2)*F458,"")</f>
        <v>109.08401721172427</v>
      </c>
      <c r="M458" s="29">
        <f>IF(E458&gt;4.99,J458/E458,)</f>
        <v>20.495397511954607</v>
      </c>
      <c r="N458" s="13" t="s">
        <v>90</v>
      </c>
      <c r="O458" s="13" t="s">
        <v>379</v>
      </c>
      <c r="P458" s="13" t="s">
        <v>47</v>
      </c>
      <c r="Q458" s="11" t="s">
        <v>283</v>
      </c>
      <c r="R458" s="11" t="s">
        <v>255</v>
      </c>
      <c r="S458" s="13">
        <v>0</v>
      </c>
      <c r="T458" s="13">
        <v>0</v>
      </c>
      <c r="U458" s="13"/>
      <c r="V458" s="25" t="e">
        <f>(F457-F458)/F457</f>
        <v>#DIV/0!</v>
      </c>
      <c r="W458" s="13" t="s">
        <v>95</v>
      </c>
      <c r="X458" s="13"/>
      <c r="Y458" s="37"/>
      <c r="AD458" s="3"/>
      <c r="AE458" s="39"/>
    </row>
    <row r="459" spans="1:31" x14ac:dyDescent="0.25">
      <c r="A459" s="20" t="s">
        <v>351</v>
      </c>
      <c r="B459" s="35">
        <v>45089</v>
      </c>
      <c r="C459" s="18">
        <v>42962</v>
      </c>
      <c r="D459" s="24">
        <v>4</v>
      </c>
      <c r="E459" s="12">
        <f>(B459-C459)/365.242199</f>
        <v>5.8235330030963919</v>
      </c>
      <c r="F459" s="41">
        <v>820.55464935774773</v>
      </c>
      <c r="G459" s="40">
        <v>16.589749373433587</v>
      </c>
      <c r="H459" s="40">
        <v>17.045401002506267</v>
      </c>
      <c r="I459" s="40">
        <v>18.793368005571562</v>
      </c>
      <c r="J459" s="40">
        <v>119.1758620892447</v>
      </c>
      <c r="K459" s="45">
        <f>IF(G459&gt;0,0.0000275*G459^2.082*H459^0.974*F459,"")</f>
        <v>123.80328119865933</v>
      </c>
      <c r="L459" s="45">
        <f>IF(G459&gt;0,(1/3*H459^3*PI()*(G459/((H459-1.3)*200))^2)*F459,"")</f>
        <v>118.10546778152666</v>
      </c>
      <c r="M459" s="29">
        <f>IF(E459&gt;4.99,J459/E459,)</f>
        <v>20.464529354582261</v>
      </c>
      <c r="N459" s="13" t="s">
        <v>90</v>
      </c>
      <c r="O459" s="13" t="s">
        <v>379</v>
      </c>
      <c r="P459" s="13" t="s">
        <v>47</v>
      </c>
      <c r="Q459" s="11" t="s">
        <v>283</v>
      </c>
      <c r="R459" s="11" t="s">
        <v>257</v>
      </c>
      <c r="S459" s="13">
        <v>400</v>
      </c>
      <c r="T459" s="13">
        <v>0</v>
      </c>
      <c r="U459" s="13"/>
      <c r="V459" s="25">
        <f>(F458-F459)/F458</f>
        <v>0.10484056919314613</v>
      </c>
      <c r="W459" s="13" t="s">
        <v>95</v>
      </c>
      <c r="X459" s="13"/>
      <c r="Y459" s="37"/>
      <c r="AD459" s="3"/>
      <c r="AE459" s="39"/>
    </row>
    <row r="460" spans="1:31" x14ac:dyDescent="0.25">
      <c r="A460" s="20" t="s">
        <v>328</v>
      </c>
      <c r="B460" s="35">
        <v>45089</v>
      </c>
      <c r="C460" s="18">
        <v>42962</v>
      </c>
      <c r="D460" s="24">
        <v>4</v>
      </c>
      <c r="E460" s="12">
        <f>(B460-C460)/365.242199</f>
        <v>5.8235330030963919</v>
      </c>
      <c r="F460" s="41">
        <v>721.10826084206394</v>
      </c>
      <c r="G460" s="40">
        <v>16.914880050505047</v>
      </c>
      <c r="H460" s="40">
        <v>16.582045454545455</v>
      </c>
      <c r="I460" s="40">
        <v>17.374721100606646</v>
      </c>
      <c r="J460" s="40">
        <v>130.2118182501068</v>
      </c>
      <c r="K460" s="45">
        <f>IF(G460&gt;0,0.0000275*G460^2.082*H460^0.974*F460,"")</f>
        <v>110.28503152894477</v>
      </c>
      <c r="L460" s="45">
        <f>IF(G460&gt;0,(1/3*H460^3*PI()*(G460/((H460-1.3)*200))^2)*F460,"")</f>
        <v>105.45283792521177</v>
      </c>
      <c r="M460" s="29"/>
      <c r="N460" s="13" t="s">
        <v>90</v>
      </c>
      <c r="O460" s="13" t="s">
        <v>379</v>
      </c>
      <c r="P460" s="13" t="s">
        <v>47</v>
      </c>
      <c r="Q460" s="11" t="s">
        <v>283</v>
      </c>
      <c r="R460" s="11" t="s">
        <v>256</v>
      </c>
      <c r="S460" s="13">
        <v>0</v>
      </c>
      <c r="T460" s="13">
        <v>400</v>
      </c>
      <c r="U460" s="13"/>
      <c r="V460" s="25">
        <f>(F459-F460)/F459</f>
        <v>0.12119410766061832</v>
      </c>
      <c r="W460" s="13" t="s">
        <v>95</v>
      </c>
      <c r="X460" s="13"/>
      <c r="Y460" s="37"/>
      <c r="AD460" s="3"/>
      <c r="AE460" s="39"/>
    </row>
    <row r="461" spans="1:31" x14ac:dyDescent="0.25">
      <c r="A461" s="20" t="s">
        <v>374</v>
      </c>
      <c r="B461" s="35">
        <v>45089</v>
      </c>
      <c r="C461" s="18">
        <v>42962</v>
      </c>
      <c r="D461" s="24">
        <v>4</v>
      </c>
      <c r="E461" s="12">
        <f>(B461-C461)/365.242199</f>
        <v>5.8235330030963919</v>
      </c>
      <c r="F461" s="41">
        <v>888.88776611844878</v>
      </c>
      <c r="G461" s="40">
        <v>15.614377406931967</v>
      </c>
      <c r="H461" s="40">
        <v>15.906118955926402</v>
      </c>
      <c r="I461" s="40">
        <v>17.852036459796647</v>
      </c>
      <c r="J461" s="40">
        <v>116.08108016975804</v>
      </c>
      <c r="K461" s="45">
        <f>IF(G461&gt;0,0.0000275*G461^2.082*H461^0.974*F461,"")</f>
        <v>110.51508107892776</v>
      </c>
      <c r="L461" s="45">
        <f>IF(G461&gt;0,(1/3*H461^3*PI()*(G461/((H461-1.3)*200))^2)*F461,"")</f>
        <v>107.02565925414571</v>
      </c>
      <c r="M461" s="29"/>
      <c r="N461" s="13" t="s">
        <v>90</v>
      </c>
      <c r="O461" s="13" t="s">
        <v>379</v>
      </c>
      <c r="P461" s="13" t="s">
        <v>47</v>
      </c>
      <c r="Q461" s="11" t="s">
        <v>283</v>
      </c>
      <c r="R461" s="11" t="s">
        <v>258</v>
      </c>
      <c r="S461" s="13">
        <v>400</v>
      </c>
      <c r="T461" s="13">
        <v>400</v>
      </c>
      <c r="U461" s="13"/>
      <c r="V461" s="25">
        <f>(F460-F461)/F460</f>
        <v>-0.23266895470100801</v>
      </c>
      <c r="W461" s="13" t="s">
        <v>95</v>
      </c>
      <c r="X461" s="13"/>
      <c r="Y461" s="37"/>
      <c r="AD461" s="3"/>
      <c r="AE461" s="39"/>
    </row>
    <row r="462" spans="1:31" x14ac:dyDescent="0.25">
      <c r="A462" s="20" t="s">
        <v>290</v>
      </c>
      <c r="B462" s="35">
        <v>45484</v>
      </c>
      <c r="C462" s="18">
        <v>42993</v>
      </c>
      <c r="D462" s="24">
        <v>5</v>
      </c>
      <c r="E462" s="12">
        <f>(B462-C462)/365.242199</f>
        <v>6.8201319749473956</v>
      </c>
      <c r="F462" s="41">
        <v>744.44444444444446</v>
      </c>
      <c r="G462" s="40">
        <v>13.288052503052503</v>
      </c>
      <c r="H462" s="40">
        <v>12.608034188034189</v>
      </c>
      <c r="I462" s="40">
        <v>11.223610280983594</v>
      </c>
      <c r="J462" s="40">
        <v>62.317953570598924</v>
      </c>
      <c r="K462" s="45">
        <f>IF(G462&gt;0,0.0000275*G462^2.082*H462^0.974*F462,"")</f>
        <v>52.752376979875613</v>
      </c>
      <c r="L462" s="45">
        <f>IF(G462&gt;0,(1/3*H462^3*PI()*(G462/((H462-1.3)*200))^2)*F462,"")</f>
        <v>53.93758511576511</v>
      </c>
      <c r="M462" s="29">
        <v>8.5995884738055501</v>
      </c>
      <c r="N462" s="13" t="s">
        <v>92</v>
      </c>
      <c r="O462" s="13" t="s">
        <v>379</v>
      </c>
      <c r="P462" s="13" t="s">
        <v>47</v>
      </c>
      <c r="Q462" s="11" t="s">
        <v>269</v>
      </c>
      <c r="R462" s="11" t="s">
        <v>255</v>
      </c>
      <c r="S462" s="13">
        <v>0</v>
      </c>
      <c r="T462" s="13">
        <v>0</v>
      </c>
      <c r="U462" s="13"/>
      <c r="V462" s="25">
        <v>0.31410559495665868</v>
      </c>
      <c r="W462" s="13" t="s">
        <v>96</v>
      </c>
      <c r="X462" s="13"/>
      <c r="Y462" s="37"/>
      <c r="AD462" s="3"/>
      <c r="AE462" s="39"/>
    </row>
    <row r="463" spans="1:31" x14ac:dyDescent="0.25">
      <c r="A463" s="20" t="s">
        <v>335</v>
      </c>
      <c r="B463" s="35">
        <v>45484</v>
      </c>
      <c r="C463" s="18">
        <v>42993</v>
      </c>
      <c r="D463" s="24">
        <v>5</v>
      </c>
      <c r="E463" s="12">
        <f>(B463-C463)/365.242199</f>
        <v>6.8201319749473956</v>
      </c>
      <c r="F463" s="41">
        <v>722.22222222222229</v>
      </c>
      <c r="G463" s="40">
        <v>13.167287784679088</v>
      </c>
      <c r="H463" s="40">
        <v>12.175086266390613</v>
      </c>
      <c r="I463" s="40">
        <v>10.423385545590456</v>
      </c>
      <c r="J463" s="40">
        <v>77.872326308240062</v>
      </c>
      <c r="K463" s="45">
        <f>IF(G463&gt;0,0.0000275*G463^2.082*H463^0.974*F463,"")</f>
        <v>48.533841668259569</v>
      </c>
      <c r="L463" s="45">
        <f>IF(G463&gt;0,(1/3*H463^3*PI()*(G463/((H463-1.3)*200))^2)*F463,"")</f>
        <v>50.024510653926164</v>
      </c>
      <c r="M463" s="29">
        <v>7.5201198661558095</v>
      </c>
      <c r="N463" s="13" t="s">
        <v>92</v>
      </c>
      <c r="O463" s="13" t="s">
        <v>379</v>
      </c>
      <c r="P463" s="13" t="s">
        <v>47</v>
      </c>
      <c r="Q463" s="11" t="s">
        <v>269</v>
      </c>
      <c r="R463" s="11" t="s">
        <v>257</v>
      </c>
      <c r="S463" s="13">
        <v>400</v>
      </c>
      <c r="T463" s="13">
        <v>0</v>
      </c>
      <c r="U463" s="13"/>
      <c r="V463" s="25">
        <v>0.29904761904761906</v>
      </c>
      <c r="W463" s="13" t="s">
        <v>96</v>
      </c>
      <c r="X463" s="13"/>
      <c r="Y463" s="37"/>
      <c r="AD463" s="3"/>
      <c r="AE463" s="39"/>
    </row>
    <row r="464" spans="1:31" x14ac:dyDescent="0.25">
      <c r="A464" s="20" t="s">
        <v>312</v>
      </c>
      <c r="B464" s="35">
        <v>45484</v>
      </c>
      <c r="C464" s="18">
        <v>42993</v>
      </c>
      <c r="D464" s="24">
        <v>5</v>
      </c>
      <c r="E464" s="12">
        <f>(B464-C464)/365.242199</f>
        <v>6.8201319749473956</v>
      </c>
      <c r="F464" s="41">
        <v>755.55555555555566</v>
      </c>
      <c r="G464" s="40">
        <v>14.863385834502386</v>
      </c>
      <c r="H464" s="40">
        <v>13.543478260869565</v>
      </c>
      <c r="I464" s="40">
        <v>13.768305418714382</v>
      </c>
      <c r="J464" s="40">
        <v>56.102413969940059</v>
      </c>
      <c r="K464" s="45">
        <f>IF(G464&gt;0,0.0000275*G464^2.082*H464^0.974*F464,"")</f>
        <v>72.485891636660739</v>
      </c>
      <c r="L464" s="45">
        <f>IF(G464&gt;0,(1/3*H464^3*PI()*(G464/((H464-1.3)*200))^2)*F464,"")</f>
        <v>72.418837538907212</v>
      </c>
      <c r="M464" s="29"/>
      <c r="N464" s="13" t="s">
        <v>92</v>
      </c>
      <c r="O464" s="13" t="s">
        <v>379</v>
      </c>
      <c r="P464" s="13" t="s">
        <v>47</v>
      </c>
      <c r="Q464" s="11" t="s">
        <v>269</v>
      </c>
      <c r="R464" s="11" t="s">
        <v>256</v>
      </c>
      <c r="S464" s="13">
        <v>0</v>
      </c>
      <c r="T464" s="13">
        <v>400</v>
      </c>
      <c r="U464" s="13"/>
      <c r="V464" s="25">
        <v>0.35860566448801745</v>
      </c>
      <c r="W464" s="13" t="s">
        <v>96</v>
      </c>
      <c r="X464" s="13"/>
      <c r="Y464" s="37"/>
      <c r="AD464" s="3"/>
      <c r="AE464" s="39"/>
    </row>
    <row r="465" spans="1:31" x14ac:dyDescent="0.25">
      <c r="A465" s="20" t="s">
        <v>358</v>
      </c>
      <c r="B465" s="35">
        <v>45484</v>
      </c>
      <c r="C465" s="18">
        <v>42993</v>
      </c>
      <c r="D465" s="24">
        <v>5</v>
      </c>
      <c r="E465" s="12">
        <f>(B465-C465)/365.242199</f>
        <v>6.8201319749473956</v>
      </c>
      <c r="F465" s="41">
        <v>622.22222222222229</v>
      </c>
      <c r="G465" s="40">
        <v>14.446341589267286</v>
      </c>
      <c r="H465" s="40">
        <v>12.472616099071205</v>
      </c>
      <c r="I465" s="40">
        <v>10.900541109793187</v>
      </c>
      <c r="J465" s="40">
        <v>59.762598405823383</v>
      </c>
      <c r="K465" s="45">
        <f>IF(G465&gt;0,0.0000275*G465^2.082*H465^0.974*F465,"")</f>
        <v>51.922641158183794</v>
      </c>
      <c r="L465" s="45">
        <f>IF(G465&gt;0,(1/3*H465^3*PI()*(G465/((H465-1.3)*200))^2)*F465,"")</f>
        <v>52.843651116022656</v>
      </c>
      <c r="M465" s="29"/>
      <c r="N465" s="13" t="s">
        <v>92</v>
      </c>
      <c r="O465" s="13" t="s">
        <v>379</v>
      </c>
      <c r="P465" s="13" t="s">
        <v>47</v>
      </c>
      <c r="Q465" s="11" t="s">
        <v>269</v>
      </c>
      <c r="R465" s="11" t="s">
        <v>258</v>
      </c>
      <c r="S465" s="13">
        <v>400</v>
      </c>
      <c r="T465" s="13">
        <v>400</v>
      </c>
      <c r="U465" s="13"/>
      <c r="V465" s="25">
        <v>0.47791842475386775</v>
      </c>
      <c r="W465" s="13" t="s">
        <v>96</v>
      </c>
      <c r="X465" s="13"/>
      <c r="Y465" s="37"/>
      <c r="AD465" s="3"/>
      <c r="AE465" s="39"/>
    </row>
    <row r="466" spans="1:31" x14ac:dyDescent="0.25">
      <c r="A466" s="20" t="s">
        <v>300</v>
      </c>
      <c r="B466" s="35"/>
      <c r="C466" s="18">
        <v>43023</v>
      </c>
      <c r="D466" s="24">
        <v>5</v>
      </c>
      <c r="E466" s="12">
        <f>(B466-C466)/365.242199</f>
        <v>-117.79307023611474</v>
      </c>
      <c r="F466" s="41"/>
      <c r="G466" s="40"/>
      <c r="H466" s="40"/>
      <c r="I466" s="40"/>
      <c r="J466" s="40"/>
      <c r="K466" s="45"/>
      <c r="L466" s="45" t="str">
        <f>IF(G466&gt;0,(1/3*H466^3*PI()*(G466/((H466-1.3)*200))^2)*F466,"")</f>
        <v/>
      </c>
      <c r="M466" s="29"/>
      <c r="N466" s="13" t="s">
        <v>92</v>
      </c>
      <c r="O466" s="13" t="s">
        <v>379</v>
      </c>
      <c r="P466" s="13" t="s">
        <v>47</v>
      </c>
      <c r="Q466" s="11" t="s">
        <v>278</v>
      </c>
      <c r="R466" s="11" t="s">
        <v>255</v>
      </c>
      <c r="S466" s="13">
        <v>0</v>
      </c>
      <c r="T466" s="13">
        <v>0</v>
      </c>
      <c r="U466" s="13"/>
      <c r="V466" s="25"/>
      <c r="W466" s="13" t="s">
        <v>96</v>
      </c>
      <c r="X466" s="13"/>
      <c r="Y466" s="37"/>
      <c r="AD466" s="3"/>
      <c r="AE466" s="39"/>
    </row>
    <row r="467" spans="1:31" x14ac:dyDescent="0.25">
      <c r="A467" s="20" t="s">
        <v>345</v>
      </c>
      <c r="B467" s="35"/>
      <c r="C467" s="18">
        <v>43023</v>
      </c>
      <c r="D467" s="24">
        <v>5</v>
      </c>
      <c r="E467" s="12">
        <f>(B467-C467)/365.242199</f>
        <v>-117.79307023611474</v>
      </c>
      <c r="F467" s="41"/>
      <c r="G467" s="40"/>
      <c r="H467" s="40"/>
      <c r="I467" s="40"/>
      <c r="J467" s="40"/>
      <c r="K467" s="45"/>
      <c r="L467" s="45" t="str">
        <f>IF(G467&gt;0,(1/3*H467^3*PI()*(G467/((H467-1.3)*200))^2)*F467,"")</f>
        <v/>
      </c>
      <c r="M467" s="29"/>
      <c r="N467" s="13" t="s">
        <v>92</v>
      </c>
      <c r="O467" s="13" t="s">
        <v>379</v>
      </c>
      <c r="P467" s="13" t="s">
        <v>47</v>
      </c>
      <c r="Q467" s="11" t="s">
        <v>278</v>
      </c>
      <c r="R467" s="11" t="s">
        <v>257</v>
      </c>
      <c r="S467" s="13">
        <v>400</v>
      </c>
      <c r="T467" s="13">
        <v>0</v>
      </c>
      <c r="U467" s="13"/>
      <c r="V467" s="25"/>
      <c r="W467" s="13" t="s">
        <v>96</v>
      </c>
      <c r="X467" s="13"/>
      <c r="Y467" s="37"/>
      <c r="AD467" s="3"/>
      <c r="AE467" s="39"/>
    </row>
    <row r="468" spans="1:31" x14ac:dyDescent="0.25">
      <c r="A468" s="20" t="s">
        <v>322</v>
      </c>
      <c r="B468" s="35"/>
      <c r="C468" s="18">
        <v>43023</v>
      </c>
      <c r="D468" s="24">
        <v>5</v>
      </c>
      <c r="E468" s="12">
        <f>(B468-C468)/365.242199</f>
        <v>-117.79307023611474</v>
      </c>
      <c r="F468" s="41"/>
      <c r="G468" s="40"/>
      <c r="H468" s="40"/>
      <c r="I468" s="40"/>
      <c r="J468" s="40"/>
      <c r="K468" s="45"/>
      <c r="L468" s="45" t="str">
        <f>IF(G468&gt;0,(1/3*H468^3*PI()*(G468/((H468-1.3)*200))^2)*F468,"")</f>
        <v/>
      </c>
      <c r="M468" s="29"/>
      <c r="N468" s="13" t="s">
        <v>92</v>
      </c>
      <c r="O468" s="13" t="s">
        <v>379</v>
      </c>
      <c r="P468" s="13" t="s">
        <v>47</v>
      </c>
      <c r="Q468" s="11" t="s">
        <v>278</v>
      </c>
      <c r="R468" s="11" t="s">
        <v>256</v>
      </c>
      <c r="S468" s="13">
        <v>0</v>
      </c>
      <c r="T468" s="13">
        <v>400</v>
      </c>
      <c r="U468" s="13"/>
      <c r="V468" s="25"/>
      <c r="W468" s="13" t="s">
        <v>96</v>
      </c>
      <c r="X468" s="13"/>
      <c r="Y468" s="37"/>
      <c r="AD468" s="3"/>
      <c r="AE468" s="39"/>
    </row>
    <row r="469" spans="1:31" x14ac:dyDescent="0.25">
      <c r="A469" s="20" t="s">
        <v>368</v>
      </c>
      <c r="B469" s="35"/>
      <c r="C469" s="18">
        <v>43023</v>
      </c>
      <c r="D469" s="24">
        <v>5</v>
      </c>
      <c r="E469" s="12">
        <f>(B469-C469)/365.242199</f>
        <v>-117.79307023611474</v>
      </c>
      <c r="F469" s="41"/>
      <c r="G469" s="40"/>
      <c r="H469" s="40"/>
      <c r="I469" s="40"/>
      <c r="J469" s="40"/>
      <c r="K469" s="45"/>
      <c r="L469" s="45" t="str">
        <f>IF(G469&gt;0,(1/3*H469^3*PI()*(G469/((H469-1.3)*200))^2)*F469,"")</f>
        <v/>
      </c>
      <c r="M469" s="29"/>
      <c r="N469" s="13" t="s">
        <v>92</v>
      </c>
      <c r="O469" s="13" t="s">
        <v>379</v>
      </c>
      <c r="P469" s="13" t="s">
        <v>47</v>
      </c>
      <c r="Q469" s="11" t="s">
        <v>278</v>
      </c>
      <c r="R469" s="11" t="s">
        <v>258</v>
      </c>
      <c r="S469" s="13">
        <v>400</v>
      </c>
      <c r="T469" s="13">
        <v>400</v>
      </c>
      <c r="U469" s="13"/>
      <c r="V469" s="25"/>
      <c r="W469" s="13" t="s">
        <v>96</v>
      </c>
      <c r="X469" s="13"/>
      <c r="Y469" s="37"/>
      <c r="AD469" s="3"/>
      <c r="AE469" s="39"/>
    </row>
    <row r="470" spans="1:31" x14ac:dyDescent="0.25">
      <c r="A470" s="20" t="s">
        <v>301</v>
      </c>
      <c r="B470" s="35">
        <v>45478</v>
      </c>
      <c r="C470" s="18">
        <v>42962</v>
      </c>
      <c r="D470" s="24">
        <v>5</v>
      </c>
      <c r="E470" s="12">
        <f>(B470-C470)/365.242199</f>
        <v>6.8885797065305692</v>
      </c>
      <c r="F470" s="41"/>
      <c r="G470" s="40"/>
      <c r="H470" s="40"/>
      <c r="I470" s="40"/>
      <c r="J470" s="40"/>
      <c r="K470" s="45"/>
      <c r="L470" s="45" t="str">
        <f>IF(G470&gt;0,(1/3*H470^3*PI()*(G470/((H470-1.3)*200))^2)*F470,"")</f>
        <v/>
      </c>
      <c r="M470" s="29">
        <v>0</v>
      </c>
      <c r="N470" s="13" t="s">
        <v>92</v>
      </c>
      <c r="O470" s="13" t="s">
        <v>379</v>
      </c>
      <c r="P470" s="13" t="s">
        <v>47</v>
      </c>
      <c r="Q470" s="11" t="s">
        <v>279</v>
      </c>
      <c r="R470" s="11" t="s">
        <v>255</v>
      </c>
      <c r="S470" s="13">
        <v>0</v>
      </c>
      <c r="T470" s="13">
        <v>0</v>
      </c>
      <c r="U470" s="13"/>
      <c r="V470" s="25" t="e">
        <v>#DIV/0!</v>
      </c>
      <c r="W470" s="13" t="s">
        <v>95</v>
      </c>
      <c r="X470" s="13"/>
      <c r="Y470" s="37"/>
      <c r="AD470" s="3"/>
      <c r="AE470" s="39"/>
    </row>
    <row r="471" spans="1:31" x14ac:dyDescent="0.25">
      <c r="A471" s="20" t="s">
        <v>346</v>
      </c>
      <c r="B471" s="35">
        <v>45478</v>
      </c>
      <c r="C471" s="18">
        <v>43023</v>
      </c>
      <c r="D471" s="24">
        <v>5</v>
      </c>
      <c r="E471" s="12">
        <f>(B471-C471)/365.242199</f>
        <v>6.7215672414676266</v>
      </c>
      <c r="F471" s="41"/>
      <c r="G471" s="40"/>
      <c r="H471" s="40"/>
      <c r="I471" s="40"/>
      <c r="J471" s="40"/>
      <c r="K471" s="45"/>
      <c r="L471" s="45" t="str">
        <f>IF(G471&gt;0,(1/3*H471^3*PI()*(G471/((H471-1.3)*200))^2)*F471,"")</f>
        <v/>
      </c>
      <c r="M471" s="29">
        <v>0</v>
      </c>
      <c r="N471" s="13" t="s">
        <v>92</v>
      </c>
      <c r="O471" s="13" t="s">
        <v>379</v>
      </c>
      <c r="P471" s="13" t="s">
        <v>47</v>
      </c>
      <c r="Q471" s="11" t="s">
        <v>279</v>
      </c>
      <c r="R471" s="11" t="s">
        <v>257</v>
      </c>
      <c r="S471" s="13">
        <v>400</v>
      </c>
      <c r="T471" s="13">
        <v>0</v>
      </c>
      <c r="U471" s="13"/>
      <c r="V471" s="25" t="e">
        <v>#DIV/0!</v>
      </c>
      <c r="W471" s="13" t="s">
        <v>95</v>
      </c>
      <c r="X471" s="13"/>
      <c r="Y471" s="37"/>
      <c r="AD471" s="3"/>
      <c r="AE471" s="39"/>
    </row>
    <row r="472" spans="1:31" x14ac:dyDescent="0.25">
      <c r="A472" s="20" t="s">
        <v>323</v>
      </c>
      <c r="B472" s="35">
        <v>45478</v>
      </c>
      <c r="C472" s="18">
        <v>43023</v>
      </c>
      <c r="D472" s="24">
        <v>5</v>
      </c>
      <c r="E472" s="12">
        <f>(B472-C472)/365.242199</f>
        <v>6.7215672414676266</v>
      </c>
      <c r="F472" s="41"/>
      <c r="G472" s="40"/>
      <c r="H472" s="40"/>
      <c r="I472" s="40"/>
      <c r="J472" s="40"/>
      <c r="K472" s="45"/>
      <c r="L472" s="45" t="str">
        <f>IF(G472&gt;0,(1/3*H472^3*PI()*(G472/((H472-1.3)*200))^2)*F472,"")</f>
        <v/>
      </c>
      <c r="M472" s="29"/>
      <c r="N472" s="13" t="s">
        <v>92</v>
      </c>
      <c r="O472" s="13" t="s">
        <v>379</v>
      </c>
      <c r="P472" s="13" t="s">
        <v>47</v>
      </c>
      <c r="Q472" s="11" t="s">
        <v>279</v>
      </c>
      <c r="R472" s="11" t="s">
        <v>256</v>
      </c>
      <c r="S472" s="13">
        <v>0</v>
      </c>
      <c r="T472" s="13">
        <v>400</v>
      </c>
      <c r="U472" s="13"/>
      <c r="V472" s="25" t="e">
        <v>#DIV/0!</v>
      </c>
      <c r="W472" s="13" t="s">
        <v>95</v>
      </c>
      <c r="X472" s="13"/>
      <c r="Y472" s="37"/>
      <c r="AD472" s="3"/>
      <c r="AE472" s="39"/>
    </row>
    <row r="473" spans="1:31" x14ac:dyDescent="0.25">
      <c r="A473" s="20" t="s">
        <v>369</v>
      </c>
      <c r="B473" s="35">
        <v>45478</v>
      </c>
      <c r="C473" s="18">
        <v>43023</v>
      </c>
      <c r="D473" s="24">
        <v>5</v>
      </c>
      <c r="E473" s="12">
        <f>(B473-C473)/365.242199</f>
        <v>6.7215672414676266</v>
      </c>
      <c r="F473" s="41"/>
      <c r="G473" s="40"/>
      <c r="H473" s="40"/>
      <c r="I473" s="40"/>
      <c r="J473" s="40"/>
      <c r="K473" s="45"/>
      <c r="L473" s="45" t="str">
        <f>IF(G473&gt;0,(1/3*H473^3*PI()*(G473/((H473-1.3)*200))^2)*F473,"")</f>
        <v/>
      </c>
      <c r="M473" s="29"/>
      <c r="N473" s="13" t="s">
        <v>92</v>
      </c>
      <c r="O473" s="13" t="s">
        <v>379</v>
      </c>
      <c r="P473" s="13" t="s">
        <v>47</v>
      </c>
      <c r="Q473" s="11" t="s">
        <v>279</v>
      </c>
      <c r="R473" s="11" t="s">
        <v>258</v>
      </c>
      <c r="S473" s="13">
        <v>400</v>
      </c>
      <c r="T473" s="13">
        <v>400</v>
      </c>
      <c r="U473" s="13"/>
      <c r="V473" s="25" t="e">
        <v>#DIV/0!</v>
      </c>
      <c r="W473" s="13" t="s">
        <v>95</v>
      </c>
      <c r="X473" s="13"/>
      <c r="Y473" s="37"/>
      <c r="AD473" s="3"/>
      <c r="AE473" s="39"/>
    </row>
    <row r="474" spans="1:31" x14ac:dyDescent="0.25">
      <c r="A474" s="20" t="s">
        <v>302</v>
      </c>
      <c r="B474" s="35">
        <v>45478</v>
      </c>
      <c r="C474" s="18">
        <v>42962</v>
      </c>
      <c r="D474" s="24">
        <v>5</v>
      </c>
      <c r="E474" s="12">
        <f>(B474-C474)/365.242199</f>
        <v>6.8885797065305692</v>
      </c>
      <c r="F474" s="41"/>
      <c r="G474" s="40"/>
      <c r="H474" s="40"/>
      <c r="I474" s="40"/>
      <c r="J474" s="40"/>
      <c r="K474" s="45"/>
      <c r="L474" s="45" t="str">
        <f>IF(G474&gt;0,(1/3*H474^3*PI()*(G474/((H474-1.3)*200))^2)*F474,"")</f>
        <v/>
      </c>
      <c r="M474" s="29">
        <v>0</v>
      </c>
      <c r="N474" s="13" t="s">
        <v>92</v>
      </c>
      <c r="O474" s="13" t="s">
        <v>379</v>
      </c>
      <c r="P474" s="13" t="s">
        <v>47</v>
      </c>
      <c r="Q474" s="11" t="s">
        <v>280</v>
      </c>
      <c r="R474" s="11" t="s">
        <v>255</v>
      </c>
      <c r="S474" s="13">
        <v>0</v>
      </c>
      <c r="T474" s="13">
        <v>0</v>
      </c>
      <c r="U474" s="13"/>
      <c r="V474" s="25" t="e">
        <v>#DIV/0!</v>
      </c>
      <c r="W474" s="13" t="s">
        <v>95</v>
      </c>
      <c r="X474" s="13"/>
      <c r="Y474" s="37"/>
      <c r="AD474" s="3"/>
      <c r="AE474" s="39"/>
    </row>
    <row r="475" spans="1:31" x14ac:dyDescent="0.25">
      <c r="A475" s="20" t="s">
        <v>347</v>
      </c>
      <c r="B475" s="35">
        <v>45478</v>
      </c>
      <c r="C475" s="18">
        <v>43023</v>
      </c>
      <c r="D475" s="24">
        <v>5</v>
      </c>
      <c r="E475" s="12">
        <f>(B475-C475)/365.242199</f>
        <v>6.7215672414676266</v>
      </c>
      <c r="F475" s="41"/>
      <c r="G475" s="40"/>
      <c r="H475" s="40"/>
      <c r="I475" s="40"/>
      <c r="J475" s="40"/>
      <c r="K475" s="45"/>
      <c r="L475" s="45" t="str">
        <f>IF(G475&gt;0,(1/3*H475^3*PI()*(G475/((H475-1.3)*200))^2)*F475,"")</f>
        <v/>
      </c>
      <c r="M475" s="29">
        <v>0</v>
      </c>
      <c r="N475" s="13" t="s">
        <v>92</v>
      </c>
      <c r="O475" s="13" t="s">
        <v>379</v>
      </c>
      <c r="P475" s="13" t="s">
        <v>47</v>
      </c>
      <c r="Q475" s="11" t="s">
        <v>280</v>
      </c>
      <c r="R475" s="11" t="s">
        <v>257</v>
      </c>
      <c r="S475" s="13">
        <v>400</v>
      </c>
      <c r="T475" s="13">
        <v>0</v>
      </c>
      <c r="U475" s="13"/>
      <c r="V475" s="25" t="e">
        <v>#DIV/0!</v>
      </c>
      <c r="W475" s="13" t="s">
        <v>95</v>
      </c>
      <c r="X475" s="13"/>
      <c r="Y475" s="37"/>
      <c r="AD475" s="3"/>
      <c r="AE475" s="39"/>
    </row>
    <row r="476" spans="1:31" x14ac:dyDescent="0.25">
      <c r="A476" s="20" t="s">
        <v>324</v>
      </c>
      <c r="B476" s="35">
        <v>45478</v>
      </c>
      <c r="C476" s="18">
        <v>43023</v>
      </c>
      <c r="D476" s="24">
        <v>5</v>
      </c>
      <c r="E476" s="12">
        <f>(B476-C476)/365.242199</f>
        <v>6.7215672414676266</v>
      </c>
      <c r="F476" s="41"/>
      <c r="G476" s="40"/>
      <c r="H476" s="40"/>
      <c r="I476" s="40"/>
      <c r="J476" s="40"/>
      <c r="K476" s="45"/>
      <c r="L476" s="45" t="str">
        <f>IF(G476&gt;0,(1/3*H476^3*PI()*(G476/((H476-1.3)*200))^2)*F476,"")</f>
        <v/>
      </c>
      <c r="M476" s="29"/>
      <c r="N476" s="13" t="s">
        <v>92</v>
      </c>
      <c r="O476" s="13" t="s">
        <v>379</v>
      </c>
      <c r="P476" s="13" t="s">
        <v>47</v>
      </c>
      <c r="Q476" s="11" t="s">
        <v>280</v>
      </c>
      <c r="R476" s="11" t="s">
        <v>256</v>
      </c>
      <c r="S476" s="13">
        <v>0</v>
      </c>
      <c r="T476" s="13">
        <v>400</v>
      </c>
      <c r="U476" s="13"/>
      <c r="V476" s="25" t="e">
        <v>#DIV/0!</v>
      </c>
      <c r="W476" s="13" t="s">
        <v>95</v>
      </c>
      <c r="X476" s="13"/>
      <c r="Y476" s="37"/>
      <c r="AD476" s="3"/>
      <c r="AE476" s="39"/>
    </row>
    <row r="477" spans="1:31" x14ac:dyDescent="0.25">
      <c r="A477" s="20" t="s">
        <v>370</v>
      </c>
      <c r="B477" s="35">
        <v>45478</v>
      </c>
      <c r="C477" s="18">
        <v>43023</v>
      </c>
      <c r="D477" s="24">
        <v>5</v>
      </c>
      <c r="E477" s="12">
        <f>(B477-C477)/365.242199</f>
        <v>6.7215672414676266</v>
      </c>
      <c r="F477" s="41"/>
      <c r="G477" s="40"/>
      <c r="H477" s="40"/>
      <c r="I477" s="40"/>
      <c r="J477" s="40"/>
      <c r="K477" s="45"/>
      <c r="L477" s="45" t="str">
        <f>IF(G477&gt;0,(1/3*H477^3*PI()*(G477/((H477-1.3)*200))^2)*F477,"")</f>
        <v/>
      </c>
      <c r="M477" s="29"/>
      <c r="N477" s="13" t="s">
        <v>92</v>
      </c>
      <c r="O477" s="13" t="s">
        <v>379</v>
      </c>
      <c r="P477" s="13" t="s">
        <v>47</v>
      </c>
      <c r="Q477" s="11" t="s">
        <v>280</v>
      </c>
      <c r="R477" s="11" t="s">
        <v>258</v>
      </c>
      <c r="S477" s="13">
        <v>400</v>
      </c>
      <c r="T477" s="13">
        <v>400</v>
      </c>
      <c r="U477" s="13"/>
      <c r="V477" s="25" t="e">
        <v>#DIV/0!</v>
      </c>
      <c r="W477" s="13" t="s">
        <v>95</v>
      </c>
      <c r="X477" s="13"/>
      <c r="Y477" s="37"/>
      <c r="AD477" s="3"/>
      <c r="AE477" s="39"/>
    </row>
    <row r="478" spans="1:31" x14ac:dyDescent="0.25">
      <c r="A478" s="20" t="s">
        <v>375</v>
      </c>
      <c r="B478" s="36">
        <v>45126</v>
      </c>
      <c r="C478" s="18">
        <v>42200</v>
      </c>
      <c r="D478" s="24">
        <v>5</v>
      </c>
      <c r="E478" s="12">
        <f>(B478-C478)/365.242199</f>
        <v>8.0111225044946135</v>
      </c>
      <c r="F478" s="41">
        <v>664.33841326561048</v>
      </c>
      <c r="G478" s="40">
        <v>15.68929283236141</v>
      </c>
      <c r="H478" s="40">
        <v>15.375934401220443</v>
      </c>
      <c r="I478" s="40">
        <v>13.501377370533538</v>
      </c>
      <c r="J478" s="40">
        <v>87.609697330169411</v>
      </c>
      <c r="K478" s="45">
        <f>IF(G478&gt;0,0.0000275*G478^2.082*H478^0.974*F478,"")</f>
        <v>80.714565067860221</v>
      </c>
      <c r="L478" s="45">
        <f>IF(G478&gt;0,(1/3*H478^3*PI()*(G478/((H478-1.3)*200))^2)*F478,"")</f>
        <v>78.547942491436174</v>
      </c>
      <c r="M478" s="29"/>
      <c r="N478" s="13" t="s">
        <v>91</v>
      </c>
      <c r="O478" s="13" t="s">
        <v>378</v>
      </c>
      <c r="P478" s="13" t="s">
        <v>47</v>
      </c>
      <c r="Q478" s="11" t="s">
        <v>259</v>
      </c>
      <c r="R478" s="11" t="s">
        <v>255</v>
      </c>
      <c r="S478" s="13">
        <v>0</v>
      </c>
      <c r="T478" s="13">
        <v>0</v>
      </c>
      <c r="U478" s="13"/>
      <c r="V478" s="25">
        <v>0.26292018261791006</v>
      </c>
      <c r="W478" s="13" t="s">
        <v>95</v>
      </c>
      <c r="X478" s="13"/>
      <c r="Y478" s="37"/>
      <c r="AD478" s="3"/>
      <c r="AE478" s="39"/>
    </row>
    <row r="479" spans="1:31" x14ac:dyDescent="0.25">
      <c r="A479" s="20" t="s">
        <v>329</v>
      </c>
      <c r="B479" s="36">
        <v>45126</v>
      </c>
      <c r="C479" s="18">
        <v>42931</v>
      </c>
      <c r="D479" s="24">
        <v>5</v>
      </c>
      <c r="E479" s="12">
        <f>(B479-C479)/365.242199</f>
        <v>6.0097108330026234</v>
      </c>
      <c r="F479" s="41">
        <v>729.32804065028984</v>
      </c>
      <c r="G479" s="40">
        <v>14.193934837092733</v>
      </c>
      <c r="H479" s="40">
        <v>14.651704260651629</v>
      </c>
      <c r="I479" s="40">
        <v>12.644738508845871</v>
      </c>
      <c r="J479" s="40">
        <v>131.84892047411171</v>
      </c>
      <c r="K479" s="45">
        <f>IF(G479&gt;0,0.0000275*G479^2.082*H479^0.974*F479,"")</f>
        <v>68.629162920397462</v>
      </c>
      <c r="L479" s="45">
        <f>IF(G479&gt;0,(1/3*H479^3*PI()*(G479/((H479-1.3)*200))^2)*F479,"")</f>
        <v>67.8716138233181</v>
      </c>
      <c r="M479" s="29"/>
      <c r="N479" s="13" t="s">
        <v>91</v>
      </c>
      <c r="O479" s="13" t="s">
        <v>378</v>
      </c>
      <c r="P479" s="13" t="s">
        <v>47</v>
      </c>
      <c r="Q479" s="11" t="s">
        <v>259</v>
      </c>
      <c r="R479" s="11" t="s">
        <v>257</v>
      </c>
      <c r="S479" s="13">
        <v>400</v>
      </c>
      <c r="T479" s="13">
        <v>0</v>
      </c>
      <c r="U479" s="13"/>
      <c r="V479" s="25">
        <v>5.5740007056594735E-3</v>
      </c>
      <c r="W479" s="13" t="s">
        <v>95</v>
      </c>
      <c r="X479" s="13"/>
      <c r="Y479" s="37"/>
      <c r="AD479" s="3"/>
      <c r="AE479" s="39"/>
    </row>
    <row r="480" spans="1:31" x14ac:dyDescent="0.25">
      <c r="A480" s="20" t="s">
        <v>306</v>
      </c>
      <c r="B480" s="36">
        <v>45126</v>
      </c>
      <c r="C480" s="18">
        <v>42931</v>
      </c>
      <c r="D480" s="24">
        <v>5</v>
      </c>
      <c r="E480" s="12">
        <f>(B480-C480)/365.242199</f>
        <v>6.0097108330026234</v>
      </c>
      <c r="F480" s="41">
        <v>794.31766803496919</v>
      </c>
      <c r="G480" s="40">
        <v>16.543098995695843</v>
      </c>
      <c r="H480" s="40">
        <v>16.707979777276766</v>
      </c>
      <c r="I480" s="40">
        <v>18.670184381466239</v>
      </c>
      <c r="J480" s="40">
        <v>79.659938675777781</v>
      </c>
      <c r="K480" s="45">
        <f>IF(G480&gt;0,0.0000275*G480^2.082*H480^0.974*F480,"")</f>
        <v>116.84635129969608</v>
      </c>
      <c r="L480" s="45">
        <f>IF(G480&gt;0,(1/3*H480^3*PI()*(G480/((H480-1.3)*200))^2)*F480,"")</f>
        <v>111.80906348564322</v>
      </c>
      <c r="M480" s="29"/>
      <c r="N480" s="13" t="s">
        <v>91</v>
      </c>
      <c r="O480" s="13" t="s">
        <v>378</v>
      </c>
      <c r="P480" s="13" t="s">
        <v>47</v>
      </c>
      <c r="Q480" s="11" t="s">
        <v>259</v>
      </c>
      <c r="R480" s="11" t="s">
        <v>256</v>
      </c>
      <c r="S480" s="13">
        <v>0</v>
      </c>
      <c r="T480" s="13">
        <v>400</v>
      </c>
      <c r="U480" s="13"/>
      <c r="V480" s="25">
        <v>0.18860627800611096</v>
      </c>
      <c r="W480" s="13" t="s">
        <v>95</v>
      </c>
      <c r="X480" s="13"/>
      <c r="Y480" s="37"/>
      <c r="AD480" s="3"/>
      <c r="AE480" s="39"/>
    </row>
    <row r="481" spans="1:31" x14ac:dyDescent="0.25">
      <c r="A481" s="20" t="s">
        <v>352</v>
      </c>
      <c r="B481" s="36">
        <v>45126</v>
      </c>
      <c r="C481" s="18">
        <v>42931</v>
      </c>
      <c r="D481" s="24">
        <v>5</v>
      </c>
      <c r="E481" s="12">
        <f>(B481-C481)/365.242199</f>
        <v>6.0097108330026234</v>
      </c>
      <c r="F481" s="41">
        <v>823.20194687260437</v>
      </c>
      <c r="G481" s="40">
        <v>16.429428319170071</v>
      </c>
      <c r="H481" s="40">
        <v>16.224853768899681</v>
      </c>
      <c r="I481" s="40">
        <v>18.572834544921704</v>
      </c>
      <c r="J481" s="40">
        <v>125.82103596158017</v>
      </c>
      <c r="K481" s="45">
        <f>IF(G481&gt;0,0.0000275*G481^2.082*H481^0.974*F481,"")</f>
        <v>116.00617793946768</v>
      </c>
      <c r="L481" s="45">
        <f>IF(G481&gt;0,(1/3*H481^3*PI()*(G481/((H481-1.3)*200))^2)*F481,"")</f>
        <v>111.54294940141878</v>
      </c>
      <c r="M481" s="29"/>
      <c r="N481" s="13" t="s">
        <v>91</v>
      </c>
      <c r="O481" s="13" t="s">
        <v>378</v>
      </c>
      <c r="P481" s="13" t="s">
        <v>47</v>
      </c>
      <c r="Q481" s="11" t="s">
        <v>259</v>
      </c>
      <c r="R481" s="11" t="s">
        <v>258</v>
      </c>
      <c r="S481" s="13">
        <v>400</v>
      </c>
      <c r="T481" s="13">
        <v>400</v>
      </c>
      <c r="U481" s="13"/>
      <c r="V481" s="25">
        <v>-0.15159271038207001</v>
      </c>
      <c r="W481" s="13" t="s">
        <v>95</v>
      </c>
      <c r="X481" s="13"/>
      <c r="Y481" s="37"/>
      <c r="AD481" s="3"/>
      <c r="AE481" s="39"/>
    </row>
    <row r="482" spans="1:31" x14ac:dyDescent="0.25">
      <c r="A482" s="20" t="s">
        <v>285</v>
      </c>
      <c r="B482" s="17">
        <v>45477</v>
      </c>
      <c r="C482" s="18">
        <v>42597</v>
      </c>
      <c r="D482" s="24">
        <v>5</v>
      </c>
      <c r="E482" s="12">
        <f>(B482-C482)/365.242199</f>
        <v>7.8851786783815738</v>
      </c>
      <c r="F482" s="41">
        <v>1041.6666666666667</v>
      </c>
      <c r="G482" s="40">
        <v>16.312955364333355</v>
      </c>
      <c r="H482" s="40">
        <v>19.276106326954157</v>
      </c>
      <c r="I482" s="40">
        <v>22.951141179455735</v>
      </c>
      <c r="J482" s="40">
        <v>177.32847478383931</v>
      </c>
      <c r="K482" s="45">
        <f>IF(G482&gt;0,0.0000275*G482^2.082*H482^0.974*F482,"")</f>
        <v>171.06582047368468</v>
      </c>
      <c r="L482" s="45">
        <f>IF(G482&gt;0,(1/3*H482^3*PI()*(G482/((H482-1.3)*200))^2)*F482,"")</f>
        <v>160.85307679414183</v>
      </c>
      <c r="M482" s="29">
        <v>22.282931198271548</v>
      </c>
      <c r="N482" s="13" t="s">
        <v>91</v>
      </c>
      <c r="O482" s="13" t="s">
        <v>379</v>
      </c>
      <c r="P482" s="13" t="s">
        <v>47</v>
      </c>
      <c r="Q482" s="11" t="s">
        <v>264</v>
      </c>
      <c r="R482" s="11" t="s">
        <v>255</v>
      </c>
      <c r="S482" s="13">
        <v>0</v>
      </c>
      <c r="T482" s="13">
        <v>0</v>
      </c>
      <c r="U482" s="13"/>
      <c r="V482" s="25">
        <v>-0.55111601142473121</v>
      </c>
      <c r="W482" s="13" t="s">
        <v>95</v>
      </c>
      <c r="X482" s="13"/>
      <c r="Y482" s="37"/>
      <c r="AD482" s="3"/>
      <c r="AE482" s="39"/>
    </row>
    <row r="483" spans="1:31" x14ac:dyDescent="0.25">
      <c r="A483" s="20" t="s">
        <v>330</v>
      </c>
      <c r="B483" s="17">
        <v>45477</v>
      </c>
      <c r="C483" s="18">
        <v>42597</v>
      </c>
      <c r="D483" s="24">
        <v>5</v>
      </c>
      <c r="E483" s="12">
        <f>(B483-C483)/365.242199</f>
        <v>7.8851786783815738</v>
      </c>
      <c r="F483" s="41">
        <v>1104.1666666666667</v>
      </c>
      <c r="G483" s="40">
        <v>16.016724750555227</v>
      </c>
      <c r="H483" s="40">
        <v>19.557424888061785</v>
      </c>
      <c r="I483" s="40">
        <v>23.707232573384925</v>
      </c>
      <c r="J483" s="40">
        <v>185.13584996452556</v>
      </c>
      <c r="K483" s="45">
        <f>IF(G483&gt;0,0.0000275*G483^2.082*H483^0.974*F483,"")</f>
        <v>177.02204864789434</v>
      </c>
      <c r="L483" s="45">
        <f>IF(G483&gt;0,(1/3*H483^3*PI()*(G483/((H483-1.3)*200))^2)*F483,"")</f>
        <v>166.42043430861509</v>
      </c>
      <c r="M483" s="29">
        <v>22.770295386096894</v>
      </c>
      <c r="N483" s="13" t="s">
        <v>91</v>
      </c>
      <c r="O483" s="13" t="s">
        <v>379</v>
      </c>
      <c r="P483" s="13" t="s">
        <v>47</v>
      </c>
      <c r="Q483" s="11" t="s">
        <v>264</v>
      </c>
      <c r="R483" s="11" t="s">
        <v>257</v>
      </c>
      <c r="S483" s="13">
        <v>400</v>
      </c>
      <c r="T483" s="13">
        <v>0</v>
      </c>
      <c r="U483" s="13"/>
      <c r="V483" s="25">
        <v>-9.7860695519911486E-2</v>
      </c>
      <c r="W483" s="13" t="s">
        <v>95</v>
      </c>
      <c r="X483" s="13"/>
      <c r="Y483" s="37"/>
      <c r="AD483" s="3"/>
      <c r="AE483" s="39"/>
    </row>
    <row r="484" spans="1:31" x14ac:dyDescent="0.25">
      <c r="A484" s="20" t="s">
        <v>307</v>
      </c>
      <c r="B484" s="17">
        <v>45477</v>
      </c>
      <c r="C484" s="18">
        <v>42597</v>
      </c>
      <c r="D484" s="24">
        <v>5</v>
      </c>
      <c r="E484" s="12">
        <f>(B484-C484)/365.242199</f>
        <v>7.8851786783815738</v>
      </c>
      <c r="F484" s="41">
        <v>895.83333333333326</v>
      </c>
      <c r="G484" s="40">
        <v>17.463923826308601</v>
      </c>
      <c r="H484" s="40">
        <v>19.639044788414367</v>
      </c>
      <c r="I484" s="40">
        <v>22.720885955139792</v>
      </c>
      <c r="J484" s="40">
        <v>180.52816584496631</v>
      </c>
      <c r="K484" s="45">
        <f>IF(G484&gt;0,0.0000275*G484^2.082*H484^0.974*F484,"")</f>
        <v>172.66266108327005</v>
      </c>
      <c r="L484" s="45">
        <f>IF(G484&gt;0,(1/3*H484^3*PI()*(G484/((H484-1.3)*200))^2)*F484,"")</f>
        <v>161.09689174417775</v>
      </c>
      <c r="M484" s="29"/>
      <c r="N484" s="13" t="s">
        <v>91</v>
      </c>
      <c r="O484" s="13" t="s">
        <v>379</v>
      </c>
      <c r="P484" s="13" t="s">
        <v>47</v>
      </c>
      <c r="Q484" s="11" t="s">
        <v>264</v>
      </c>
      <c r="R484" s="11" t="s">
        <v>256</v>
      </c>
      <c r="S484" s="13">
        <v>0</v>
      </c>
      <c r="T484" s="13">
        <v>400</v>
      </c>
      <c r="U484" s="13"/>
      <c r="V484" s="25">
        <v>-0.48455355734223304</v>
      </c>
      <c r="W484" s="13" t="s">
        <v>95</v>
      </c>
      <c r="X484" s="13"/>
      <c r="Y484" s="38"/>
      <c r="AD484" s="3"/>
      <c r="AE484" s="39"/>
    </row>
    <row r="485" spans="1:31" x14ac:dyDescent="0.25">
      <c r="A485" s="20" t="s">
        <v>353</v>
      </c>
      <c r="B485" s="17">
        <v>45477</v>
      </c>
      <c r="C485" s="18">
        <v>42597</v>
      </c>
      <c r="D485" s="24">
        <v>5</v>
      </c>
      <c r="E485" s="12">
        <f>(B485-C485)/365.242199</f>
        <v>7.8851786783815738</v>
      </c>
      <c r="F485" s="41">
        <v>1145.8333333333333</v>
      </c>
      <c r="G485" s="40">
        <v>17.255538858825979</v>
      </c>
      <c r="H485" s="40">
        <v>20.531244822682606</v>
      </c>
      <c r="I485" s="40">
        <v>28.305044625455906</v>
      </c>
      <c r="J485" s="40">
        <v>229.11248775666584</v>
      </c>
      <c r="K485" s="45">
        <f>IF(G485&gt;0,0.0000275*G485^2.082*H485^0.974*F485,"")</f>
        <v>224.92194044940351</v>
      </c>
      <c r="L485" s="45">
        <f>IF(G485&gt;0,(1/3*H485^3*PI()*(G485/((H485-1.3)*200))^2)*F485,"")</f>
        <v>209.01535049269341</v>
      </c>
      <c r="M485" s="29"/>
      <c r="N485" s="13" t="s">
        <v>91</v>
      </c>
      <c r="O485" s="13" t="s">
        <v>379</v>
      </c>
      <c r="P485" s="13" t="s">
        <v>47</v>
      </c>
      <c r="Q485" s="11" t="s">
        <v>264</v>
      </c>
      <c r="R485" s="11" t="s">
        <v>258</v>
      </c>
      <c r="S485" s="13">
        <v>400</v>
      </c>
      <c r="T485" s="13">
        <v>400</v>
      </c>
      <c r="U485" s="13"/>
      <c r="V485" s="25">
        <v>-0.37981885190217385</v>
      </c>
      <c r="W485" s="13" t="s">
        <v>95</v>
      </c>
      <c r="X485" s="13"/>
      <c r="Y485" s="37"/>
      <c r="AD485" s="3"/>
      <c r="AE485" s="39"/>
    </row>
    <row r="486" spans="1:31" x14ac:dyDescent="0.25">
      <c r="A486" s="20" t="s">
        <v>286</v>
      </c>
      <c r="B486" s="35">
        <v>45484</v>
      </c>
      <c r="C486" s="18">
        <v>43296</v>
      </c>
      <c r="D486" s="24">
        <v>5</v>
      </c>
      <c r="E486" s="12">
        <f>(B486-C486)/365.242199</f>
        <v>5.9905454681593344</v>
      </c>
      <c r="F486" s="41">
        <v>704.28926684939472</v>
      </c>
      <c r="G486" s="40">
        <v>14.211002622324623</v>
      </c>
      <c r="H486" s="40">
        <v>13.554083228983041</v>
      </c>
      <c r="I486" s="40">
        <v>11.93135795411691</v>
      </c>
      <c r="J486" s="40">
        <v>69.424986107955618</v>
      </c>
      <c r="K486" s="45">
        <f>IF(G486&gt;0,0.0000275*G486^2.082*H486^0.974*F486,"")</f>
        <v>61.5863908973067</v>
      </c>
      <c r="L486" s="45">
        <f>IF(G486&gt;0,(1/3*H486^3*PI()*(G486/((H486-1.3)*200))^2)*F486,"")</f>
        <v>61.747293817787629</v>
      </c>
      <c r="M486" s="29">
        <v>11.299052554246819</v>
      </c>
      <c r="N486" s="13" t="s">
        <v>91</v>
      </c>
      <c r="O486" s="13" t="s">
        <v>379</v>
      </c>
      <c r="P486" s="13" t="s">
        <v>47</v>
      </c>
      <c r="Q486" s="11" t="s">
        <v>265</v>
      </c>
      <c r="R486" s="11" t="s">
        <v>255</v>
      </c>
      <c r="S486" s="13">
        <v>0</v>
      </c>
      <c r="T486" s="13">
        <v>0</v>
      </c>
      <c r="U486" s="13"/>
      <c r="V486" s="25">
        <v>0.29600116171425467</v>
      </c>
      <c r="W486" s="13" t="s">
        <v>95</v>
      </c>
      <c r="X486" s="13"/>
      <c r="Y486" s="37"/>
      <c r="AD486" s="3"/>
      <c r="AE486" s="39"/>
    </row>
    <row r="487" spans="1:31" x14ac:dyDescent="0.25">
      <c r="A487" s="20" t="s">
        <v>331</v>
      </c>
      <c r="B487" s="35">
        <v>45484</v>
      </c>
      <c r="C487" s="18">
        <v>43296</v>
      </c>
      <c r="D487" s="24">
        <v>5</v>
      </c>
      <c r="E487" s="12">
        <f>(B487-C487)/365.242199</f>
        <v>5.9905454681593344</v>
      </c>
      <c r="F487" s="41">
        <v>740.5928373055491</v>
      </c>
      <c r="G487" s="40">
        <v>14.750305824105233</v>
      </c>
      <c r="H487" s="40">
        <v>13.720635209224232</v>
      </c>
      <c r="I487" s="40">
        <v>13.56512596038975</v>
      </c>
      <c r="J487" s="40">
        <v>81.170391782712343</v>
      </c>
      <c r="K487" s="45">
        <f>IF(G487&gt;0,0.0000275*G487^2.082*H487^0.974*F487,"")</f>
        <v>70.820407791090801</v>
      </c>
      <c r="L487" s="45">
        <f>IF(G487&gt;0,(1/3*H487^3*PI()*(G487/((H487-1.3)*200))^2)*F487,"")</f>
        <v>70.629352308036189</v>
      </c>
      <c r="M487" s="29">
        <v>12.427437522505075</v>
      </c>
      <c r="N487" s="13" t="s">
        <v>91</v>
      </c>
      <c r="O487" s="13" t="s">
        <v>379</v>
      </c>
      <c r="P487" s="13" t="s">
        <v>47</v>
      </c>
      <c r="Q487" s="11" t="s">
        <v>265</v>
      </c>
      <c r="R487" s="11" t="s">
        <v>257</v>
      </c>
      <c r="S487" s="13">
        <v>400</v>
      </c>
      <c r="T487" s="13">
        <v>0</v>
      </c>
      <c r="U487" s="13"/>
      <c r="V487" s="25">
        <v>0.19760666601095089</v>
      </c>
      <c r="W487" s="13" t="s">
        <v>95</v>
      </c>
      <c r="X487" s="13"/>
      <c r="Y487" s="37"/>
      <c r="AD487" s="3"/>
      <c r="AE487" s="39"/>
    </row>
    <row r="488" spans="1:31" x14ac:dyDescent="0.25">
      <c r="A488" s="20" t="s">
        <v>308</v>
      </c>
      <c r="B488" s="35">
        <v>45484</v>
      </c>
      <c r="C488" s="18">
        <v>43296</v>
      </c>
      <c r="D488" s="24">
        <v>5</v>
      </c>
      <c r="E488" s="12">
        <f>(B488-C488)/365.242199</f>
        <v>5.9905454681593344</v>
      </c>
      <c r="F488" s="41">
        <v>653.46426821077864</v>
      </c>
      <c r="G488" s="40">
        <v>15.87461334961335</v>
      </c>
      <c r="H488" s="40">
        <v>14.976648351648352</v>
      </c>
      <c r="I488" s="40">
        <v>13.360262728234055</v>
      </c>
      <c r="J488" s="40">
        <v>79.244241269100783</v>
      </c>
      <c r="K488" s="45">
        <f>IF(G488&gt;0,0.0000275*G488^2.082*H488^0.974*F488,"")</f>
        <v>79.299849381480399</v>
      </c>
      <c r="L488" s="45">
        <f>IF(G488&gt;0,(1/3*H488^3*PI()*(G488/((H488-1.3)*200))^2)*F488,"")</f>
        <v>77.425019091453009</v>
      </c>
      <c r="M488" s="29"/>
      <c r="N488" s="13" t="s">
        <v>91</v>
      </c>
      <c r="O488" s="13" t="s">
        <v>379</v>
      </c>
      <c r="P488" s="13" t="s">
        <v>47</v>
      </c>
      <c r="Q488" s="11" t="s">
        <v>265</v>
      </c>
      <c r="R488" s="11" t="s">
        <v>256</v>
      </c>
      <c r="S488" s="13">
        <v>0</v>
      </c>
      <c r="T488" s="13">
        <v>400</v>
      </c>
      <c r="U488" s="13"/>
      <c r="V488" s="25">
        <v>0.30954718830559241</v>
      </c>
      <c r="W488" s="13" t="s">
        <v>95</v>
      </c>
      <c r="X488" s="13"/>
      <c r="Y488" s="37"/>
      <c r="AD488" s="3"/>
      <c r="AE488" s="39"/>
    </row>
    <row r="489" spans="1:31" x14ac:dyDescent="0.25">
      <c r="A489" s="20" t="s">
        <v>354</v>
      </c>
      <c r="B489" s="35">
        <v>45484</v>
      </c>
      <c r="C489" s="18">
        <v>43296</v>
      </c>
      <c r="D489" s="24">
        <v>5</v>
      </c>
      <c r="E489" s="12">
        <f>(B489-C489)/365.242199</f>
        <v>5.9905454681593344</v>
      </c>
      <c r="F489" s="41">
        <v>747.85355139677995</v>
      </c>
      <c r="G489" s="40">
        <v>14.824251525295034</v>
      </c>
      <c r="H489" s="40">
        <v>13.855224141237905</v>
      </c>
      <c r="I489" s="40">
        <v>13.764133353749818</v>
      </c>
      <c r="J489" s="40">
        <v>81.491480420087584</v>
      </c>
      <c r="K489" s="45">
        <f>IF(G489&gt;0,0.0000275*G489^2.082*H489^0.974*F489,"")</f>
        <v>72.953507242058507</v>
      </c>
      <c r="L489" s="45">
        <f>IF(G489&gt;0,(1/3*H489^3*PI()*(G489/((H489-1.3)*200))^2)*F489,"")</f>
        <v>72.597633554204421</v>
      </c>
      <c r="M489" s="29"/>
      <c r="N489" s="13" t="s">
        <v>91</v>
      </c>
      <c r="O489" s="13" t="s">
        <v>379</v>
      </c>
      <c r="P489" s="13" t="s">
        <v>47</v>
      </c>
      <c r="Q489" s="11" t="s">
        <v>265</v>
      </c>
      <c r="R489" s="11" t="s">
        <v>258</v>
      </c>
      <c r="S489" s="13">
        <v>400</v>
      </c>
      <c r="T489" s="13">
        <v>400</v>
      </c>
      <c r="U489" s="13"/>
      <c r="V489" s="25">
        <v>0.3219813168625133</v>
      </c>
      <c r="W489" s="13" t="s">
        <v>95</v>
      </c>
      <c r="X489" s="13"/>
      <c r="Y489" s="37"/>
      <c r="AD489" s="3"/>
      <c r="AE489" s="39"/>
    </row>
    <row r="490" spans="1:31" x14ac:dyDescent="0.25">
      <c r="A490" s="20" t="s">
        <v>287</v>
      </c>
      <c r="B490" s="35">
        <v>45462</v>
      </c>
      <c r="C490" s="18">
        <v>42566</v>
      </c>
      <c r="D490" s="24">
        <v>5</v>
      </c>
      <c r="E490" s="12">
        <f>(B490-C490)/365.242199</f>
        <v>7.9289852265948051</v>
      </c>
      <c r="F490" s="41">
        <v>822.22222222222229</v>
      </c>
      <c r="G490" s="40">
        <v>12.85728651059086</v>
      </c>
      <c r="H490" s="40">
        <v>14.885273132664437</v>
      </c>
      <c r="I490" s="40">
        <v>11.365313562953014</v>
      </c>
      <c r="J490" s="40">
        <v>71.038774581095723</v>
      </c>
      <c r="K490" s="45">
        <f>IF(G490&gt;0,0.0000275*G490^2.082*H490^0.974*F490,"")</f>
        <v>63.94931886383695</v>
      </c>
      <c r="L490" s="45">
        <f>IF(G490&gt;0,(1/3*H490^3*PI()*(G490/((H490-1.3)*200))^2)*F490,"")</f>
        <v>63.590194864098969</v>
      </c>
      <c r="M490" s="29">
        <v>10.240800133670453</v>
      </c>
      <c r="N490" s="13" t="s">
        <v>91</v>
      </c>
      <c r="O490" s="13" t="s">
        <v>379</v>
      </c>
      <c r="P490" s="13" t="s">
        <v>47</v>
      </c>
      <c r="Q490" s="11" t="s">
        <v>266</v>
      </c>
      <c r="R490" s="11" t="s">
        <v>255</v>
      </c>
      <c r="S490" s="13">
        <v>0</v>
      </c>
      <c r="T490" s="13">
        <v>0</v>
      </c>
      <c r="U490" s="13"/>
      <c r="V490" s="25">
        <v>-0.15151705170517052</v>
      </c>
      <c r="W490" s="13" t="s">
        <v>95</v>
      </c>
      <c r="X490" s="13"/>
      <c r="Y490" s="37"/>
      <c r="AD490" s="3"/>
      <c r="AE490" s="39"/>
    </row>
    <row r="491" spans="1:31" x14ac:dyDescent="0.25">
      <c r="A491" s="20" t="s">
        <v>332</v>
      </c>
      <c r="B491" s="35">
        <v>45462</v>
      </c>
      <c r="C491" s="18">
        <v>42566</v>
      </c>
      <c r="D491" s="24">
        <v>5</v>
      </c>
      <c r="E491" s="12">
        <f>(B491-C491)/365.242199</f>
        <v>7.9289852265948051</v>
      </c>
      <c r="F491" s="41">
        <v>866.66666666666663</v>
      </c>
      <c r="G491" s="40">
        <v>13.212505843852265</v>
      </c>
      <c r="H491" s="40">
        <v>14.652236247467663</v>
      </c>
      <c r="I491" s="40">
        <v>12.514211449663321</v>
      </c>
      <c r="J491" s="40">
        <v>74.931099347064659</v>
      </c>
      <c r="K491" s="45">
        <f>IF(G491&gt;0,0.0000275*G491^2.082*H491^0.974*F491,"")</f>
        <v>70.25324164833691</v>
      </c>
      <c r="L491" s="45">
        <f>IF(G491&gt;0,(1/3*H491^3*PI()*(G491/((H491-1.3)*200))^2)*F491,"")</f>
        <v>69.886747046927425</v>
      </c>
      <c r="M491" s="29">
        <v>10.336261730979023</v>
      </c>
      <c r="N491" s="13" t="s">
        <v>91</v>
      </c>
      <c r="O491" s="13" t="s">
        <v>379</v>
      </c>
      <c r="P491" s="13" t="s">
        <v>47</v>
      </c>
      <c r="Q491" s="11" t="s">
        <v>266</v>
      </c>
      <c r="R491" s="11" t="s">
        <v>257</v>
      </c>
      <c r="S491" s="13">
        <v>400</v>
      </c>
      <c r="T491" s="13">
        <v>0</v>
      </c>
      <c r="U491" s="13"/>
      <c r="V491" s="25">
        <v>-0.14386475869809204</v>
      </c>
      <c r="W491" s="13" t="s">
        <v>95</v>
      </c>
      <c r="X491" s="13"/>
      <c r="Y491" s="38"/>
      <c r="AD491" s="3"/>
      <c r="AE491" s="39"/>
    </row>
    <row r="492" spans="1:31" x14ac:dyDescent="0.25">
      <c r="A492" s="20" t="s">
        <v>309</v>
      </c>
      <c r="B492" s="35">
        <v>45462</v>
      </c>
      <c r="C492" s="18">
        <v>42566</v>
      </c>
      <c r="D492" s="24">
        <v>5</v>
      </c>
      <c r="E492" s="12">
        <f>(B492-C492)/365.242199</f>
        <v>7.9289852265948051</v>
      </c>
      <c r="F492" s="41">
        <v>811.1111111111112</v>
      </c>
      <c r="G492" s="40">
        <v>13.716694638694639</v>
      </c>
      <c r="H492" s="40">
        <v>14.792736596736598</v>
      </c>
      <c r="I492" s="40">
        <v>12.615056573843555</v>
      </c>
      <c r="J492" s="40">
        <v>79.895156651398295</v>
      </c>
      <c r="K492" s="45">
        <f>IF(G492&gt;0,0.0000275*G492^2.082*H492^0.974*F492,"")</f>
        <v>71.745341077285261</v>
      </c>
      <c r="L492" s="45">
        <f>IF(G492&gt;0,(1/3*H492^3*PI()*(G492/((H492-1.3)*200))^2)*F492,"")</f>
        <v>71.038438453068849</v>
      </c>
      <c r="M492" s="29"/>
      <c r="N492" s="13" t="s">
        <v>91</v>
      </c>
      <c r="O492" s="13" t="s">
        <v>379</v>
      </c>
      <c r="P492" s="13" t="s">
        <v>47</v>
      </c>
      <c r="Q492" s="11" t="s">
        <v>266</v>
      </c>
      <c r="R492" s="11" t="s">
        <v>256</v>
      </c>
      <c r="S492" s="13">
        <v>0</v>
      </c>
      <c r="T492" s="13">
        <v>400</v>
      </c>
      <c r="U492" s="13"/>
      <c r="V492" s="25">
        <v>-0.20967010582010567</v>
      </c>
      <c r="W492" s="13" t="s">
        <v>95</v>
      </c>
      <c r="X492" s="13"/>
      <c r="Y492" s="37"/>
      <c r="AD492" s="3"/>
      <c r="AE492" s="39"/>
    </row>
    <row r="493" spans="1:31" x14ac:dyDescent="0.25">
      <c r="A493" s="20" t="s">
        <v>355</v>
      </c>
      <c r="B493" s="35">
        <v>45462</v>
      </c>
      <c r="C493" s="18">
        <v>42566</v>
      </c>
      <c r="D493" s="24">
        <v>5</v>
      </c>
      <c r="E493" s="12">
        <f>(B493-C493)/365.242199</f>
        <v>7.9289852265948051</v>
      </c>
      <c r="F493" s="41">
        <v>777.77777777777783</v>
      </c>
      <c r="G493" s="40">
        <v>14.164479578392625</v>
      </c>
      <c r="H493" s="40">
        <v>14.76374440052701</v>
      </c>
      <c r="I493" s="40">
        <v>12.939792534469618</v>
      </c>
      <c r="J493" s="40">
        <v>77.616992334621656</v>
      </c>
      <c r="K493" s="45">
        <f>IF(G493&gt;0,0.0000275*G493^2.082*H493^0.974*F493,"")</f>
        <v>73.415088895234476</v>
      </c>
      <c r="L493" s="45">
        <f>IF(G493&gt;0,(1/3*H493^3*PI()*(G493/((H493-1.3)*200))^2)*F493,"")</f>
        <v>72.524248826168687</v>
      </c>
      <c r="M493" s="29"/>
      <c r="N493" s="13" t="s">
        <v>91</v>
      </c>
      <c r="O493" s="13" t="s">
        <v>379</v>
      </c>
      <c r="P493" s="13" t="s">
        <v>47</v>
      </c>
      <c r="Q493" s="11" t="s">
        <v>266</v>
      </c>
      <c r="R493" s="11" t="s">
        <v>258</v>
      </c>
      <c r="S493" s="13">
        <v>400</v>
      </c>
      <c r="T493" s="13">
        <v>400</v>
      </c>
      <c r="U493" s="13"/>
      <c r="V493" s="25">
        <v>-2.9738317757009202E-2</v>
      </c>
      <c r="W493" s="13" t="s">
        <v>95</v>
      </c>
      <c r="X493" s="13"/>
      <c r="Y493" s="37"/>
      <c r="AD493" s="3"/>
      <c r="AE493" s="39"/>
    </row>
    <row r="494" spans="1:31" x14ac:dyDescent="0.25">
      <c r="A494" s="20" t="s">
        <v>293</v>
      </c>
      <c r="B494" s="35">
        <v>45139</v>
      </c>
      <c r="C494" s="18">
        <v>42931</v>
      </c>
      <c r="D494" s="24">
        <v>5</v>
      </c>
      <c r="E494" s="12">
        <f>(B494-C494)/365.242199</f>
        <v>6.0453036534258731</v>
      </c>
      <c r="F494" s="41">
        <v>856.04379724931914</v>
      </c>
      <c r="G494" s="40">
        <v>14.481369770580299</v>
      </c>
      <c r="H494" s="40">
        <v>14.463623481781378</v>
      </c>
      <c r="I494" s="40">
        <v>15.176749481833433</v>
      </c>
      <c r="J494" s="40">
        <v>93.310114871713807</v>
      </c>
      <c r="K494" s="45">
        <f>IF(G494&gt;0,0.0000275*G494^2.082*H494^0.974*F494,"")</f>
        <v>82.936223970587903</v>
      </c>
      <c r="L494" s="45">
        <f>IF(G494&gt;0,(1/3*H494^3*PI()*(G494/((H494-1.3)*200))^2)*F494,"")</f>
        <v>82.066198662357991</v>
      </c>
      <c r="M494" s="29"/>
      <c r="N494" s="13" t="s">
        <v>91</v>
      </c>
      <c r="O494" s="13" t="s">
        <v>378</v>
      </c>
      <c r="P494" s="13" t="s">
        <v>47</v>
      </c>
      <c r="Q494" s="11" t="s">
        <v>262</v>
      </c>
      <c r="R494" s="11" t="s">
        <v>255</v>
      </c>
      <c r="S494" s="13">
        <v>0</v>
      </c>
      <c r="T494" s="13">
        <v>0</v>
      </c>
      <c r="U494" s="13"/>
      <c r="V494" s="25" t="e">
        <v>#DIV/0!</v>
      </c>
      <c r="W494" s="13" t="s">
        <v>95</v>
      </c>
      <c r="X494" s="13"/>
      <c r="Y494" s="37"/>
      <c r="AD494" s="3"/>
      <c r="AE494" s="39"/>
    </row>
    <row r="495" spans="1:31" x14ac:dyDescent="0.25">
      <c r="A495" s="20" t="s">
        <v>338</v>
      </c>
      <c r="B495" s="35">
        <v>45139</v>
      </c>
      <c r="C495" s="18">
        <v>42931</v>
      </c>
      <c r="D495" s="24">
        <v>5</v>
      </c>
      <c r="E495" s="12">
        <f>(B495-C495)/365.242199</f>
        <v>6.0453036534258731</v>
      </c>
      <c r="F495" s="41">
        <v>914.57670646294775</v>
      </c>
      <c r="G495" s="40">
        <v>13.630516840882697</v>
      </c>
      <c r="H495" s="40">
        <v>13.324003097173827</v>
      </c>
      <c r="I495" s="40">
        <v>14.012875430981859</v>
      </c>
      <c r="J495" s="40">
        <v>91.866126024599964</v>
      </c>
      <c r="K495" s="45">
        <f>IF(G495&gt;0,0.0000275*G495^2.082*H495^0.974*F495,"")</f>
        <v>72.111031837614291</v>
      </c>
      <c r="L495" s="45">
        <f>IF(G495&gt;0,(1/3*H495^3*PI()*(G495/((H495-1.3)*200))^2)*F495,"")</f>
        <v>72.781235904361097</v>
      </c>
      <c r="M495" s="29"/>
      <c r="N495" s="13" t="s">
        <v>91</v>
      </c>
      <c r="O495" s="13" t="s">
        <v>378</v>
      </c>
      <c r="P495" s="13" t="s">
        <v>47</v>
      </c>
      <c r="Q495" s="11" t="s">
        <v>262</v>
      </c>
      <c r="R495" s="11" t="s">
        <v>257</v>
      </c>
      <c r="S495" s="13">
        <v>400</v>
      </c>
      <c r="T495" s="13">
        <v>0</v>
      </c>
      <c r="U495" s="13"/>
      <c r="V495" s="25" t="e">
        <v>#DIV/0!</v>
      </c>
      <c r="W495" s="13" t="s">
        <v>95</v>
      </c>
      <c r="X495" s="13"/>
      <c r="Y495" s="37"/>
      <c r="AD495" s="3"/>
      <c r="AE495" s="39"/>
    </row>
    <row r="496" spans="1:31" x14ac:dyDescent="0.25">
      <c r="A496" s="20" t="s">
        <v>315</v>
      </c>
      <c r="B496" s="35">
        <v>45139</v>
      </c>
      <c r="C496" s="18">
        <v>42931</v>
      </c>
      <c r="D496" s="24">
        <v>5</v>
      </c>
      <c r="E496" s="12">
        <f>(B496-C496)/365.242199</f>
        <v>6.0453036534258731</v>
      </c>
      <c r="F496" s="41">
        <v>885.3102518561335</v>
      </c>
      <c r="G496" s="40">
        <v>14.549184006527947</v>
      </c>
      <c r="H496" s="40">
        <v>14.198586291309672</v>
      </c>
      <c r="I496" s="40">
        <v>15.460411736263467</v>
      </c>
      <c r="J496" s="40">
        <v>78.863860603069313</v>
      </c>
      <c r="K496" s="45">
        <f>IF(G496&gt;0,0.0000275*G496^2.082*H496^0.974*F496,"")</f>
        <v>85.063835477295598</v>
      </c>
      <c r="L496" s="45">
        <f>IF(G496&gt;0,(1/3*H496^3*PI()*(G496/((H496-1.3)*200))^2)*F496,"")</f>
        <v>84.409724299794377</v>
      </c>
      <c r="M496" s="29"/>
      <c r="N496" s="13" t="s">
        <v>91</v>
      </c>
      <c r="O496" s="13" t="s">
        <v>378</v>
      </c>
      <c r="P496" s="13" t="s">
        <v>47</v>
      </c>
      <c r="Q496" s="11" t="s">
        <v>262</v>
      </c>
      <c r="R496" s="11" t="s">
        <v>256</v>
      </c>
      <c r="S496" s="13">
        <v>0</v>
      </c>
      <c r="T496" s="13">
        <v>400</v>
      </c>
      <c r="U496" s="13"/>
      <c r="V496" s="25" t="e">
        <v>#DIV/0!</v>
      </c>
      <c r="W496" s="13" t="s">
        <v>95</v>
      </c>
      <c r="X496" s="13"/>
      <c r="Y496" s="37"/>
      <c r="AD496" s="3"/>
      <c r="AE496" s="39"/>
    </row>
    <row r="497" spans="1:31" x14ac:dyDescent="0.25">
      <c r="A497" s="20" t="s">
        <v>361</v>
      </c>
      <c r="B497" s="35">
        <v>45139</v>
      </c>
      <c r="C497" s="18">
        <v>42931</v>
      </c>
      <c r="D497" s="24">
        <v>5</v>
      </c>
      <c r="E497" s="12">
        <f>(B497-C497)/365.242199</f>
        <v>6.0453036534258731</v>
      </c>
      <c r="F497" s="41">
        <v>907.26009281124425</v>
      </c>
      <c r="G497" s="40">
        <v>14.178682968682969</v>
      </c>
      <c r="H497" s="40">
        <v>13.198698698698697</v>
      </c>
      <c r="I497" s="40">
        <v>15.309831631426148</v>
      </c>
      <c r="J497" s="40">
        <v>86.874657953662833</v>
      </c>
      <c r="K497" s="45">
        <f>IF(G497&gt;0,0.0000275*G497^2.082*H497^0.974*F497,"")</f>
        <v>76.942755416897853</v>
      </c>
      <c r="L497" s="45">
        <f>IF(G497&gt;0,(1/3*H497^3*PI()*(G497/((H497-1.3)*200))^2)*F497,"")</f>
        <v>77.547290560516089</v>
      </c>
      <c r="M497" s="29"/>
      <c r="N497" s="13" t="s">
        <v>91</v>
      </c>
      <c r="O497" s="13" t="s">
        <v>378</v>
      </c>
      <c r="P497" s="13" t="s">
        <v>47</v>
      </c>
      <c r="Q497" s="11" t="s">
        <v>262</v>
      </c>
      <c r="R497" s="11" t="s">
        <v>258</v>
      </c>
      <c r="S497" s="13">
        <v>400</v>
      </c>
      <c r="T497" s="13">
        <v>400</v>
      </c>
      <c r="U497" s="13"/>
      <c r="V497" s="25" t="e">
        <v>#DIV/0!</v>
      </c>
      <c r="W497" s="13" t="s">
        <v>95</v>
      </c>
      <c r="X497" s="13"/>
      <c r="Y497" s="37"/>
      <c r="AD497" s="3"/>
      <c r="AE497" s="39"/>
    </row>
    <row r="498" spans="1:31" x14ac:dyDescent="0.25">
      <c r="A498" s="20" t="s">
        <v>296</v>
      </c>
      <c r="B498" s="35">
        <v>45477</v>
      </c>
      <c r="C498" s="18">
        <v>42384</v>
      </c>
      <c r="D498" s="24">
        <v>5</v>
      </c>
      <c r="E498" s="12">
        <f>(B498-C498)/365.242199</f>
        <v>8.4683533514702116</v>
      </c>
      <c r="F498" s="41">
        <v>883.82216943742094</v>
      </c>
      <c r="G498" s="40">
        <v>11.49410866910867</v>
      </c>
      <c r="H498" s="40">
        <v>13.622700447700447</v>
      </c>
      <c r="I498" s="40">
        <v>9.9983711242271998</v>
      </c>
      <c r="J498" s="40">
        <v>58.857554614471198</v>
      </c>
      <c r="K498" s="45">
        <f>IF(G498&gt;0,0.0000275*G498^2.082*H498^0.974*F498,"")</f>
        <v>49.93206422814017</v>
      </c>
      <c r="L498" s="45">
        <f>IF(G498&gt;0,(1/3*H498^3*PI()*(G498/((H498-1.3)*200))^2)*F498,"")</f>
        <v>50.893457174242172</v>
      </c>
      <c r="M498" s="29">
        <v>6.451832230935973</v>
      </c>
      <c r="N498" s="13" t="s">
        <v>91</v>
      </c>
      <c r="O498" s="13" t="s">
        <v>379</v>
      </c>
      <c r="P498" s="13" t="s">
        <v>47</v>
      </c>
      <c r="Q498" s="11" t="s">
        <v>274</v>
      </c>
      <c r="R498" s="11" t="s">
        <v>255</v>
      </c>
      <c r="S498" s="13">
        <v>0</v>
      </c>
      <c r="T498" s="13">
        <v>0</v>
      </c>
      <c r="U498" s="13"/>
      <c r="V498" s="25">
        <v>0.29294226445006327</v>
      </c>
      <c r="W498" s="13" t="s">
        <v>95</v>
      </c>
      <c r="X498" s="13"/>
      <c r="Y498" s="38"/>
      <c r="AD498" s="3"/>
      <c r="AE498" s="39"/>
    </row>
    <row r="499" spans="1:31" x14ac:dyDescent="0.25">
      <c r="A499" s="20" t="s">
        <v>341</v>
      </c>
      <c r="B499" s="35">
        <v>45477</v>
      </c>
      <c r="C499" s="18">
        <v>42384</v>
      </c>
      <c r="D499" s="24">
        <v>5</v>
      </c>
      <c r="E499" s="12">
        <f>(B499-C499)/365.242199</f>
        <v>8.4683533514702116</v>
      </c>
      <c r="F499" s="41">
        <v>940.22010670158306</v>
      </c>
      <c r="G499" s="40">
        <v>12.646921596923468</v>
      </c>
      <c r="H499" s="40">
        <v>13.976769317176995</v>
      </c>
      <c r="I499" s="40">
        <v>12.412450095827539</v>
      </c>
      <c r="J499" s="40">
        <v>82.768999772465264</v>
      </c>
      <c r="K499" s="45">
        <f>IF(G499&gt;0,0.0000275*G499^2.082*H499^0.974*F499,"")</f>
        <v>66.453958661352857</v>
      </c>
      <c r="L499" s="45">
        <f>IF(G499&gt;0,(1/3*H499^3*PI()*(G499/((H499-1.3)*200))^2)*F499,"")</f>
        <v>66.891514741357753</v>
      </c>
      <c r="M499" s="29">
        <v>7.2409325055067448</v>
      </c>
      <c r="N499" s="13" t="s">
        <v>91</v>
      </c>
      <c r="O499" s="13" t="s">
        <v>379</v>
      </c>
      <c r="P499" s="13" t="s">
        <v>47</v>
      </c>
      <c r="Q499" s="11" t="s">
        <v>274</v>
      </c>
      <c r="R499" s="11" t="s">
        <v>257</v>
      </c>
      <c r="S499" s="13">
        <v>400</v>
      </c>
      <c r="T499" s="13">
        <v>0</v>
      </c>
      <c r="U499" s="13"/>
      <c r="V499" s="25">
        <v>0.19848934824690873</v>
      </c>
      <c r="W499" s="13" t="s">
        <v>95</v>
      </c>
      <c r="X499" s="13"/>
      <c r="Y499" s="37"/>
      <c r="AD499" s="3"/>
      <c r="AE499" s="39"/>
    </row>
    <row r="500" spans="1:31" x14ac:dyDescent="0.25">
      <c r="A500" s="20" t="s">
        <v>318</v>
      </c>
      <c r="B500" s="35">
        <v>45477</v>
      </c>
      <c r="C500" s="18">
        <v>42384</v>
      </c>
      <c r="D500" s="24">
        <v>5</v>
      </c>
      <c r="E500" s="12">
        <f>(B500-C500)/365.242199</f>
        <v>8.4683533514702116</v>
      </c>
      <c r="F500" s="41">
        <v>881.95480957917664</v>
      </c>
      <c r="G500" s="40">
        <v>13.439686665540302</v>
      </c>
      <c r="H500" s="40">
        <v>14.726462367784668</v>
      </c>
      <c r="I500" s="40">
        <v>13.239487516519283</v>
      </c>
      <c r="J500" s="40">
        <v>73.178769611446683</v>
      </c>
      <c r="K500" s="45">
        <f>IF(G500&gt;0,0.0000275*G500^2.082*H500^0.974*F500,"")</f>
        <v>74.441153912447277</v>
      </c>
      <c r="L500" s="45">
        <f>IF(G500&gt;0,(1/3*H500^3*PI()*(G500/((H500-1.3)*200))^2)*F500,"")</f>
        <v>73.886542573957911</v>
      </c>
      <c r="M500" s="29"/>
      <c r="N500" s="13" t="s">
        <v>91</v>
      </c>
      <c r="O500" s="13" t="s">
        <v>379</v>
      </c>
      <c r="P500" s="13" t="s">
        <v>47</v>
      </c>
      <c r="Q500" s="11" t="s">
        <v>274</v>
      </c>
      <c r="R500" s="11" t="s">
        <v>256</v>
      </c>
      <c r="S500" s="13">
        <v>0</v>
      </c>
      <c r="T500" s="13">
        <v>400</v>
      </c>
      <c r="U500" s="13"/>
      <c r="V500" s="25">
        <v>0.28364182346546052</v>
      </c>
      <c r="W500" s="13" t="s">
        <v>95</v>
      </c>
      <c r="X500" s="13"/>
      <c r="Y500" s="37"/>
      <c r="AD500" s="3"/>
      <c r="AE500" s="39"/>
    </row>
    <row r="501" spans="1:31" x14ac:dyDescent="0.25">
      <c r="A501" s="20" t="s">
        <v>364</v>
      </c>
      <c r="B501" s="35">
        <v>45477</v>
      </c>
      <c r="C501" s="18">
        <v>42384</v>
      </c>
      <c r="D501" s="24">
        <v>5</v>
      </c>
      <c r="E501" s="12">
        <f>(B501-C501)/365.242199</f>
        <v>8.4683533514702116</v>
      </c>
      <c r="F501" s="41">
        <v>840.24738145740014</v>
      </c>
      <c r="G501" s="40">
        <v>15.089798144218951</v>
      </c>
      <c r="H501" s="40">
        <v>16.301946364227067</v>
      </c>
      <c r="I501" s="40">
        <v>15.640014720762684</v>
      </c>
      <c r="J501" s="40">
        <v>105.81674035222237</v>
      </c>
      <c r="K501" s="45">
        <f>IF(G501&gt;0,0.0000275*G501^2.082*H501^0.974*F501,"")</f>
        <v>99.650618211666057</v>
      </c>
      <c r="L501" s="45">
        <f>IF(G501&gt;0,(1/3*H501^3*PI()*(G501/((H501-1.3)*200))^2)*F501,"")</f>
        <v>96.419709305592519</v>
      </c>
      <c r="M501" s="29"/>
      <c r="N501" s="13" t="s">
        <v>91</v>
      </c>
      <c r="O501" s="13" t="s">
        <v>379</v>
      </c>
      <c r="P501" s="13" t="s">
        <v>47</v>
      </c>
      <c r="Q501" s="11" t="s">
        <v>274</v>
      </c>
      <c r="R501" s="11" t="s">
        <v>258</v>
      </c>
      <c r="S501" s="13">
        <v>400</v>
      </c>
      <c r="T501" s="13">
        <v>400</v>
      </c>
      <c r="U501" s="13"/>
      <c r="V501" s="25">
        <v>0.35981151888959989</v>
      </c>
      <c r="W501" s="13" t="s">
        <v>95</v>
      </c>
      <c r="X501" s="13"/>
      <c r="Y501" s="37"/>
      <c r="AD501" s="3"/>
      <c r="AE501" s="39"/>
    </row>
    <row r="502" spans="1:31" x14ac:dyDescent="0.25">
      <c r="A502" s="20" t="s">
        <v>297</v>
      </c>
      <c r="B502" s="35">
        <v>45476</v>
      </c>
      <c r="C502" s="18">
        <v>42597</v>
      </c>
      <c r="D502" s="24">
        <v>5</v>
      </c>
      <c r="E502" s="12">
        <f>(B502-C502)/365.242199</f>
        <v>7.8824407691182472</v>
      </c>
      <c r="F502" s="41">
        <v>875</v>
      </c>
      <c r="G502" s="40">
        <v>16.959523809523809</v>
      </c>
      <c r="H502" s="40">
        <v>17.485714285714288</v>
      </c>
      <c r="I502" s="40">
        <v>20.402926226583276</v>
      </c>
      <c r="J502" s="40">
        <v>147.80327879928339</v>
      </c>
      <c r="K502" s="45">
        <f>IF(G502&gt;0,0.0000275*G502^2.082*H502^0.974*F502,"")</f>
        <v>141.69469291985902</v>
      </c>
      <c r="L502" s="45">
        <f>IF(G502&gt;0,(1/3*H502^3*PI()*(G502/((H502-1.3)*200))^2)*F502,"")</f>
        <v>134.45915612029444</v>
      </c>
      <c r="M502" s="29">
        <v>19.25596156060486</v>
      </c>
      <c r="N502" s="13" t="s">
        <v>91</v>
      </c>
      <c r="O502" s="13" t="s">
        <v>379</v>
      </c>
      <c r="P502" s="13" t="s">
        <v>47</v>
      </c>
      <c r="Q502" s="11" t="s">
        <v>275</v>
      </c>
      <c r="R502" s="11" t="s">
        <v>255</v>
      </c>
      <c r="S502" s="13">
        <v>0</v>
      </c>
      <c r="T502" s="13">
        <v>0</v>
      </c>
      <c r="U502" s="13"/>
      <c r="V502" s="25">
        <v>-0.15502118936790657</v>
      </c>
      <c r="W502" s="13" t="s">
        <v>95</v>
      </c>
      <c r="X502" s="13"/>
      <c r="Y502" s="37"/>
      <c r="AD502" s="3"/>
      <c r="AE502" s="39"/>
    </row>
    <row r="503" spans="1:31" x14ac:dyDescent="0.25">
      <c r="A503" s="20" t="s">
        <v>342</v>
      </c>
      <c r="B503" s="35">
        <v>45476</v>
      </c>
      <c r="C503" s="18">
        <v>42597</v>
      </c>
      <c r="D503" s="24">
        <v>5</v>
      </c>
      <c r="E503" s="12">
        <f>(B503-C503)/365.242199</f>
        <v>7.8824407691182472</v>
      </c>
      <c r="F503" s="41">
        <v>854.16666666666674</v>
      </c>
      <c r="G503" s="40">
        <v>17.117380952380955</v>
      </c>
      <c r="H503" s="40">
        <v>17.026864414989717</v>
      </c>
      <c r="I503" s="40">
        <v>20.193961227734341</v>
      </c>
      <c r="J503" s="40">
        <v>147.70907082622523</v>
      </c>
      <c r="K503" s="45">
        <f>IF(G503&gt;0,0.0000275*G503^2.082*H503^0.974*F503,"")</f>
        <v>137.40957029069136</v>
      </c>
      <c r="L503" s="45">
        <f>IF(G503&gt;0,(1/3*H503^3*PI()*(G503/((H503-1.3)*200))^2)*F503,"")</f>
        <v>130.76924797467433</v>
      </c>
      <c r="M503" s="29">
        <v>19.926760926522704</v>
      </c>
      <c r="N503" s="13" t="s">
        <v>91</v>
      </c>
      <c r="O503" s="13" t="s">
        <v>379</v>
      </c>
      <c r="P503" s="13" t="s">
        <v>47</v>
      </c>
      <c r="Q503" s="11" t="s">
        <v>275</v>
      </c>
      <c r="R503" s="11" t="s">
        <v>257</v>
      </c>
      <c r="S503" s="13">
        <v>400</v>
      </c>
      <c r="T503" s="13">
        <v>0</v>
      </c>
      <c r="U503" s="13"/>
      <c r="V503" s="25">
        <v>-0.101206959696299</v>
      </c>
      <c r="W503" s="13" t="s">
        <v>95</v>
      </c>
      <c r="X503" s="13"/>
      <c r="Y503" s="37"/>
      <c r="AD503" s="3"/>
      <c r="AE503" s="39"/>
    </row>
    <row r="504" spans="1:31" x14ac:dyDescent="0.25">
      <c r="A504" s="20" t="s">
        <v>319</v>
      </c>
      <c r="B504" s="35">
        <v>45476</v>
      </c>
      <c r="C504" s="18">
        <v>42597</v>
      </c>
      <c r="D504" s="24">
        <v>5</v>
      </c>
      <c r="E504" s="12">
        <f>(B504-C504)/365.242199</f>
        <v>7.8824407691182472</v>
      </c>
      <c r="F504" s="41">
        <v>895.83333333333326</v>
      </c>
      <c r="G504" s="40">
        <v>17.489170403420339</v>
      </c>
      <c r="H504" s="40">
        <v>18.176754385964912</v>
      </c>
      <c r="I504" s="40">
        <v>21.7736922319692</v>
      </c>
      <c r="J504" s="40">
        <v>149.95534066348213</v>
      </c>
      <c r="K504" s="45">
        <f>IF(G504&gt;0,0.0000275*G504^2.082*H504^0.974*F504,"")</f>
        <v>160.61064261558278</v>
      </c>
      <c r="L504" s="45">
        <f>IF(G504&gt;0,(1/3*H504^3*PI()*(G504/((H504-1.3)*200))^2)*F504,"")</f>
        <v>151.25349544796182</v>
      </c>
      <c r="M504" s="29"/>
      <c r="N504" s="13" t="s">
        <v>91</v>
      </c>
      <c r="O504" s="13" t="s">
        <v>379</v>
      </c>
      <c r="P504" s="13" t="s">
        <v>47</v>
      </c>
      <c r="Q504" s="11" t="s">
        <v>275</v>
      </c>
      <c r="R504" s="11" t="s">
        <v>256</v>
      </c>
      <c r="S504" s="13">
        <v>0</v>
      </c>
      <c r="T504" s="13">
        <v>400</v>
      </c>
      <c r="U504" s="13"/>
      <c r="V504" s="25">
        <v>-1.9264879045496907E-2</v>
      </c>
      <c r="W504" s="13" t="s">
        <v>95</v>
      </c>
      <c r="X504" s="13"/>
      <c r="Y504" s="37"/>
      <c r="AD504" s="3"/>
      <c r="AE504" s="39"/>
    </row>
    <row r="505" spans="1:31" x14ac:dyDescent="0.25">
      <c r="A505" s="20" t="s">
        <v>365</v>
      </c>
      <c r="B505" s="35">
        <v>45476</v>
      </c>
      <c r="C505" s="18">
        <v>42597</v>
      </c>
      <c r="D505" s="24">
        <v>5</v>
      </c>
      <c r="E505" s="12">
        <f>(B505-C505)/365.242199</f>
        <v>7.8824407691182472</v>
      </c>
      <c r="F505" s="41">
        <v>875</v>
      </c>
      <c r="G505" s="40">
        <v>17.667361111111113</v>
      </c>
      <c r="H505" s="40">
        <v>17.884722222222223</v>
      </c>
      <c r="I505" s="40">
        <v>22.157423911304488</v>
      </c>
      <c r="J505" s="40">
        <v>143.99454811583354</v>
      </c>
      <c r="K505" s="45">
        <f>IF(G505&gt;0,0.0000275*G505^2.082*H505^0.974*F505,"")</f>
        <v>157.71385920775356</v>
      </c>
      <c r="L505" s="45">
        <f>IF(G505&gt;0,(1/3*H505^3*PI()*(G505/((H505-1.3)*200))^2)*F505,"")</f>
        <v>148.71344878279862</v>
      </c>
      <c r="M505" s="29"/>
      <c r="N505" s="13" t="s">
        <v>91</v>
      </c>
      <c r="O505" s="13" t="s">
        <v>379</v>
      </c>
      <c r="P505" s="13" t="s">
        <v>47</v>
      </c>
      <c r="Q505" s="11" t="s">
        <v>275</v>
      </c>
      <c r="R505" s="11" t="s">
        <v>258</v>
      </c>
      <c r="S505" s="13">
        <v>400</v>
      </c>
      <c r="T505" s="13">
        <v>400</v>
      </c>
      <c r="U505" s="13"/>
      <c r="V505" s="25">
        <v>-0.16533141105219806</v>
      </c>
      <c r="W505" s="13" t="s">
        <v>95</v>
      </c>
      <c r="X505" s="13"/>
      <c r="Y505" s="38"/>
      <c r="AD505" s="3"/>
      <c r="AE505" s="39"/>
    </row>
    <row r="506" spans="1:31" x14ac:dyDescent="0.25">
      <c r="A506" s="20" t="s">
        <v>299</v>
      </c>
      <c r="B506" s="35">
        <v>45499</v>
      </c>
      <c r="C506" s="18">
        <v>42475</v>
      </c>
      <c r="D506" s="24">
        <v>5</v>
      </c>
      <c r="E506" s="12">
        <f>(B506-C506)/365.242199</f>
        <v>8.2794376123006526</v>
      </c>
      <c r="F506" s="41">
        <v>821.31839388376466</v>
      </c>
      <c r="G506" s="40">
        <v>13.158470137585992</v>
      </c>
      <c r="H506" s="40">
        <v>15.576682692307694</v>
      </c>
      <c r="I506" s="40">
        <v>11.951795403315719</v>
      </c>
      <c r="J506" s="40">
        <v>77.987875758246901</v>
      </c>
      <c r="K506" s="45">
        <f>IF(G506&gt;0,0.0000275*G506^2.082*H506^0.974*F506,"")</f>
        <v>70.064900239715541</v>
      </c>
      <c r="L506" s="45">
        <f>IF(G506&gt;0,(1/3*H506^3*PI()*(G506/((H506-1.3)*200))^2)*F506,"")</f>
        <v>69.033720402394763</v>
      </c>
      <c r="M506" s="29">
        <v>9.0899797729911143</v>
      </c>
      <c r="N506" s="13" t="s">
        <v>91</v>
      </c>
      <c r="O506" s="13" t="s">
        <v>379</v>
      </c>
      <c r="P506" s="13" t="s">
        <v>47</v>
      </c>
      <c r="Q506" s="11" t="s">
        <v>277</v>
      </c>
      <c r="R506" s="11" t="s">
        <v>255</v>
      </c>
      <c r="S506" s="13">
        <v>0</v>
      </c>
      <c r="T506" s="13">
        <v>0</v>
      </c>
      <c r="U506" s="13"/>
      <c r="V506" s="25">
        <v>4.6096608339827108E-2</v>
      </c>
      <c r="W506" s="13" t="s">
        <v>95</v>
      </c>
      <c r="X506" s="13"/>
      <c r="Y506" s="37"/>
      <c r="AD506" s="3"/>
      <c r="AE506" s="39"/>
    </row>
    <row r="507" spans="1:31" x14ac:dyDescent="0.25">
      <c r="A507" s="20" t="s">
        <v>344</v>
      </c>
      <c r="B507" s="35">
        <v>45499</v>
      </c>
      <c r="C507" s="18">
        <v>42475</v>
      </c>
      <c r="D507" s="24">
        <v>5</v>
      </c>
      <c r="E507" s="12">
        <f>(B507-C507)/365.242199</f>
        <v>8.2794376123006526</v>
      </c>
      <c r="F507" s="41">
        <v>813.78335951360657</v>
      </c>
      <c r="G507" s="40">
        <v>14.030663780663778</v>
      </c>
      <c r="H507" s="40">
        <v>16.912000962000963</v>
      </c>
      <c r="I507" s="40">
        <v>13.168334501847221</v>
      </c>
      <c r="J507" s="40">
        <v>99.157052312628608</v>
      </c>
      <c r="K507" s="45">
        <f>IF(G507&gt;0,0.0000275*G507^2.082*H507^0.974*F507,"")</f>
        <v>85.964723940491453</v>
      </c>
      <c r="L507" s="45">
        <f>IF(G507&gt;0,(1/3*H507^3*PI()*(G507/((H507-1.3)*200))^2)*F507,"")</f>
        <v>83.234181330210603</v>
      </c>
      <c r="M507" s="29">
        <v>10.126137957309595</v>
      </c>
      <c r="N507" s="13" t="s">
        <v>91</v>
      </c>
      <c r="O507" s="13" t="s">
        <v>379</v>
      </c>
      <c r="P507" s="13" t="s">
        <v>47</v>
      </c>
      <c r="Q507" s="11" t="s">
        <v>277</v>
      </c>
      <c r="R507" s="11" t="s">
        <v>257</v>
      </c>
      <c r="S507" s="13">
        <v>400</v>
      </c>
      <c r="T507" s="13">
        <v>0</v>
      </c>
      <c r="U507" s="13"/>
      <c r="V507" s="25">
        <v>-0.12593825115572665</v>
      </c>
      <c r="W507" s="13" t="s">
        <v>95</v>
      </c>
      <c r="X507" s="13"/>
      <c r="Y507" s="37"/>
      <c r="AD507" s="3"/>
      <c r="AE507" s="39"/>
    </row>
    <row r="508" spans="1:31" x14ac:dyDescent="0.25">
      <c r="A508" s="20" t="s">
        <v>321</v>
      </c>
      <c r="B508" s="35">
        <v>45499</v>
      </c>
      <c r="C508" s="18">
        <v>42475</v>
      </c>
      <c r="D508" s="24">
        <v>5</v>
      </c>
      <c r="E508" s="12">
        <f>(B508-C508)/365.242199</f>
        <v>8.2794376123006526</v>
      </c>
      <c r="F508" s="41">
        <v>938.42533253805288</v>
      </c>
      <c r="G508" s="40">
        <v>13.649942272802242</v>
      </c>
      <c r="H508" s="40">
        <v>16.960635693637855</v>
      </c>
      <c r="I508" s="40">
        <v>14.460837711955131</v>
      </c>
      <c r="J508" s="40">
        <v>90.70534080275705</v>
      </c>
      <c r="K508" s="45">
        <f>IF(G508&gt;0,0.0000275*G508^2.082*H508^0.974*F508,"")</f>
        <v>93.875314180118224</v>
      </c>
      <c r="L508" s="45">
        <f>IF(G508&gt;0,(1/3*H508^3*PI()*(G508/((H508-1.3)*200))^2)*F508,"")</f>
        <v>91.062083480864032</v>
      </c>
      <c r="M508" s="29"/>
      <c r="N508" s="13" t="s">
        <v>91</v>
      </c>
      <c r="O508" s="13" t="s">
        <v>379</v>
      </c>
      <c r="P508" s="13" t="s">
        <v>47</v>
      </c>
      <c r="Q508" s="11" t="s">
        <v>277</v>
      </c>
      <c r="R508" s="11" t="s">
        <v>256</v>
      </c>
      <c r="S508" s="13">
        <v>0</v>
      </c>
      <c r="T508" s="13">
        <v>400</v>
      </c>
      <c r="U508" s="13"/>
      <c r="V508" s="25">
        <v>6.1400020092964594E-2</v>
      </c>
      <c r="W508" s="13" t="s">
        <v>95</v>
      </c>
      <c r="X508" s="13"/>
      <c r="Y508" s="37"/>
      <c r="AD508" s="3"/>
      <c r="AE508" s="39"/>
    </row>
    <row r="509" spans="1:31" x14ac:dyDescent="0.25">
      <c r="A509" s="20" t="s">
        <v>367</v>
      </c>
      <c r="B509" s="35">
        <v>45499</v>
      </c>
      <c r="C509" s="18">
        <v>42475</v>
      </c>
      <c r="D509" s="24">
        <v>5</v>
      </c>
      <c r="E509" s="12">
        <f>(B509-C509)/365.242199</f>
        <v>8.2794376123006526</v>
      </c>
      <c r="F509" s="41">
        <v>932.30313914126725</v>
      </c>
      <c r="G509" s="40">
        <v>14.084658119658121</v>
      </c>
      <c r="H509" s="40">
        <v>17.38175213675213</v>
      </c>
      <c r="I509" s="40">
        <v>15.491268938604719</v>
      </c>
      <c r="J509" s="40">
        <v>111.58288534977176</v>
      </c>
      <c r="K509" s="45">
        <f>IF(G509&gt;0,0.0000275*G509^2.082*H509^0.974*F509,"")</f>
        <v>101.96022317966816</v>
      </c>
      <c r="L509" s="45">
        <f>IF(G509&gt;0,(1/3*H509^3*PI()*(G509/((H509-1.3)*200))^2)*F509,"")</f>
        <v>98.317838491342101</v>
      </c>
      <c r="M509" s="29"/>
      <c r="N509" s="13" t="s">
        <v>91</v>
      </c>
      <c r="O509" s="13" t="s">
        <v>379</v>
      </c>
      <c r="P509" s="13" t="s">
        <v>47</v>
      </c>
      <c r="Q509" s="11" t="s">
        <v>277</v>
      </c>
      <c r="R509" s="11" t="s">
        <v>258</v>
      </c>
      <c r="S509" s="13">
        <v>400</v>
      </c>
      <c r="T509" s="13">
        <v>400</v>
      </c>
      <c r="U509" s="13"/>
      <c r="V509" s="25">
        <v>-0.17284685653284868</v>
      </c>
      <c r="W509" s="13" t="s">
        <v>95</v>
      </c>
      <c r="X509" s="13"/>
      <c r="Y509" s="37"/>
      <c r="AD509" s="3"/>
      <c r="AE509" s="39"/>
    </row>
    <row r="510" spans="1:31" x14ac:dyDescent="0.25">
      <c r="A510" s="20" t="s">
        <v>303</v>
      </c>
      <c r="B510" s="35">
        <v>45481</v>
      </c>
      <c r="C510" s="18">
        <v>42931</v>
      </c>
      <c r="D510" s="24">
        <v>5</v>
      </c>
      <c r="E510" s="12">
        <f>(B510-C510)/365.242199</f>
        <v>6.9816686214836849</v>
      </c>
      <c r="F510" s="41">
        <v>718.86138098156016</v>
      </c>
      <c r="G510" s="40">
        <v>13.255245017745017</v>
      </c>
      <c r="H510" s="40">
        <v>13.599638274638274</v>
      </c>
      <c r="I510" s="40">
        <v>11.019168252026638</v>
      </c>
      <c r="J510" s="40">
        <v>67.248675054624997</v>
      </c>
      <c r="K510" s="45">
        <f>IF(G510&gt;0,0.0000275*G510^2.082*H510^0.974*F510,"")</f>
        <v>54.556287405537674</v>
      </c>
      <c r="L510" s="45">
        <f>IF(G510&gt;0,(1/3*H510^3*PI()*(G510/((H510-1.3)*200))^2)*F510,"")</f>
        <v>54.977715812277673</v>
      </c>
      <c r="M510" s="29">
        <v>9.3719457005278368</v>
      </c>
      <c r="N510" s="13" t="s">
        <v>91</v>
      </c>
      <c r="O510" s="13" t="s">
        <v>379</v>
      </c>
      <c r="P510" s="13" t="s">
        <v>47</v>
      </c>
      <c r="Q510" s="11" t="s">
        <v>281</v>
      </c>
      <c r="R510" s="11" t="s">
        <v>255</v>
      </c>
      <c r="S510" s="13">
        <v>0</v>
      </c>
      <c r="T510" s="13">
        <v>0</v>
      </c>
      <c r="U510" s="13"/>
      <c r="V510" s="25" t="e">
        <v>#DIV/0!</v>
      </c>
      <c r="W510" s="13" t="s">
        <v>95</v>
      </c>
      <c r="X510" s="13"/>
      <c r="Y510" s="37"/>
      <c r="AD510" s="3"/>
      <c r="AE510" s="39"/>
    </row>
    <row r="511" spans="1:31" x14ac:dyDescent="0.25">
      <c r="A511" s="20" t="s">
        <v>348</v>
      </c>
      <c r="B511" s="35">
        <v>45481</v>
      </c>
      <c r="C511" s="18">
        <v>42931</v>
      </c>
      <c r="D511" s="24">
        <v>5</v>
      </c>
      <c r="E511" s="12">
        <f>(B511-C511)/365.242199</f>
        <v>6.9816686214836849</v>
      </c>
      <c r="F511" s="41">
        <v>620.97939192953243</v>
      </c>
      <c r="G511" s="40">
        <v>14.619186827956987</v>
      </c>
      <c r="H511" s="40">
        <v>13.722625448028674</v>
      </c>
      <c r="I511" s="40">
        <v>11.065541345992735</v>
      </c>
      <c r="J511" s="40">
        <v>82.623602174885946</v>
      </c>
      <c r="K511" s="45">
        <f>IF(G511&gt;0,0.0000275*G511^2.082*H511^0.974*F511,"")</f>
        <v>58.29668505822584</v>
      </c>
      <c r="L511" s="45">
        <f>IF(G511&gt;0,(1/3*H511^3*PI()*(G511/((H511-1.3)*200))^2)*F511,"")</f>
        <v>58.180452371283948</v>
      </c>
      <c r="M511" s="29">
        <v>9.5574924324077486</v>
      </c>
      <c r="N511" s="13" t="s">
        <v>91</v>
      </c>
      <c r="O511" s="13" t="s">
        <v>379</v>
      </c>
      <c r="P511" s="13" t="s">
        <v>47</v>
      </c>
      <c r="Q511" s="11" t="s">
        <v>281</v>
      </c>
      <c r="R511" s="11" t="s">
        <v>257</v>
      </c>
      <c r="S511" s="13">
        <v>400</v>
      </c>
      <c r="T511" s="13">
        <v>0</v>
      </c>
      <c r="U511" s="13"/>
      <c r="V511" s="25" t="e">
        <v>#DIV/0!</v>
      </c>
      <c r="W511" s="13" t="s">
        <v>95</v>
      </c>
      <c r="X511" s="13"/>
      <c r="Y511" s="37"/>
      <c r="AD511" s="3"/>
      <c r="AE511" s="39"/>
    </row>
    <row r="512" spans="1:31" x14ac:dyDescent="0.25">
      <c r="A512" s="20" t="s">
        <v>325</v>
      </c>
      <c r="B512" s="35">
        <v>45481</v>
      </c>
      <c r="C512" s="18">
        <v>42931</v>
      </c>
      <c r="D512" s="24">
        <v>5</v>
      </c>
      <c r="E512" s="12">
        <f>(B512-C512)/365.242199</f>
        <v>6.9816686214836849</v>
      </c>
      <c r="F512" s="41">
        <v>713.13554836768424</v>
      </c>
      <c r="G512" s="40">
        <v>15.135416254043704</v>
      </c>
      <c r="H512" s="40">
        <v>14.304040404040402</v>
      </c>
      <c r="I512" s="40">
        <v>13.689838635451258</v>
      </c>
      <c r="J512" s="40">
        <v>68.777558233492812</v>
      </c>
      <c r="K512" s="45">
        <f>IF(G512&gt;0,0.0000275*G512^2.082*H512^0.974*F512,"")</f>
        <v>74.932437117047755</v>
      </c>
      <c r="L512" s="45">
        <f>IF(G512&gt;0,(1/3*H512^3*PI()*(G512/((H512-1.3)*200))^2)*F512,"")</f>
        <v>74.019988851230721</v>
      </c>
      <c r="M512" s="29"/>
      <c r="N512" s="13" t="s">
        <v>91</v>
      </c>
      <c r="O512" s="13" t="s">
        <v>379</v>
      </c>
      <c r="P512" s="13" t="s">
        <v>47</v>
      </c>
      <c r="Q512" s="11" t="s">
        <v>281</v>
      </c>
      <c r="R512" s="11" t="s">
        <v>256</v>
      </c>
      <c r="S512" s="13">
        <v>0</v>
      </c>
      <c r="T512" s="13">
        <v>400</v>
      </c>
      <c r="U512" s="13"/>
      <c r="V512" s="25" t="e">
        <v>#DIV/0!</v>
      </c>
      <c r="W512" s="13" t="s">
        <v>95</v>
      </c>
      <c r="X512" s="13"/>
      <c r="Y512" s="37"/>
      <c r="AD512" s="3"/>
      <c r="AE512" s="39"/>
    </row>
    <row r="513" spans="1:31" x14ac:dyDescent="0.25">
      <c r="A513" s="20" t="s">
        <v>371</v>
      </c>
      <c r="B513" s="35">
        <v>45481</v>
      </c>
      <c r="C513" s="18">
        <v>42931</v>
      </c>
      <c r="D513" s="24">
        <v>5</v>
      </c>
      <c r="E513" s="12">
        <f>(B513-C513)/365.242199</f>
        <v>6.9816686214836849</v>
      </c>
      <c r="F513" s="41">
        <v>651.9314911240881</v>
      </c>
      <c r="G513" s="40">
        <v>16.126927010285176</v>
      </c>
      <c r="H513" s="40">
        <v>14.745063405797103</v>
      </c>
      <c r="I513" s="40">
        <v>14.05074906719287</v>
      </c>
      <c r="J513" s="40">
        <v>80.251046376904327</v>
      </c>
      <c r="K513" s="45">
        <f>IF(G513&gt;0,0.0000275*G513^2.082*H513^0.974*F513,"")</f>
        <v>80.522816842277663</v>
      </c>
      <c r="L513" s="45">
        <f>IF(G513&gt;0,(1/3*H513^3*PI()*(G513/((H513-1.3)*200))^2)*F513,"")</f>
        <v>78.720537568080715</v>
      </c>
      <c r="M513" s="29"/>
      <c r="N513" s="13" t="s">
        <v>91</v>
      </c>
      <c r="O513" s="13" t="s">
        <v>379</v>
      </c>
      <c r="P513" s="13" t="s">
        <v>47</v>
      </c>
      <c r="Q513" s="11" t="s">
        <v>281</v>
      </c>
      <c r="R513" s="11" t="s">
        <v>258</v>
      </c>
      <c r="S513" s="13">
        <v>400</v>
      </c>
      <c r="T513" s="13">
        <v>400</v>
      </c>
      <c r="U513" s="13"/>
      <c r="V513" s="25" t="e">
        <v>#DIV/0!</v>
      </c>
      <c r="W513" s="13" t="s">
        <v>95</v>
      </c>
      <c r="X513" s="13"/>
      <c r="Y513" s="37"/>
      <c r="AD513" s="3"/>
      <c r="AE513" s="39"/>
    </row>
    <row r="514" spans="1:31" x14ac:dyDescent="0.25">
      <c r="A514" s="20" t="s">
        <v>376</v>
      </c>
      <c r="B514" s="35">
        <v>45134</v>
      </c>
      <c r="C514" s="18">
        <v>42931</v>
      </c>
      <c r="D514" s="24">
        <v>5</v>
      </c>
      <c r="E514" s="12">
        <f>(B514-C514)/365.242199</f>
        <v>6.0316141071092382</v>
      </c>
      <c r="F514" s="41">
        <v>761.07955365715486</v>
      </c>
      <c r="G514" s="40">
        <v>15.404935230797298</v>
      </c>
      <c r="H514" s="40">
        <v>14.156020799124247</v>
      </c>
      <c r="I514" s="40">
        <v>15.345072199125838</v>
      </c>
      <c r="J514" s="40">
        <v>92.469128856182692</v>
      </c>
      <c r="K514" s="45">
        <f>IF(G514&gt;0,0.0000275*G514^2.082*H514^0.974*F514,"")</f>
        <v>82.127259851655154</v>
      </c>
      <c r="L514" s="45">
        <f>IF(G514&gt;0,(1/3*H514^3*PI()*(G514/((H514-1.3)*200))^2)*F514,"")</f>
        <v>81.157540708737343</v>
      </c>
      <c r="M514" s="29"/>
      <c r="N514" s="13" t="s">
        <v>91</v>
      </c>
      <c r="O514" s="13" t="s">
        <v>378</v>
      </c>
      <c r="P514" s="13" t="s">
        <v>47</v>
      </c>
      <c r="Q514" s="11" t="s">
        <v>260</v>
      </c>
      <c r="R514" s="11" t="s">
        <v>255</v>
      </c>
      <c r="S514" s="13">
        <v>0</v>
      </c>
      <c r="T514" s="13">
        <v>0</v>
      </c>
      <c r="U514" s="13"/>
      <c r="V514" s="25">
        <v>-3.5706553052794042E-2</v>
      </c>
      <c r="W514" s="13" t="s">
        <v>95</v>
      </c>
      <c r="X514" s="13"/>
      <c r="Y514" s="37"/>
      <c r="AD514" s="3"/>
      <c r="AE514" s="39"/>
    </row>
    <row r="515" spans="1:31" x14ac:dyDescent="0.25">
      <c r="A515" s="20" t="s">
        <v>349</v>
      </c>
      <c r="B515" s="35">
        <v>45134</v>
      </c>
      <c r="C515" s="18">
        <v>42200</v>
      </c>
      <c r="D515" s="24">
        <v>5</v>
      </c>
      <c r="E515" s="12">
        <f>(B515-C515)/365.242199</f>
        <v>8.0330257786012282</v>
      </c>
      <c r="F515" s="41">
        <v>868.80201441369263</v>
      </c>
      <c r="G515" s="40">
        <v>14.829532520325204</v>
      </c>
      <c r="H515" s="40">
        <v>14.847947154471546</v>
      </c>
      <c r="I515" s="40">
        <v>15.792849594629637</v>
      </c>
      <c r="J515" s="40">
        <v>97.11976000511892</v>
      </c>
      <c r="K515" s="45">
        <f>IF(G515&gt;0,0.0000275*G515^2.082*H515^0.974*F515,"")</f>
        <v>90.728550536350497</v>
      </c>
      <c r="L515" s="45">
        <f>IF(G515&gt;0,(1/3*H515^3*PI()*(G515/((H515-1.3)*200))^2)*F515,"")</f>
        <v>89.20652438077002</v>
      </c>
      <c r="M515" s="29"/>
      <c r="N515" s="13" t="s">
        <v>91</v>
      </c>
      <c r="O515" s="13" t="s">
        <v>378</v>
      </c>
      <c r="P515" s="13" t="s">
        <v>47</v>
      </c>
      <c r="Q515" s="11" t="s">
        <v>260</v>
      </c>
      <c r="R515" s="11" t="s">
        <v>257</v>
      </c>
      <c r="S515" s="13">
        <v>400</v>
      </c>
      <c r="T515" s="13">
        <v>0</v>
      </c>
      <c r="U515" s="13"/>
      <c r="V515" s="25">
        <v>-0.15410644979933519</v>
      </c>
      <c r="W515" s="13" t="s">
        <v>95</v>
      </c>
      <c r="X515" s="13"/>
      <c r="Y515" s="37"/>
      <c r="AD515" s="3"/>
      <c r="AE515" s="39"/>
    </row>
    <row r="516" spans="1:31" x14ac:dyDescent="0.25">
      <c r="A516" s="20" t="s">
        <v>326</v>
      </c>
      <c r="B516" s="35">
        <v>45134</v>
      </c>
      <c r="C516" s="18">
        <v>42200</v>
      </c>
      <c r="D516" s="24">
        <v>5</v>
      </c>
      <c r="E516" s="12">
        <f>(B516-C516)/365.242199</f>
        <v>8.0330257786012282</v>
      </c>
      <c r="F516" s="41">
        <v>826.21757726298256</v>
      </c>
      <c r="G516" s="40">
        <v>15.413012203738765</v>
      </c>
      <c r="H516" s="40">
        <v>14.532343679712101</v>
      </c>
      <c r="I516" s="40">
        <v>16.263125580046943</v>
      </c>
      <c r="J516" s="40">
        <v>96.719900124831</v>
      </c>
      <c r="K516" s="45">
        <f>IF(G516&gt;0,0.0000275*G516^2.082*H516^0.974*F516,"")</f>
        <v>91.563814783316715</v>
      </c>
      <c r="L516" s="45">
        <f>IF(G516&gt;0,(1/3*H516^3*PI()*(G516/((H516-1.3)*200))^2)*F516,"")</f>
        <v>90.068211129713688</v>
      </c>
      <c r="M516" s="29"/>
      <c r="N516" s="13" t="s">
        <v>91</v>
      </c>
      <c r="O516" s="13" t="s">
        <v>378</v>
      </c>
      <c r="P516" s="13" t="s">
        <v>47</v>
      </c>
      <c r="Q516" s="11" t="s">
        <v>260</v>
      </c>
      <c r="R516" s="11" t="s">
        <v>256</v>
      </c>
      <c r="S516" s="13">
        <v>0</v>
      </c>
      <c r="T516" s="13">
        <v>400</v>
      </c>
      <c r="U516" s="13"/>
      <c r="V516" s="25">
        <v>-0.33769197470005496</v>
      </c>
      <c r="W516" s="13" t="s">
        <v>95</v>
      </c>
      <c r="X516" s="13"/>
      <c r="Y516" s="37"/>
      <c r="AD516" s="3"/>
      <c r="AE516" s="39"/>
    </row>
    <row r="517" spans="1:31" x14ac:dyDescent="0.25">
      <c r="A517" s="20" t="s">
        <v>372</v>
      </c>
      <c r="B517" s="35">
        <v>45134</v>
      </c>
      <c r="C517" s="18">
        <v>42200</v>
      </c>
      <c r="D517" s="24">
        <v>5</v>
      </c>
      <c r="E517" s="12">
        <f>(B517-C517)/365.242199</f>
        <v>8.0330257786012282</v>
      </c>
      <c r="F517" s="41">
        <v>833.43864697239133</v>
      </c>
      <c r="G517" s="40">
        <v>15.65560810810811</v>
      </c>
      <c r="H517" s="40">
        <v>14.592342342342342</v>
      </c>
      <c r="I517" s="40">
        <v>16.470101199694383</v>
      </c>
      <c r="J517" s="40">
        <v>98.473066567602999</v>
      </c>
      <c r="K517" s="45">
        <f>IF(G517&gt;0,0.0000275*G517^2.082*H517^0.974*F517,"")</f>
        <v>95.800308291034582</v>
      </c>
      <c r="L517" s="45">
        <f>IF(G517&gt;0,(1/3*H517^3*PI()*(G517/((H517-1.3)*200))^2)*F517,"")</f>
        <v>94.04899050358128</v>
      </c>
      <c r="M517" s="29"/>
      <c r="N517" s="13" t="s">
        <v>91</v>
      </c>
      <c r="O517" s="13" t="s">
        <v>378</v>
      </c>
      <c r="P517" s="13" t="s">
        <v>47</v>
      </c>
      <c r="Q517" s="11" t="s">
        <v>260</v>
      </c>
      <c r="R517" s="11" t="s">
        <v>258</v>
      </c>
      <c r="S517" s="13">
        <v>400</v>
      </c>
      <c r="T517" s="13">
        <v>400</v>
      </c>
      <c r="U517" s="13"/>
      <c r="V517" s="25">
        <v>-0.32475592182321195</v>
      </c>
      <c r="W517" s="13" t="s">
        <v>95</v>
      </c>
      <c r="X517" s="13"/>
      <c r="Y517" s="37"/>
      <c r="AD517" s="3"/>
      <c r="AE517" s="39"/>
    </row>
    <row r="518" spans="1:31" x14ac:dyDescent="0.25">
      <c r="A518" s="20" t="s">
        <v>288</v>
      </c>
      <c r="B518" s="35">
        <v>45223</v>
      </c>
      <c r="C518" s="18">
        <v>42566</v>
      </c>
      <c r="D518" s="24">
        <v>5</v>
      </c>
      <c r="E518" s="12">
        <f>(B518-C518)/365.242199</f>
        <v>7.2746249126596672</v>
      </c>
      <c r="F518" s="41">
        <v>1101.5625</v>
      </c>
      <c r="G518" s="40">
        <v>15.080247423946668</v>
      </c>
      <c r="H518" s="40">
        <v>19.919752034963913</v>
      </c>
      <c r="I518" s="40">
        <v>20.970844960387474</v>
      </c>
      <c r="J518" s="40">
        <v>157.95704431727168</v>
      </c>
      <c r="K518" s="45">
        <f>IF(G518&gt;0,0.0000275*G518^2.082*H518^0.974*F518,"")</f>
        <v>158.5954820174245</v>
      </c>
      <c r="L518" s="45">
        <f>IF(G518&gt;0,(1/3*H518^3*PI()*(G518/((H518-1.3)*200))^2)*F518,"")</f>
        <v>149.51979799392944</v>
      </c>
      <c r="M518" s="29"/>
      <c r="N518" s="13" t="s">
        <v>90</v>
      </c>
      <c r="O518" s="13" t="s">
        <v>379</v>
      </c>
      <c r="P518" s="13" t="s">
        <v>47</v>
      </c>
      <c r="Q518" s="11" t="s">
        <v>267</v>
      </c>
      <c r="R518" s="11" t="s">
        <v>255</v>
      </c>
      <c r="S518" s="13">
        <v>0</v>
      </c>
      <c r="T518" s="13">
        <v>0</v>
      </c>
      <c r="U518" s="13"/>
      <c r="V518" s="25">
        <v>-0.35074013157894735</v>
      </c>
      <c r="W518" s="13" t="s">
        <v>95</v>
      </c>
      <c r="X518" s="13"/>
      <c r="Y518" s="37"/>
      <c r="AD518" s="3"/>
      <c r="AE518" s="39"/>
    </row>
    <row r="519" spans="1:31" x14ac:dyDescent="0.25">
      <c r="A519" s="20" t="s">
        <v>333</v>
      </c>
      <c r="B519" s="35">
        <v>45223</v>
      </c>
      <c r="C519" s="18">
        <v>42566</v>
      </c>
      <c r="D519" s="24">
        <v>5</v>
      </c>
      <c r="E519" s="12">
        <f>(B519-C519)/365.242199</f>
        <v>7.2746249126596672</v>
      </c>
      <c r="F519" s="41">
        <v>1195.3125</v>
      </c>
      <c r="G519" s="40">
        <v>14.083900955611483</v>
      </c>
      <c r="H519" s="40">
        <v>18.771446519893338</v>
      </c>
      <c r="I519" s="40">
        <v>20.615597323015741</v>
      </c>
      <c r="J519" s="40">
        <v>166.00453124769041</v>
      </c>
      <c r="K519" s="45">
        <f>IF(G519&gt;0,0.0000275*G519^2.082*H519^0.974*F519,"")</f>
        <v>140.87767047831875</v>
      </c>
      <c r="L519" s="45">
        <f>IF(G519&gt;0,(1/3*H519^3*PI()*(G519/((H519-1.3)*200))^2)*F519,"")</f>
        <v>134.50285638034811</v>
      </c>
      <c r="M519" s="29"/>
      <c r="N519" s="13" t="s">
        <v>90</v>
      </c>
      <c r="O519" s="13" t="s">
        <v>379</v>
      </c>
      <c r="P519" s="13" t="s">
        <v>47</v>
      </c>
      <c r="Q519" s="11" t="s">
        <v>267</v>
      </c>
      <c r="R519" s="11" t="s">
        <v>257</v>
      </c>
      <c r="S519" s="13">
        <v>400</v>
      </c>
      <c r="T519" s="13">
        <v>0</v>
      </c>
      <c r="U519" s="13"/>
      <c r="V519" s="25">
        <v>-0.50126689189189177</v>
      </c>
      <c r="W519" s="13" t="s">
        <v>95</v>
      </c>
      <c r="X519" s="13"/>
      <c r="Y519" s="37"/>
      <c r="AD519" s="3"/>
      <c r="AE519" s="39"/>
    </row>
    <row r="520" spans="1:31" x14ac:dyDescent="0.25">
      <c r="A520" s="20" t="s">
        <v>310</v>
      </c>
      <c r="B520" s="35">
        <v>45223</v>
      </c>
      <c r="C520" s="18">
        <v>42566</v>
      </c>
      <c r="D520" s="24">
        <v>5</v>
      </c>
      <c r="E520" s="12">
        <f>(B520-C520)/365.242199</f>
        <v>7.2746249126596672</v>
      </c>
      <c r="F520" s="41">
        <v>1203.125</v>
      </c>
      <c r="G520" s="40">
        <v>14.408817567567567</v>
      </c>
      <c r="H520" s="40">
        <v>18.671824324324323</v>
      </c>
      <c r="I520" s="40">
        <v>21.168713979588397</v>
      </c>
      <c r="J520" s="40">
        <v>157.30102356316098</v>
      </c>
      <c r="K520" s="45">
        <f>IF(G520&gt;0,0.0000275*G520^2.082*H520^0.974*F520,"")</f>
        <v>147.92567225001449</v>
      </c>
      <c r="L520" s="45">
        <f>IF(G520&gt;0,(1/3*H520^3*PI()*(G520/((H520-1.3)*200))^2)*F520,"")</f>
        <v>141.06051447416647</v>
      </c>
      <c r="M520" s="29"/>
      <c r="N520" s="13" t="s">
        <v>90</v>
      </c>
      <c r="O520" s="13" t="s">
        <v>379</v>
      </c>
      <c r="P520" s="13" t="s">
        <v>47</v>
      </c>
      <c r="Q520" s="11" t="s">
        <v>267</v>
      </c>
      <c r="R520" s="11" t="s">
        <v>256</v>
      </c>
      <c r="S520" s="13">
        <v>0</v>
      </c>
      <c r="T520" s="13">
        <v>400</v>
      </c>
      <c r="U520" s="13"/>
      <c r="V520" s="25">
        <v>-0.36389307228915652</v>
      </c>
      <c r="W520" s="13" t="s">
        <v>95</v>
      </c>
      <c r="X520" s="13"/>
      <c r="Y520" s="37"/>
      <c r="AD520" s="3"/>
      <c r="AE520" s="39"/>
    </row>
    <row r="521" spans="1:31" x14ac:dyDescent="0.25">
      <c r="A521" s="20" t="s">
        <v>356</v>
      </c>
      <c r="B521" s="35">
        <v>45223</v>
      </c>
      <c r="C521" s="18">
        <v>42566</v>
      </c>
      <c r="D521" s="24">
        <v>5</v>
      </c>
      <c r="E521" s="12">
        <f>(B521-C521)/365.242199</f>
        <v>7.2746249126596672</v>
      </c>
      <c r="F521" s="41">
        <v>1109.375</v>
      </c>
      <c r="G521" s="40">
        <v>14.215753968253965</v>
      </c>
      <c r="H521" s="40">
        <v>17.847737101352248</v>
      </c>
      <c r="I521" s="40">
        <v>18.940809370648495</v>
      </c>
      <c r="J521" s="40">
        <v>161.99938893993075</v>
      </c>
      <c r="K521" s="45">
        <f>IF(G521&gt;0,0.0000275*G521^2.082*H521^0.974*F521,"")</f>
        <v>126.91705767874751</v>
      </c>
      <c r="L521" s="45">
        <f>IF(G521&gt;0,(1/3*H521^3*PI()*(G521/((H521-1.3)*200))^2)*F521,"")</f>
        <v>121.85940514999101</v>
      </c>
      <c r="M521" s="29"/>
      <c r="N521" s="13" t="s">
        <v>90</v>
      </c>
      <c r="O521" s="13" t="s">
        <v>379</v>
      </c>
      <c r="P521" s="13" t="s">
        <v>47</v>
      </c>
      <c r="Q521" s="11" t="s">
        <v>267</v>
      </c>
      <c r="R521" s="11" t="s">
        <v>258</v>
      </c>
      <c r="S521" s="13">
        <v>400</v>
      </c>
      <c r="T521" s="13">
        <v>400</v>
      </c>
      <c r="U521" s="13"/>
      <c r="V521" s="25">
        <v>-0.4453125</v>
      </c>
      <c r="W521" s="13" t="s">
        <v>95</v>
      </c>
      <c r="X521" s="13"/>
      <c r="Y521" s="37"/>
      <c r="AD521" s="3"/>
      <c r="AE521" s="39"/>
    </row>
    <row r="522" spans="1:31" x14ac:dyDescent="0.25">
      <c r="A522" s="20" t="s">
        <v>289</v>
      </c>
      <c r="B522" s="35">
        <v>45450</v>
      </c>
      <c r="C522" s="18">
        <v>42566</v>
      </c>
      <c r="D522" s="24">
        <v>5</v>
      </c>
      <c r="E522" s="12">
        <f>(B522-C522)/365.242199</f>
        <v>7.8961303154348812</v>
      </c>
      <c r="F522" s="41">
        <v>1093.75</v>
      </c>
      <c r="G522" s="40">
        <v>15.288505202081012</v>
      </c>
      <c r="H522" s="40">
        <v>20.506327007154216</v>
      </c>
      <c r="I522" s="40">
        <v>21.443457200163337</v>
      </c>
      <c r="J522" s="40">
        <v>172.15462349153145</v>
      </c>
      <c r="K522" s="45">
        <f>IF(G522&gt;0,0.0000275*G522^2.082*H522^0.974*F522,"")</f>
        <v>166.67771438709244</v>
      </c>
      <c r="L522" s="45">
        <f>IF(G522&gt;0,(1/3*H522^3*PI()*(G522/((H522-1.3)*200))^2)*F522,"")</f>
        <v>156.45582663039119</v>
      </c>
      <c r="M522" s="29">
        <v>22.601489646537388</v>
      </c>
      <c r="N522" s="13" t="s">
        <v>90</v>
      </c>
      <c r="O522" s="13" t="s">
        <v>379</v>
      </c>
      <c r="P522" s="13" t="s">
        <v>47</v>
      </c>
      <c r="Q522" s="11" t="s">
        <v>268</v>
      </c>
      <c r="R522" s="11" t="s">
        <v>255</v>
      </c>
      <c r="S522" s="13">
        <v>0</v>
      </c>
      <c r="T522" s="13">
        <v>0</v>
      </c>
      <c r="U522" s="13"/>
      <c r="V522" s="25">
        <v>3.4246575342465752E-2</v>
      </c>
      <c r="W522" s="13" t="s">
        <v>95</v>
      </c>
      <c r="X522" s="13"/>
      <c r="Y522" s="37"/>
      <c r="AD522" s="3"/>
      <c r="AE522" s="39"/>
    </row>
    <row r="523" spans="1:31" x14ac:dyDescent="0.25">
      <c r="A523" s="20" t="s">
        <v>334</v>
      </c>
      <c r="B523" s="35">
        <v>45450</v>
      </c>
      <c r="C523" s="18">
        <v>42566</v>
      </c>
      <c r="D523" s="24">
        <v>5</v>
      </c>
      <c r="E523" s="12">
        <f>(B523-C523)/365.242199</f>
        <v>7.8961303154348812</v>
      </c>
      <c r="F523" s="41">
        <v>1179.6875</v>
      </c>
      <c r="G523" s="40">
        <v>14.329532771638034</v>
      </c>
      <c r="H523" s="40">
        <v>19.420506893533208</v>
      </c>
      <c r="I523" s="40">
        <v>21.035337418043309</v>
      </c>
      <c r="J523" s="40">
        <v>191.73658872261043</v>
      </c>
      <c r="K523" s="45">
        <f>IF(G523&gt;0,0.0000275*G523^2.082*H523^0.974*F523,"")</f>
        <v>148.98431367369744</v>
      </c>
      <c r="L523" s="45">
        <f>IF(G523&gt;0,(1/3*H523^3*PI()*(G523/((H523-1.3)*200))^2)*F523,"")</f>
        <v>141.46228327191548</v>
      </c>
      <c r="M523" s="29">
        <v>21.705343468736995</v>
      </c>
      <c r="N523" s="13" t="s">
        <v>90</v>
      </c>
      <c r="O523" s="13" t="s">
        <v>379</v>
      </c>
      <c r="P523" s="13" t="s">
        <v>47</v>
      </c>
      <c r="Q523" s="11" t="s">
        <v>268</v>
      </c>
      <c r="R523" s="11" t="s">
        <v>257</v>
      </c>
      <c r="S523" s="13">
        <v>400</v>
      </c>
      <c r="T523" s="13">
        <v>0</v>
      </c>
      <c r="U523" s="13"/>
      <c r="V523" s="25">
        <v>0.11392405063291139</v>
      </c>
      <c r="W523" s="13" t="s">
        <v>95</v>
      </c>
      <c r="X523" s="13"/>
      <c r="Y523" s="37"/>
      <c r="AD523" s="3"/>
      <c r="AE523" s="39"/>
    </row>
    <row r="524" spans="1:31" x14ac:dyDescent="0.25">
      <c r="A524" s="20" t="s">
        <v>311</v>
      </c>
      <c r="B524" s="35">
        <v>45450</v>
      </c>
      <c r="C524" s="18">
        <v>42566</v>
      </c>
      <c r="D524" s="24">
        <v>5</v>
      </c>
      <c r="E524" s="12">
        <f>(B524-C524)/365.242199</f>
        <v>7.8961303154348812</v>
      </c>
      <c r="F524" s="41">
        <v>1093.75</v>
      </c>
      <c r="G524" s="40">
        <v>15.831781045751633</v>
      </c>
      <c r="H524" s="40">
        <v>20.383415032679743</v>
      </c>
      <c r="I524" s="40">
        <v>22.90014877449067</v>
      </c>
      <c r="J524" s="40">
        <v>164.84836160916865</v>
      </c>
      <c r="K524" s="45">
        <f>IF(G524&gt;0,0.0000275*G524^2.082*H524^0.974*F524,"")</f>
        <v>178.19991723491327</v>
      </c>
      <c r="L524" s="45">
        <f>IF(G524&gt;0,(1/3*H524^3*PI()*(G524/((H524-1.3)*200))^2)*F524,"")</f>
        <v>166.90328841373207</v>
      </c>
      <c r="M524" s="29"/>
      <c r="N524" s="13" t="s">
        <v>90</v>
      </c>
      <c r="O524" s="13" t="s">
        <v>379</v>
      </c>
      <c r="P524" s="13" t="s">
        <v>47</v>
      </c>
      <c r="Q524" s="11" t="s">
        <v>268</v>
      </c>
      <c r="R524" s="11" t="s">
        <v>256</v>
      </c>
      <c r="S524" s="13">
        <v>0</v>
      </c>
      <c r="T524" s="13">
        <v>400</v>
      </c>
      <c r="U524" s="13"/>
      <c r="V524" s="25">
        <v>4.9689440993788817E-2</v>
      </c>
      <c r="W524" s="13" t="s">
        <v>95</v>
      </c>
      <c r="X524" s="13"/>
      <c r="Y524" s="37"/>
      <c r="AD524" s="3"/>
      <c r="AE524" s="39"/>
    </row>
    <row r="525" spans="1:31" x14ac:dyDescent="0.25">
      <c r="A525" s="20" t="s">
        <v>357</v>
      </c>
      <c r="B525" s="35">
        <v>45450</v>
      </c>
      <c r="C525" s="18">
        <v>42566</v>
      </c>
      <c r="D525" s="24">
        <v>5</v>
      </c>
      <c r="E525" s="12">
        <f>(B525-C525)/365.242199</f>
        <v>7.8961303154348812</v>
      </c>
      <c r="F525" s="41">
        <v>1187.5</v>
      </c>
      <c r="G525" s="40">
        <v>14.234476784476785</v>
      </c>
      <c r="H525" s="40">
        <v>18.873180873180875</v>
      </c>
      <c r="I525" s="40">
        <v>20.333258955120655</v>
      </c>
      <c r="J525" s="40">
        <v>168.91507103065257</v>
      </c>
      <c r="K525" s="45">
        <f>IF(G525&gt;0,0.0000275*G525^2.082*H525^0.974*F525,"")</f>
        <v>143.84556026103931</v>
      </c>
      <c r="L525" s="45">
        <f>IF(G525&gt;0,(1/3*H525^3*PI()*(G525/((H525-1.3)*200))^2)*F525,"")</f>
        <v>137.12600066400637</v>
      </c>
      <c r="M525" s="29"/>
      <c r="N525" s="13" t="s">
        <v>90</v>
      </c>
      <c r="O525" s="13" t="s">
        <v>379</v>
      </c>
      <c r="P525" s="13" t="s">
        <v>47</v>
      </c>
      <c r="Q525" s="11" t="s">
        <v>268</v>
      </c>
      <c r="R525" s="11" t="s">
        <v>258</v>
      </c>
      <c r="S525" s="13">
        <v>400</v>
      </c>
      <c r="T525" s="13">
        <v>400</v>
      </c>
      <c r="U525" s="13"/>
      <c r="V525" s="25">
        <v>-6.7567567567567571E-2</v>
      </c>
      <c r="W525" s="13" t="s">
        <v>95</v>
      </c>
      <c r="X525" s="13"/>
      <c r="Y525" s="37"/>
      <c r="AD525" s="3"/>
      <c r="AE525" s="39"/>
    </row>
    <row r="526" spans="1:31" x14ac:dyDescent="0.25">
      <c r="A526" s="20" t="s">
        <v>291</v>
      </c>
      <c r="B526" s="35">
        <v>45133</v>
      </c>
      <c r="C526" s="18">
        <v>42550</v>
      </c>
      <c r="D526" s="24">
        <v>5</v>
      </c>
      <c r="E526" s="12">
        <f>(B526-C526)/365.242199</f>
        <v>7.0720196271734741</v>
      </c>
      <c r="F526" s="41"/>
      <c r="G526" s="40"/>
      <c r="H526" s="40"/>
      <c r="I526" s="40"/>
      <c r="J526" s="40"/>
      <c r="K526" s="45"/>
      <c r="L526" s="45" t="str">
        <f>IF(G526&gt;0,(1/3*H526^3*PI()*(G526/((H526-1.3)*200))^2)*F526,"")</f>
        <v/>
      </c>
      <c r="M526" s="29"/>
      <c r="N526" s="13" t="s">
        <v>90</v>
      </c>
      <c r="O526" s="13" t="s">
        <v>378</v>
      </c>
      <c r="P526" s="13" t="s">
        <v>47</v>
      </c>
      <c r="Q526" s="11" t="s">
        <v>270</v>
      </c>
      <c r="R526" s="11" t="s">
        <v>255</v>
      </c>
      <c r="S526" s="13">
        <v>0</v>
      </c>
      <c r="T526" s="13">
        <v>0</v>
      </c>
      <c r="U526" s="13"/>
      <c r="V526" s="25">
        <v>1</v>
      </c>
      <c r="W526" s="13" t="s">
        <v>95</v>
      </c>
      <c r="X526" s="13"/>
      <c r="Y526" s="37"/>
      <c r="AD526" s="3"/>
      <c r="AE526" s="39"/>
    </row>
    <row r="527" spans="1:31" x14ac:dyDescent="0.25">
      <c r="A527" s="20" t="s">
        <v>336</v>
      </c>
      <c r="B527" s="35">
        <v>45133</v>
      </c>
      <c r="C527" s="18">
        <v>42536</v>
      </c>
      <c r="D527" s="24">
        <v>5</v>
      </c>
      <c r="E527" s="12">
        <f>(B527-C527)/365.242199</f>
        <v>7.1103503568600512</v>
      </c>
      <c r="F527" s="41"/>
      <c r="G527" s="40"/>
      <c r="H527" s="40"/>
      <c r="I527" s="40"/>
      <c r="J527" s="40"/>
      <c r="K527" s="45"/>
      <c r="L527" s="45" t="str">
        <f>IF(G527&gt;0,(1/3*H527^3*PI()*(G527/((H527-1.3)*200))^2)*F527,"")</f>
        <v/>
      </c>
      <c r="M527" s="29"/>
      <c r="N527" s="13" t="s">
        <v>90</v>
      </c>
      <c r="O527" s="13" t="s">
        <v>378</v>
      </c>
      <c r="P527" s="13" t="s">
        <v>47</v>
      </c>
      <c r="Q527" s="11" t="s">
        <v>270</v>
      </c>
      <c r="R527" s="11" t="s">
        <v>257</v>
      </c>
      <c r="S527" s="13">
        <v>400</v>
      </c>
      <c r="T527" s="13">
        <v>0</v>
      </c>
      <c r="U527" s="13"/>
      <c r="V527" s="25">
        <v>1</v>
      </c>
      <c r="W527" s="13" t="s">
        <v>95</v>
      </c>
      <c r="X527" s="13"/>
      <c r="Y527" s="37"/>
      <c r="AD527" s="3"/>
      <c r="AE527" s="39"/>
    </row>
    <row r="528" spans="1:31" x14ac:dyDescent="0.25">
      <c r="A528" s="20" t="s">
        <v>313</v>
      </c>
      <c r="B528" s="35">
        <v>45133</v>
      </c>
      <c r="C528" s="18">
        <v>42536</v>
      </c>
      <c r="D528" s="24">
        <v>5</v>
      </c>
      <c r="E528" s="12">
        <f>(B528-C528)/365.242199</f>
        <v>7.1103503568600512</v>
      </c>
      <c r="F528" s="41"/>
      <c r="G528" s="40"/>
      <c r="H528" s="40"/>
      <c r="I528" s="40"/>
      <c r="J528" s="40"/>
      <c r="K528" s="45"/>
      <c r="L528" s="45" t="str">
        <f>IF(G528&gt;0,(1/3*H528^3*PI()*(G528/((H528-1.3)*200))^2)*F528,"")</f>
        <v/>
      </c>
      <c r="M528" s="29"/>
      <c r="N528" s="13" t="s">
        <v>90</v>
      </c>
      <c r="O528" s="13" t="s">
        <v>378</v>
      </c>
      <c r="P528" s="13" t="s">
        <v>47</v>
      </c>
      <c r="Q528" s="11" t="s">
        <v>270</v>
      </c>
      <c r="R528" s="11" t="s">
        <v>256</v>
      </c>
      <c r="S528" s="13">
        <v>0</v>
      </c>
      <c r="T528" s="13">
        <v>400</v>
      </c>
      <c r="U528" s="13"/>
      <c r="V528" s="25">
        <v>1</v>
      </c>
      <c r="W528" s="13" t="s">
        <v>95</v>
      </c>
      <c r="X528" s="13"/>
      <c r="Y528" s="37"/>
      <c r="AD528" s="3"/>
      <c r="AE528" s="39"/>
    </row>
    <row r="529" spans="1:31" x14ac:dyDescent="0.25">
      <c r="A529" s="20" t="s">
        <v>359</v>
      </c>
      <c r="B529" s="35">
        <v>45133</v>
      </c>
      <c r="C529" s="18">
        <v>42536</v>
      </c>
      <c r="D529" s="24">
        <v>5</v>
      </c>
      <c r="E529" s="12">
        <f>(B529-C529)/365.242199</f>
        <v>7.1103503568600512</v>
      </c>
      <c r="F529" s="41"/>
      <c r="G529" s="40"/>
      <c r="H529" s="40"/>
      <c r="I529" s="40"/>
      <c r="J529" s="40"/>
      <c r="K529" s="45"/>
      <c r="L529" s="45" t="str">
        <f>IF(G529&gt;0,(1/3*H529^3*PI()*(G529/((H529-1.3)*200))^2)*F529,"")</f>
        <v/>
      </c>
      <c r="M529" s="29"/>
      <c r="N529" s="13" t="s">
        <v>90</v>
      </c>
      <c r="O529" s="13" t="s">
        <v>378</v>
      </c>
      <c r="P529" s="13" t="s">
        <v>47</v>
      </c>
      <c r="Q529" s="11" t="s">
        <v>270</v>
      </c>
      <c r="R529" s="11" t="s">
        <v>258</v>
      </c>
      <c r="S529" s="13">
        <v>400</v>
      </c>
      <c r="T529" s="13">
        <v>400</v>
      </c>
      <c r="U529" s="13"/>
      <c r="V529" s="25">
        <v>1</v>
      </c>
      <c r="W529" s="13" t="s">
        <v>95</v>
      </c>
      <c r="X529" s="13"/>
      <c r="Y529" s="37"/>
      <c r="AD529" s="3"/>
      <c r="AE529" s="39"/>
    </row>
    <row r="530" spans="1:31" x14ac:dyDescent="0.25">
      <c r="A530" s="20" t="s">
        <v>292</v>
      </c>
      <c r="B530" s="35"/>
      <c r="C530" s="18">
        <v>42550</v>
      </c>
      <c r="D530" s="24">
        <v>5</v>
      </c>
      <c r="E530" s="12">
        <f>(B530-C530)/365.242199</f>
        <v>-116.4980391545611</v>
      </c>
      <c r="F530" s="41"/>
      <c r="G530" s="40"/>
      <c r="H530" s="40"/>
      <c r="I530" s="40"/>
      <c r="J530" s="40"/>
      <c r="K530" s="45"/>
      <c r="L530" s="45" t="str">
        <f>IF(G530&gt;0,(1/3*H530^3*PI()*(G530/((H530-1.3)*200))^2)*F530,"")</f>
        <v/>
      </c>
      <c r="M530" s="29">
        <v>0</v>
      </c>
      <c r="N530" s="13" t="s">
        <v>90</v>
      </c>
      <c r="O530" s="13" t="s">
        <v>378</v>
      </c>
      <c r="P530" s="13" t="s">
        <v>47</v>
      </c>
      <c r="Q530" s="11" t="s">
        <v>271</v>
      </c>
      <c r="R530" s="11" t="s">
        <v>255</v>
      </c>
      <c r="S530" s="13">
        <v>0</v>
      </c>
      <c r="T530" s="13">
        <v>0</v>
      </c>
      <c r="U530" s="13"/>
      <c r="V530" s="25">
        <v>7.4044444444444399E-2</v>
      </c>
      <c r="W530" s="13" t="s">
        <v>95</v>
      </c>
      <c r="X530" s="13"/>
      <c r="Y530" s="37"/>
      <c r="AD530" s="3"/>
      <c r="AE530" s="39"/>
    </row>
    <row r="531" spans="1:31" x14ac:dyDescent="0.25">
      <c r="A531" s="20" t="s">
        <v>337</v>
      </c>
      <c r="B531" s="35"/>
      <c r="C531" s="18">
        <v>42536</v>
      </c>
      <c r="D531" s="24">
        <v>5</v>
      </c>
      <c r="E531" s="12">
        <f>(B531-C531)/365.242199</f>
        <v>-116.45970842487452</v>
      </c>
      <c r="F531" s="41"/>
      <c r="G531" s="40"/>
      <c r="H531" s="40"/>
      <c r="I531" s="40"/>
      <c r="J531" s="40"/>
      <c r="K531" s="45"/>
      <c r="L531" s="45" t="str">
        <f>IF(G531&gt;0,(1/3*H531^3*PI()*(G531/((H531-1.3)*200))^2)*F531,"")</f>
        <v/>
      </c>
      <c r="M531" s="29">
        <v>0</v>
      </c>
      <c r="N531" s="13" t="s">
        <v>90</v>
      </c>
      <c r="O531" s="13" t="s">
        <v>378</v>
      </c>
      <c r="P531" s="13" t="s">
        <v>47</v>
      </c>
      <c r="Q531" s="11" t="s">
        <v>271</v>
      </c>
      <c r="R531" s="11" t="s">
        <v>257</v>
      </c>
      <c r="S531" s="13">
        <v>400</v>
      </c>
      <c r="T531" s="13">
        <v>0</v>
      </c>
      <c r="U531" s="13"/>
      <c r="V531" s="25" t="e">
        <v>#DIV/0!</v>
      </c>
      <c r="W531" s="13" t="s">
        <v>95</v>
      </c>
      <c r="X531" s="13"/>
      <c r="Y531" s="37"/>
      <c r="AD531" s="3"/>
      <c r="AE531" s="39"/>
    </row>
    <row r="532" spans="1:31" x14ac:dyDescent="0.25">
      <c r="A532" s="20" t="s">
        <v>314</v>
      </c>
      <c r="B532" s="35"/>
      <c r="C532" s="18">
        <v>42536</v>
      </c>
      <c r="D532" s="24">
        <v>5</v>
      </c>
      <c r="E532" s="12">
        <f>(B532-C532)/365.242199</f>
        <v>-116.45970842487452</v>
      </c>
      <c r="F532" s="41"/>
      <c r="G532" s="40"/>
      <c r="H532" s="40"/>
      <c r="I532" s="40"/>
      <c r="J532" s="40"/>
      <c r="K532" s="45"/>
      <c r="L532" s="45" t="str">
        <f>IF(G532&gt;0,(1/3*H532^3*PI()*(G532/((H532-1.3)*200))^2)*F532,"")</f>
        <v/>
      </c>
      <c r="M532" s="29"/>
      <c r="N532" s="13" t="s">
        <v>90</v>
      </c>
      <c r="O532" s="13" t="s">
        <v>378</v>
      </c>
      <c r="P532" s="13" t="s">
        <v>47</v>
      </c>
      <c r="Q532" s="11" t="s">
        <v>271</v>
      </c>
      <c r="R532" s="11" t="s">
        <v>256</v>
      </c>
      <c r="S532" s="13">
        <v>0</v>
      </c>
      <c r="T532" s="13">
        <v>400</v>
      </c>
      <c r="U532" s="13"/>
      <c r="V532" s="25">
        <v>7.4044444444444399E-2</v>
      </c>
      <c r="W532" s="13" t="s">
        <v>95</v>
      </c>
      <c r="X532" s="13"/>
      <c r="Y532" s="37"/>
      <c r="AD532" s="3"/>
      <c r="AE532" s="39"/>
    </row>
    <row r="533" spans="1:31" x14ac:dyDescent="0.25">
      <c r="A533" s="20" t="s">
        <v>360</v>
      </c>
      <c r="B533" s="35"/>
      <c r="C533" s="18">
        <v>42536</v>
      </c>
      <c r="D533" s="24">
        <v>5</v>
      </c>
      <c r="E533" s="12">
        <f>(B533-C533)/365.242199</f>
        <v>-116.45970842487452</v>
      </c>
      <c r="F533" s="41"/>
      <c r="G533" s="40"/>
      <c r="H533" s="40"/>
      <c r="I533" s="40"/>
      <c r="J533" s="40"/>
      <c r="K533" s="45"/>
      <c r="L533" s="45" t="str">
        <f>IF(G533&gt;0,(1/3*H533^3*PI()*(G533/((H533-1.3)*200))^2)*F533,"")</f>
        <v/>
      </c>
      <c r="M533" s="29"/>
      <c r="N533" s="13" t="s">
        <v>90</v>
      </c>
      <c r="O533" s="13" t="s">
        <v>378</v>
      </c>
      <c r="P533" s="13" t="s">
        <v>47</v>
      </c>
      <c r="Q533" s="11" t="s">
        <v>271</v>
      </c>
      <c r="R533" s="11" t="s">
        <v>258</v>
      </c>
      <c r="S533" s="13">
        <v>400</v>
      </c>
      <c r="T533" s="13">
        <v>400</v>
      </c>
      <c r="U533" s="13"/>
      <c r="V533" s="25" t="e">
        <v>#DIV/0!</v>
      </c>
      <c r="W533" s="13" t="s">
        <v>95</v>
      </c>
      <c r="X533" s="13"/>
      <c r="Y533" s="37"/>
      <c r="AD533" s="3"/>
      <c r="AE533" s="39"/>
    </row>
    <row r="534" spans="1:31" x14ac:dyDescent="0.25">
      <c r="A534" s="20" t="s">
        <v>294</v>
      </c>
      <c r="B534" s="35">
        <v>45196</v>
      </c>
      <c r="C534" s="18">
        <v>42534</v>
      </c>
      <c r="D534" s="24">
        <v>5</v>
      </c>
      <c r="E534" s="12">
        <f>(B534-C534)/365.242199</f>
        <v>7.288314458976302</v>
      </c>
      <c r="F534" s="41">
        <v>1250</v>
      </c>
      <c r="G534" s="40">
        <v>12.561753614079196</v>
      </c>
      <c r="H534" s="40">
        <v>16.206020253208138</v>
      </c>
      <c r="I534" s="40">
        <v>17.760036863058247</v>
      </c>
      <c r="J534" s="40">
        <v>127.24687068485628</v>
      </c>
      <c r="K534" s="45">
        <f>IF(G534&gt;0,0.0000275*G534^2.082*H534^0.974*F534,"")</f>
        <v>100.62135523333116</v>
      </c>
      <c r="L534" s="45">
        <f>IF(G534&gt;0,(1/3*H534^3*PI()*(G534/((H534-1.3)*200))^2)*F534,"")</f>
        <v>98.920180348335705</v>
      </c>
      <c r="M534" s="29"/>
      <c r="N534" s="13" t="s">
        <v>90</v>
      </c>
      <c r="O534" s="13" t="s">
        <v>379</v>
      </c>
      <c r="P534" s="13" t="s">
        <v>47</v>
      </c>
      <c r="Q534" s="11" t="s">
        <v>272</v>
      </c>
      <c r="R534" s="11" t="s">
        <v>255</v>
      </c>
      <c r="S534" s="13">
        <v>0</v>
      </c>
      <c r="T534" s="13">
        <v>0</v>
      </c>
      <c r="U534" s="13"/>
      <c r="V534" s="25">
        <v>-0.47196155543785306</v>
      </c>
      <c r="W534" s="13" t="s">
        <v>95</v>
      </c>
      <c r="X534" s="13"/>
      <c r="Y534" s="37"/>
      <c r="AD534" s="3"/>
      <c r="AE534" s="39"/>
    </row>
    <row r="535" spans="1:31" x14ac:dyDescent="0.25">
      <c r="A535" s="20" t="s">
        <v>339</v>
      </c>
      <c r="B535" s="35">
        <v>45196</v>
      </c>
      <c r="C535" s="18">
        <v>42536</v>
      </c>
      <c r="D535" s="24">
        <v>5</v>
      </c>
      <c r="E535" s="12">
        <f>(B535-C535)/365.242199</f>
        <v>7.2828386404496479</v>
      </c>
      <c r="F535" s="41">
        <v>1312.5</v>
      </c>
      <c r="G535" s="40">
        <v>12.038369113794644</v>
      </c>
      <c r="H535" s="40">
        <v>15.243708659559724</v>
      </c>
      <c r="I535" s="40">
        <v>17.273930623223599</v>
      </c>
      <c r="J535" s="40">
        <v>232.4155902576083</v>
      </c>
      <c r="K535" s="45">
        <f>IF(G535&gt;0,0.0000275*G535^2.082*H535^0.974*F535,"")</f>
        <v>91.097015186100748</v>
      </c>
      <c r="L535" s="45">
        <f>IF(G535&gt;0,(1/3*H535^3*PI()*(G535/((H535-1.3)*200))^2)*F535,"")</f>
        <v>90.72324356300453</v>
      </c>
      <c r="M535" s="29"/>
      <c r="N535" s="13" t="s">
        <v>90</v>
      </c>
      <c r="O535" s="13" t="s">
        <v>379</v>
      </c>
      <c r="P535" s="13" t="s">
        <v>47</v>
      </c>
      <c r="Q535" s="11" t="s">
        <v>272</v>
      </c>
      <c r="R535" s="11" t="s">
        <v>257</v>
      </c>
      <c r="S535" s="13">
        <v>400</v>
      </c>
      <c r="T535" s="13">
        <v>0</v>
      </c>
      <c r="U535" s="13"/>
      <c r="V535" s="25">
        <v>-0.40633831935975623</v>
      </c>
      <c r="W535" s="13" t="s">
        <v>95</v>
      </c>
      <c r="X535" s="13"/>
      <c r="Y535" s="37"/>
      <c r="AD535" s="3"/>
      <c r="AE535" s="39"/>
    </row>
    <row r="536" spans="1:31" x14ac:dyDescent="0.25">
      <c r="A536" s="20" t="s">
        <v>316</v>
      </c>
      <c r="B536" s="35">
        <v>45196</v>
      </c>
      <c r="C536" s="18">
        <v>42536</v>
      </c>
      <c r="D536" s="24">
        <v>5</v>
      </c>
      <c r="E536" s="12">
        <f>(B536-C536)/365.242199</f>
        <v>7.2828386404496479</v>
      </c>
      <c r="F536" s="41">
        <v>1265.625</v>
      </c>
      <c r="G536" s="40">
        <v>15.515540540540538</v>
      </c>
      <c r="H536" s="40">
        <v>19.271558886793297</v>
      </c>
      <c r="I536" s="40">
        <v>27.425183477366161</v>
      </c>
      <c r="J536" s="40">
        <v>118.83577822468894</v>
      </c>
      <c r="K536" s="45">
        <f>IF(G536&gt;0,0.0000275*G536^2.082*H536^0.974*F536,"")</f>
        <v>187.20759092362539</v>
      </c>
      <c r="L536" s="45">
        <f>IF(G536&gt;0,(1/3*H536^3*PI()*(G536/((H536-1.3)*200))^2)*F536,"")</f>
        <v>176.76103303744978</v>
      </c>
      <c r="M536" s="29"/>
      <c r="N536" s="13" t="s">
        <v>90</v>
      </c>
      <c r="O536" s="13" t="s">
        <v>379</v>
      </c>
      <c r="P536" s="13" t="s">
        <v>47</v>
      </c>
      <c r="Q536" s="11" t="s">
        <v>272</v>
      </c>
      <c r="R536" s="11" t="s">
        <v>256</v>
      </c>
      <c r="S536" s="13">
        <v>0</v>
      </c>
      <c r="T536" s="13">
        <v>400</v>
      </c>
      <c r="U536" s="13"/>
      <c r="V536" s="25">
        <v>-0.42930564099409457</v>
      </c>
      <c r="W536" s="13" t="s">
        <v>95</v>
      </c>
      <c r="X536" s="13"/>
      <c r="Y536" s="37"/>
      <c r="AD536" s="3"/>
      <c r="AE536" s="39"/>
    </row>
    <row r="537" spans="1:31" x14ac:dyDescent="0.25">
      <c r="A537" s="20" t="s">
        <v>362</v>
      </c>
      <c r="B537" s="35">
        <v>45196</v>
      </c>
      <c r="C537" s="18">
        <v>42536</v>
      </c>
      <c r="D537" s="24">
        <v>5</v>
      </c>
      <c r="E537" s="12">
        <f>(B537-C537)/365.242199</f>
        <v>7.2828386404496479</v>
      </c>
      <c r="F537" s="41">
        <v>1203.125</v>
      </c>
      <c r="G537" s="40">
        <v>16.047619047619044</v>
      </c>
      <c r="H537" s="40">
        <v>19.595357142857146</v>
      </c>
      <c r="I537" s="40">
        <v>27.485229621327157</v>
      </c>
      <c r="J537" s="40">
        <v>232.10025474351477</v>
      </c>
      <c r="K537" s="45">
        <f>IF(G537&gt;0,0.0000275*G537^2.082*H537^0.974*F537,"")</f>
        <v>194.02850057369989</v>
      </c>
      <c r="L537" s="45">
        <f>IF(G537&gt;0,(1/3*H537^3*PI()*(G537/((H537-1.3)*200))^2)*F537,"")</f>
        <v>182.33849106173938</v>
      </c>
      <c r="M537" s="29"/>
      <c r="N537" s="13" t="s">
        <v>90</v>
      </c>
      <c r="O537" s="13" t="s">
        <v>379</v>
      </c>
      <c r="P537" s="13" t="s">
        <v>47</v>
      </c>
      <c r="Q537" s="11" t="s">
        <v>272</v>
      </c>
      <c r="R537" s="11" t="s">
        <v>258</v>
      </c>
      <c r="S537" s="13">
        <v>400</v>
      </c>
      <c r="T537" s="13">
        <v>400</v>
      </c>
      <c r="U537" s="13"/>
      <c r="V537" s="25">
        <v>-0.39499688130040311</v>
      </c>
      <c r="W537" s="13" t="s">
        <v>95</v>
      </c>
      <c r="X537" s="13"/>
      <c r="Y537" s="37"/>
      <c r="AD537" s="3"/>
      <c r="AE537" s="39"/>
    </row>
    <row r="538" spans="1:31" x14ac:dyDescent="0.25">
      <c r="A538" s="20" t="s">
        <v>295</v>
      </c>
      <c r="B538" s="35">
        <v>45467</v>
      </c>
      <c r="C538" s="18">
        <v>42534</v>
      </c>
      <c r="D538" s="24">
        <v>5</v>
      </c>
      <c r="E538" s="12">
        <f>(B538-C538)/365.242199</f>
        <v>8.0302878693379007</v>
      </c>
      <c r="F538" s="41">
        <v>1250</v>
      </c>
      <c r="G538" s="40">
        <v>12.803165723863399</v>
      </c>
      <c r="H538" s="40">
        <v>16.805581442688261</v>
      </c>
      <c r="I538" s="40">
        <v>18.582266927826691</v>
      </c>
      <c r="J538" s="40">
        <v>136.16342622706401</v>
      </c>
      <c r="K538" s="45">
        <f>IF(G538&gt;0,0.0000275*G538^2.082*H538^0.974*F538,"")</f>
        <v>108.45990400980183</v>
      </c>
      <c r="L538" s="45">
        <f>IF(G538&gt;0,(1/3*H538^3*PI()*(G538/((H538-1.3)*200))^2)*F538,"")</f>
        <v>105.90047044567093</v>
      </c>
      <c r="M538" s="29">
        <v>17.138116866351456</v>
      </c>
      <c r="N538" s="13" t="s">
        <v>90</v>
      </c>
      <c r="O538" s="13" t="s">
        <v>379</v>
      </c>
      <c r="P538" s="13" t="s">
        <v>47</v>
      </c>
      <c r="Q538" s="11" t="s">
        <v>273</v>
      </c>
      <c r="R538" s="11" t="s">
        <v>255</v>
      </c>
      <c r="S538" s="13">
        <v>0</v>
      </c>
      <c r="T538" s="13">
        <v>0</v>
      </c>
      <c r="U538" s="13"/>
      <c r="V538" s="25">
        <v>1.6393442622950762E-2</v>
      </c>
      <c r="W538" s="13" t="s">
        <v>95</v>
      </c>
      <c r="X538" s="13"/>
      <c r="Y538" s="37"/>
      <c r="AD538" s="3"/>
      <c r="AE538" s="39"/>
    </row>
    <row r="539" spans="1:31" x14ac:dyDescent="0.25">
      <c r="A539" s="20" t="s">
        <v>340</v>
      </c>
      <c r="B539" s="35">
        <v>45467</v>
      </c>
      <c r="C539" s="18">
        <v>42536</v>
      </c>
      <c r="D539" s="24">
        <v>5</v>
      </c>
      <c r="E539" s="12">
        <f>(B539-C539)/365.242199</f>
        <v>8.0248120508112475</v>
      </c>
      <c r="F539" s="41">
        <v>1281.25</v>
      </c>
      <c r="G539" s="40">
        <v>12.72960375752929</v>
      </c>
      <c r="H539" s="40">
        <v>16.512420132898857</v>
      </c>
      <c r="I539" s="40">
        <v>18.78058814531542</v>
      </c>
      <c r="J539" s="40">
        <v>272.34543965750828</v>
      </c>
      <c r="K539" s="45">
        <f>IF(G539&gt;0,0.0000275*G539^2.082*H539^0.974*F539,"")</f>
        <v>107.97887900665702</v>
      </c>
      <c r="L539" s="45">
        <f>IF(G539&gt;0,(1/3*H539^3*PI()*(G539/((H539-1.3)*200))^2)*F539,"")</f>
        <v>105.74694838322725</v>
      </c>
      <c r="M539" s="29">
        <v>16.450885617064042</v>
      </c>
      <c r="N539" s="13" t="s">
        <v>90</v>
      </c>
      <c r="O539" s="13" t="s">
        <v>379</v>
      </c>
      <c r="P539" s="13" t="s">
        <v>47</v>
      </c>
      <c r="Q539" s="11" t="s">
        <v>273</v>
      </c>
      <c r="R539" s="11" t="s">
        <v>257</v>
      </c>
      <c r="S539" s="13">
        <v>400</v>
      </c>
      <c r="T539" s="13">
        <v>0</v>
      </c>
      <c r="U539" s="13"/>
      <c r="V539" s="25">
        <v>0.12345679012345678</v>
      </c>
      <c r="W539" s="13" t="s">
        <v>95</v>
      </c>
      <c r="X539" s="13"/>
      <c r="Y539" s="37"/>
      <c r="AD539" s="3"/>
      <c r="AE539" s="39"/>
    </row>
    <row r="540" spans="1:31" x14ac:dyDescent="0.25">
      <c r="A540" s="20" t="s">
        <v>317</v>
      </c>
      <c r="B540" s="35">
        <v>45467</v>
      </c>
      <c r="C540" s="18">
        <v>42536</v>
      </c>
      <c r="D540" s="24">
        <v>5</v>
      </c>
      <c r="E540" s="12">
        <f>(B540-C540)/365.242199</f>
        <v>8.0248120508112475</v>
      </c>
      <c r="F540" s="41">
        <v>1109.375</v>
      </c>
      <c r="G540" s="40">
        <v>17.340515873015875</v>
      </c>
      <c r="H540" s="40">
        <v>20.465357142857144</v>
      </c>
      <c r="I540" s="40">
        <v>29.712778346724257</v>
      </c>
      <c r="J540" s="40">
        <v>138.94954077374737</v>
      </c>
      <c r="K540" s="45">
        <f>IF(G540&gt;0,0.0000275*G540^2.082*H540^0.974*F540,"")</f>
        <v>219.31634820589289</v>
      </c>
      <c r="L540" s="45">
        <f>IF(G540&gt;0,(1/3*H540^3*PI()*(G540/((H540-1.3)*200))^2)*F540,"")</f>
        <v>203.79577621439901</v>
      </c>
      <c r="M540" s="29"/>
      <c r="N540" s="13" t="s">
        <v>90</v>
      </c>
      <c r="O540" s="13" t="s">
        <v>379</v>
      </c>
      <c r="P540" s="13" t="s">
        <v>47</v>
      </c>
      <c r="Q540" s="11" t="s">
        <v>273</v>
      </c>
      <c r="R540" s="11" t="s">
        <v>256</v>
      </c>
      <c r="S540" s="13">
        <v>0</v>
      </c>
      <c r="T540" s="13">
        <v>400</v>
      </c>
      <c r="U540" s="13"/>
      <c r="V540" s="25">
        <v>1.1764705882352941E-2</v>
      </c>
      <c r="W540" s="13" t="s">
        <v>95</v>
      </c>
      <c r="X540" s="13"/>
      <c r="Y540" s="38"/>
      <c r="AD540" s="3"/>
      <c r="AE540" s="39"/>
    </row>
    <row r="541" spans="1:31" x14ac:dyDescent="0.25">
      <c r="A541" s="20" t="s">
        <v>363</v>
      </c>
      <c r="B541" s="35">
        <v>45467</v>
      </c>
      <c r="C541" s="18">
        <v>42536</v>
      </c>
      <c r="D541" s="24">
        <v>5</v>
      </c>
      <c r="E541" s="12">
        <f>(B541-C541)/365.242199</f>
        <v>8.0248120508112475</v>
      </c>
      <c r="F541" s="41">
        <v>1312.5</v>
      </c>
      <c r="G541" s="40">
        <v>14.998058823529409</v>
      </c>
      <c r="H541" s="40">
        <v>18.610000000000003</v>
      </c>
      <c r="I541" s="40">
        <v>26.717048858292927</v>
      </c>
      <c r="J541" s="40">
        <v>218.4097354137964</v>
      </c>
      <c r="K541" s="45">
        <f>IF(G541&gt;0,0.0000275*G541^2.082*H541^0.974*F541,"")</f>
        <v>174.85173774608054</v>
      </c>
      <c r="L541" s="45">
        <f>IF(G541&gt;0,(1/3*H541^3*PI()*(G541/((H541-1.3)*200))^2)*F541,"")</f>
        <v>166.25818211652356</v>
      </c>
      <c r="M541" s="29"/>
      <c r="N541" s="13" t="s">
        <v>90</v>
      </c>
      <c r="O541" s="13" t="s">
        <v>379</v>
      </c>
      <c r="P541" s="13" t="s">
        <v>47</v>
      </c>
      <c r="Q541" s="11" t="s">
        <v>273</v>
      </c>
      <c r="R541" s="11" t="s">
        <v>258</v>
      </c>
      <c r="S541" s="13">
        <v>400</v>
      </c>
      <c r="T541" s="13">
        <v>400</v>
      </c>
      <c r="U541" s="13"/>
      <c r="V541" s="25">
        <v>-3.7037037037037035E-2</v>
      </c>
      <c r="W541" s="13" t="s">
        <v>95</v>
      </c>
      <c r="X541" s="13"/>
      <c r="Y541" s="37"/>
      <c r="AD541" s="3"/>
      <c r="AE541" s="39"/>
    </row>
    <row r="542" spans="1:31" x14ac:dyDescent="0.25">
      <c r="A542" s="20" t="s">
        <v>298</v>
      </c>
      <c r="B542" s="35">
        <v>45457</v>
      </c>
      <c r="C542" s="18">
        <v>42962</v>
      </c>
      <c r="D542" s="24">
        <v>5</v>
      </c>
      <c r="E542" s="12">
        <f>(B542-C542)/365.242199</f>
        <v>6.8310836120007039</v>
      </c>
      <c r="F542" s="41">
        <v>846.16223064536246</v>
      </c>
      <c r="G542" s="40">
        <v>16.034511434511433</v>
      </c>
      <c r="H542" s="40">
        <v>17.304250404250407</v>
      </c>
      <c r="I542" s="40">
        <v>18.189076204587483</v>
      </c>
      <c r="J542" s="40">
        <v>128.93860764471083</v>
      </c>
      <c r="K542" s="45">
        <f>IF(G542&gt;0,0.0000275*G542^2.082*H542^0.974*F542,"")</f>
        <v>120.6905264998354</v>
      </c>
      <c r="L542" s="45">
        <f>IF(G542&gt;0,(1/3*H542^3*PI()*(G542/((H542-1.3)*200))^2)*F542,"")</f>
        <v>115.21828955121269</v>
      </c>
      <c r="M542" s="29">
        <v>19.284476736120869</v>
      </c>
      <c r="N542" s="13" t="s">
        <v>90</v>
      </c>
      <c r="O542" s="13" t="s">
        <v>379</v>
      </c>
      <c r="P542" s="13" t="s">
        <v>47</v>
      </c>
      <c r="Q542" s="11" t="s">
        <v>276</v>
      </c>
      <c r="R542" s="11" t="s">
        <v>255</v>
      </c>
      <c r="S542" s="13">
        <v>0</v>
      </c>
      <c r="T542" s="13">
        <v>0</v>
      </c>
      <c r="U542" s="13"/>
      <c r="V542" s="25">
        <v>0.15656365094966734</v>
      </c>
      <c r="W542" s="13" t="s">
        <v>95</v>
      </c>
      <c r="X542" s="13"/>
      <c r="Y542" s="37"/>
      <c r="AD542" s="3"/>
      <c r="AE542" s="39"/>
    </row>
    <row r="543" spans="1:31" x14ac:dyDescent="0.25">
      <c r="A543" s="20" t="s">
        <v>343</v>
      </c>
      <c r="B543" s="35">
        <v>45457</v>
      </c>
      <c r="C543" s="18">
        <v>42962</v>
      </c>
      <c r="D543" s="24">
        <v>5</v>
      </c>
      <c r="E543" s="12">
        <f>(B543-C543)/365.242199</f>
        <v>6.8310836120007039</v>
      </c>
      <c r="F543" s="41">
        <v>852.17259158066747</v>
      </c>
      <c r="G543" s="40">
        <v>16.223543123543127</v>
      </c>
      <c r="H543" s="40">
        <v>18.069580419580419</v>
      </c>
      <c r="I543" s="40">
        <v>18.506311839030101</v>
      </c>
      <c r="J543" s="40">
        <v>136.84667171214403</v>
      </c>
      <c r="K543" s="45">
        <f>IF(G543&gt;0,0.0000275*G543^2.082*H543^0.974*F543,"")</f>
        <v>129.9125289977531</v>
      </c>
      <c r="L543" s="45">
        <f>IF(G543&gt;0,(1/3*H543^3*PI()*(G543/((H543-1.3)*200))^2)*F543,"")</f>
        <v>123.19339255863359</v>
      </c>
      <c r="M543" s="29">
        <v>19.711419728265145</v>
      </c>
      <c r="N543" s="13" t="s">
        <v>90</v>
      </c>
      <c r="O543" s="13" t="s">
        <v>379</v>
      </c>
      <c r="P543" s="13" t="s">
        <v>47</v>
      </c>
      <c r="Q543" s="11" t="s">
        <v>276</v>
      </c>
      <c r="R543" s="11" t="s">
        <v>257</v>
      </c>
      <c r="S543" s="13">
        <v>400</v>
      </c>
      <c r="T543" s="13">
        <v>0</v>
      </c>
      <c r="U543" s="13"/>
      <c r="V543" s="25">
        <v>0.12887176432673728</v>
      </c>
      <c r="W543" s="13" t="s">
        <v>95</v>
      </c>
      <c r="X543" s="13"/>
      <c r="Y543" s="37"/>
      <c r="AD543" s="3"/>
      <c r="AE543" s="39"/>
    </row>
    <row r="544" spans="1:31" x14ac:dyDescent="0.25">
      <c r="A544" s="20" t="s">
        <v>320</v>
      </c>
      <c r="B544" s="35">
        <v>45457</v>
      </c>
      <c r="C544" s="18">
        <v>42962</v>
      </c>
      <c r="D544" s="24">
        <v>5</v>
      </c>
      <c r="E544" s="12">
        <f>(B544-C544)/365.242199</f>
        <v>6.8310836120007039</v>
      </c>
      <c r="F544" s="41">
        <v>845.55687625831035</v>
      </c>
      <c r="G544" s="40">
        <v>16.504016121384542</v>
      </c>
      <c r="H544" s="40">
        <v>18.123936699857751</v>
      </c>
      <c r="I544" s="40">
        <v>18.974761800326792</v>
      </c>
      <c r="J544" s="40">
        <v>133.3032300022852</v>
      </c>
      <c r="K544" s="45">
        <f>IF(G544&gt;0,0.0000275*G544^2.082*H544^0.974*F544,"")</f>
        <v>133.97850241470522</v>
      </c>
      <c r="L544" s="45">
        <f>IF(G544&gt;0,(1/3*H544^3*PI()*(G544/((H544-1.3)*200))^2)*F544,"")</f>
        <v>126.82155953860065</v>
      </c>
      <c r="M544" s="29"/>
      <c r="N544" s="13" t="s">
        <v>90</v>
      </c>
      <c r="O544" s="13" t="s">
        <v>379</v>
      </c>
      <c r="P544" s="13" t="s">
        <v>47</v>
      </c>
      <c r="Q544" s="11" t="s">
        <v>276</v>
      </c>
      <c r="R544" s="11" t="s">
        <v>256</v>
      </c>
      <c r="S544" s="13">
        <v>0</v>
      </c>
      <c r="T544" s="13">
        <v>400</v>
      </c>
      <c r="U544" s="13"/>
      <c r="V544" s="25">
        <v>9.5285251557370748E-2</v>
      </c>
      <c r="W544" s="13" t="s">
        <v>95</v>
      </c>
      <c r="X544" s="13"/>
      <c r="Y544" s="37"/>
      <c r="AD544" s="3"/>
      <c r="AE544" s="39"/>
    </row>
    <row r="545" spans="1:31" x14ac:dyDescent="0.25">
      <c r="A545" s="20" t="s">
        <v>366</v>
      </c>
      <c r="B545" s="35">
        <v>45457</v>
      </c>
      <c r="C545" s="18">
        <v>42962</v>
      </c>
      <c r="D545" s="24">
        <v>5</v>
      </c>
      <c r="E545" s="12">
        <f>(B545-C545)/365.242199</f>
        <v>6.8310836120007039</v>
      </c>
      <c r="F545" s="41">
        <v>824.29723672145201</v>
      </c>
      <c r="G545" s="40">
        <v>16.892537746806038</v>
      </c>
      <c r="H545" s="40">
        <v>18.847175764614789</v>
      </c>
      <c r="I545" s="40">
        <v>19.39555508178297</v>
      </c>
      <c r="J545" s="40">
        <v>145.33426653707627</v>
      </c>
      <c r="K545" s="45">
        <f>IF(G545&gt;0,0.0000275*G545^2.082*H545^0.974*F545,"")</f>
        <v>142.41875762515224</v>
      </c>
      <c r="L545" s="45">
        <f>IF(G545&gt;0,(1/3*H545^3*PI()*(G545/((H545-1.3)*200))^2)*F545,"")</f>
        <v>133.8957080662104</v>
      </c>
      <c r="M545" s="29"/>
      <c r="N545" s="13" t="s">
        <v>90</v>
      </c>
      <c r="O545" s="13" t="s">
        <v>379</v>
      </c>
      <c r="P545" s="13" t="s">
        <v>47</v>
      </c>
      <c r="Q545" s="11" t="s">
        <v>276</v>
      </c>
      <c r="R545" s="11" t="s">
        <v>258</v>
      </c>
      <c r="S545" s="13">
        <v>400</v>
      </c>
      <c r="T545" s="13">
        <v>400</v>
      </c>
      <c r="U545" s="13"/>
      <c r="V545" s="25">
        <v>0.14320902712923875</v>
      </c>
      <c r="W545" s="13" t="s">
        <v>95</v>
      </c>
      <c r="X545" s="13"/>
      <c r="Y545" s="37"/>
      <c r="AD545" s="3"/>
      <c r="AE545" s="39"/>
    </row>
    <row r="546" spans="1:31" x14ac:dyDescent="0.25">
      <c r="A546" s="20" t="s">
        <v>304</v>
      </c>
      <c r="B546" s="36"/>
      <c r="C546" s="18">
        <v>42962</v>
      </c>
      <c r="D546" s="24">
        <v>5</v>
      </c>
      <c r="E546" s="12">
        <f>(B546-C546)/365.242199</f>
        <v>-117.62605777105179</v>
      </c>
      <c r="F546" s="41"/>
      <c r="G546" s="40"/>
      <c r="H546" s="40"/>
      <c r="I546" s="40"/>
      <c r="J546" s="40"/>
      <c r="K546" s="45"/>
      <c r="L546" s="45" t="str">
        <f>IF(G546&gt;0,(1/3*H546^3*PI()*(G546/((H546-1.3)*200))^2)*F546,"")</f>
        <v/>
      </c>
      <c r="M546" s="29"/>
      <c r="N546" s="13" t="s">
        <v>90</v>
      </c>
      <c r="O546" s="13" t="s">
        <v>379</v>
      </c>
      <c r="P546" s="13" t="s">
        <v>47</v>
      </c>
      <c r="Q546" s="11" t="s">
        <v>282</v>
      </c>
      <c r="R546" s="11" t="s">
        <v>255</v>
      </c>
      <c r="S546" s="13">
        <v>0</v>
      </c>
      <c r="T546" s="13">
        <v>0</v>
      </c>
      <c r="U546" s="13"/>
      <c r="V546" s="25"/>
      <c r="W546" s="13" t="s">
        <v>95</v>
      </c>
      <c r="X546" s="13"/>
      <c r="Y546" s="37"/>
      <c r="AD546" s="3"/>
      <c r="AE546" s="39"/>
    </row>
    <row r="547" spans="1:31" x14ac:dyDescent="0.25">
      <c r="A547" s="20" t="s">
        <v>350</v>
      </c>
      <c r="B547" s="36"/>
      <c r="C547" s="18">
        <v>42962</v>
      </c>
      <c r="D547" s="24">
        <v>5</v>
      </c>
      <c r="E547" s="12">
        <f>(B547-C547)/365.242199</f>
        <v>-117.62605777105179</v>
      </c>
      <c r="F547" s="41"/>
      <c r="G547" s="40"/>
      <c r="H547" s="40"/>
      <c r="I547" s="40"/>
      <c r="J547" s="40"/>
      <c r="K547" s="45"/>
      <c r="L547" s="45" t="str">
        <f>IF(G547&gt;0,(1/3*H547^3*PI()*(G547/((H547-1.3)*200))^2)*F547,"")</f>
        <v/>
      </c>
      <c r="M547" s="29"/>
      <c r="N547" s="13" t="s">
        <v>90</v>
      </c>
      <c r="O547" s="13" t="s">
        <v>379</v>
      </c>
      <c r="P547" s="13" t="s">
        <v>47</v>
      </c>
      <c r="Q547" s="11" t="s">
        <v>282</v>
      </c>
      <c r="R547" s="11" t="s">
        <v>257</v>
      </c>
      <c r="S547" s="13">
        <v>400</v>
      </c>
      <c r="T547" s="13">
        <v>0</v>
      </c>
      <c r="U547" s="13"/>
      <c r="V547" s="25"/>
      <c r="W547" s="13" t="s">
        <v>95</v>
      </c>
      <c r="X547" s="13"/>
      <c r="Y547" s="38"/>
      <c r="AD547" s="3"/>
      <c r="AE547" s="39"/>
    </row>
    <row r="548" spans="1:31" x14ac:dyDescent="0.25">
      <c r="A548" s="20" t="s">
        <v>327</v>
      </c>
      <c r="B548" s="36"/>
      <c r="C548" s="18">
        <v>42962</v>
      </c>
      <c r="D548" s="24">
        <v>5</v>
      </c>
      <c r="E548" s="12">
        <f>(B548-C548)/365.242199</f>
        <v>-117.62605777105179</v>
      </c>
      <c r="F548" s="41"/>
      <c r="G548" s="40"/>
      <c r="H548" s="40"/>
      <c r="I548" s="40"/>
      <c r="J548" s="40"/>
      <c r="K548" s="45"/>
      <c r="L548" s="45" t="str">
        <f>IF(G548&gt;0,(1/3*H548^3*PI()*(G548/((H548-1.3)*200))^2)*F548,"")</f>
        <v/>
      </c>
      <c r="M548" s="29"/>
      <c r="N548" s="13" t="s">
        <v>90</v>
      </c>
      <c r="O548" s="13" t="s">
        <v>379</v>
      </c>
      <c r="P548" s="13" t="s">
        <v>47</v>
      </c>
      <c r="Q548" s="11" t="s">
        <v>282</v>
      </c>
      <c r="R548" s="11" t="s">
        <v>256</v>
      </c>
      <c r="S548" s="13">
        <v>0</v>
      </c>
      <c r="T548" s="13">
        <v>400</v>
      </c>
      <c r="U548" s="13"/>
      <c r="V548" s="25"/>
      <c r="W548" s="13" t="s">
        <v>95</v>
      </c>
      <c r="X548" s="13"/>
      <c r="Y548" s="37"/>
      <c r="AD548" s="3"/>
      <c r="AE548" s="39"/>
    </row>
    <row r="549" spans="1:31" x14ac:dyDescent="0.25">
      <c r="A549" s="20" t="s">
        <v>373</v>
      </c>
      <c r="B549" s="36"/>
      <c r="C549" s="18">
        <v>42962</v>
      </c>
      <c r="D549" s="24">
        <v>5</v>
      </c>
      <c r="E549" s="12">
        <f>(B549-C549)/365.242199</f>
        <v>-117.62605777105179</v>
      </c>
      <c r="F549" s="41"/>
      <c r="G549" s="40"/>
      <c r="H549" s="40"/>
      <c r="I549" s="40"/>
      <c r="J549" s="40"/>
      <c r="K549" s="45"/>
      <c r="L549" s="45" t="str">
        <f>IF(G549&gt;0,(1/3*H549^3*PI()*(G549/((H549-1.3)*200))^2)*F549,"")</f>
        <v/>
      </c>
      <c r="M549" s="29"/>
      <c r="N549" s="13" t="s">
        <v>90</v>
      </c>
      <c r="O549" s="13" t="s">
        <v>379</v>
      </c>
      <c r="P549" s="13" t="s">
        <v>47</v>
      </c>
      <c r="Q549" s="11" t="s">
        <v>282</v>
      </c>
      <c r="R549" s="11" t="s">
        <v>258</v>
      </c>
      <c r="S549" s="13">
        <v>400</v>
      </c>
      <c r="T549" s="13">
        <v>400</v>
      </c>
      <c r="U549" s="13"/>
      <c r="V549" s="25"/>
      <c r="W549" s="13" t="s">
        <v>95</v>
      </c>
      <c r="X549" s="13"/>
      <c r="Y549" s="37"/>
      <c r="AD549" s="3"/>
      <c r="AE549" s="39"/>
    </row>
    <row r="550" spans="1:31" x14ac:dyDescent="0.25">
      <c r="A550" s="20" t="s">
        <v>305</v>
      </c>
      <c r="B550" s="35">
        <v>45474</v>
      </c>
      <c r="C550" s="18">
        <v>42962</v>
      </c>
      <c r="D550" s="24">
        <v>5</v>
      </c>
      <c r="E550" s="12">
        <f>(B550-C550)/365.242199</f>
        <v>6.8776280694772618</v>
      </c>
      <c r="F550" s="41">
        <v>916.65754849741018</v>
      </c>
      <c r="G550" s="40">
        <v>15.876581394352828</v>
      </c>
      <c r="H550" s="40">
        <v>17.631904279237336</v>
      </c>
      <c r="I550" s="40">
        <v>19.340558727179936</v>
      </c>
      <c r="J550" s="40">
        <v>136.61748327613762</v>
      </c>
      <c r="K550" s="45">
        <f>IF(G550&gt;0,0.0000275*G550^2.082*H550^0.974*F550,"")</f>
        <v>130.44015754839779</v>
      </c>
      <c r="L550" s="45">
        <f>IF(G550&gt;0,(1/3*H550^3*PI()*(G550/((H550-1.3)*200))^2)*F550,"")</f>
        <v>124.31219669851461</v>
      </c>
      <c r="M550" s="29">
        <v>20.495397511954607</v>
      </c>
      <c r="N550" s="13" t="s">
        <v>90</v>
      </c>
      <c r="O550" s="13" t="s">
        <v>379</v>
      </c>
      <c r="P550" s="13" t="s">
        <v>47</v>
      </c>
      <c r="Q550" s="11" t="s">
        <v>283</v>
      </c>
      <c r="R550" s="11" t="s">
        <v>255</v>
      </c>
      <c r="S550" s="13">
        <v>0</v>
      </c>
      <c r="T550" s="13">
        <v>0</v>
      </c>
      <c r="U550" s="13"/>
      <c r="V550" s="25" t="e">
        <v>#DIV/0!</v>
      </c>
      <c r="W550" s="13" t="s">
        <v>95</v>
      </c>
      <c r="X550" s="13"/>
      <c r="Y550" s="37"/>
      <c r="AD550" s="3"/>
      <c r="AE550" s="39"/>
    </row>
    <row r="551" spans="1:31" x14ac:dyDescent="0.25">
      <c r="A551" s="20" t="s">
        <v>351</v>
      </c>
      <c r="B551" s="35">
        <v>45474</v>
      </c>
      <c r="C551" s="18">
        <v>42962</v>
      </c>
      <c r="D551" s="24">
        <v>5</v>
      </c>
      <c r="E551" s="12">
        <f>(B551-C551)/365.242199</f>
        <v>6.8776280694772618</v>
      </c>
      <c r="F551" s="41">
        <v>820.55464935774773</v>
      </c>
      <c r="G551" s="40">
        <v>17.54093296639282</v>
      </c>
      <c r="H551" s="40">
        <v>17.7990665358938</v>
      </c>
      <c r="I551" s="40">
        <v>21.079717698065803</v>
      </c>
      <c r="J551" s="40">
        <v>135.9080757941062</v>
      </c>
      <c r="K551" s="45">
        <f>IF(G551&gt;0,0.0000275*G551^2.082*H551^0.974*F551,"")</f>
        <v>145.02564354339086</v>
      </c>
      <c r="L551" s="45">
        <f>IF(G551&gt;0,(1/3*H551^3*PI()*(G551/((H551-1.3)*200))^2)*F551,"")</f>
        <v>136.9160769178508</v>
      </c>
      <c r="M551" s="29">
        <v>22.359591365048114</v>
      </c>
      <c r="N551" s="13" t="s">
        <v>90</v>
      </c>
      <c r="O551" s="13" t="s">
        <v>379</v>
      </c>
      <c r="P551" s="13" t="s">
        <v>47</v>
      </c>
      <c r="Q551" s="11" t="s">
        <v>283</v>
      </c>
      <c r="R551" s="11" t="s">
        <v>257</v>
      </c>
      <c r="S551" s="13">
        <v>400</v>
      </c>
      <c r="T551" s="13">
        <v>0</v>
      </c>
      <c r="U551" s="13"/>
      <c r="V551" s="25" t="e">
        <v>#DIV/0!</v>
      </c>
      <c r="W551" s="13" t="s">
        <v>95</v>
      </c>
      <c r="X551" s="13"/>
      <c r="Y551" s="37"/>
      <c r="AD551" s="3"/>
      <c r="AE551" s="39"/>
    </row>
    <row r="552" spans="1:31" x14ac:dyDescent="0.25">
      <c r="A552" s="20" t="s">
        <v>328</v>
      </c>
      <c r="B552" s="35">
        <v>45474</v>
      </c>
      <c r="C552" s="18">
        <v>42962</v>
      </c>
      <c r="D552" s="24">
        <v>5</v>
      </c>
      <c r="E552" s="12">
        <f>(B552-C552)/365.242199</f>
        <v>6.8776280694772618</v>
      </c>
      <c r="F552" s="41">
        <v>721.10826084206394</v>
      </c>
      <c r="G552" s="40">
        <v>17.625085187499771</v>
      </c>
      <c r="H552" s="40">
        <v>17.567494409538053</v>
      </c>
      <c r="I552" s="40">
        <v>18.897370631955468</v>
      </c>
      <c r="J552" s="40">
        <v>151.61712970084525</v>
      </c>
      <c r="K552" s="45">
        <f>IF(G552&gt;0,0.0000275*G552^2.082*H552^0.974*F552,"")</f>
        <v>127.09420331085323</v>
      </c>
      <c r="L552" s="45">
        <f>IF(G552&gt;0,(1/3*H552^3*PI()*(G552/((H552-1.3)*200))^2)*F552,"")</f>
        <v>120.14886888945858</v>
      </c>
      <c r="M552" s="29"/>
      <c r="N552" s="13" t="s">
        <v>90</v>
      </c>
      <c r="O552" s="13" t="s">
        <v>379</v>
      </c>
      <c r="P552" s="13" t="s">
        <v>47</v>
      </c>
      <c r="Q552" s="11" t="s">
        <v>283</v>
      </c>
      <c r="R552" s="11" t="s">
        <v>256</v>
      </c>
      <c r="S552" s="13">
        <v>0</v>
      </c>
      <c r="T552" s="13">
        <v>400</v>
      </c>
      <c r="U552" s="13"/>
      <c r="V552" s="25" t="e">
        <v>#DIV/0!</v>
      </c>
      <c r="W552" s="13" t="s">
        <v>95</v>
      </c>
      <c r="X552" s="13"/>
      <c r="Y552" s="37"/>
      <c r="AD552" s="3"/>
      <c r="AE552" s="39"/>
    </row>
    <row r="553" spans="1:31" x14ac:dyDescent="0.25">
      <c r="A553" s="20" t="s">
        <v>374</v>
      </c>
      <c r="B553" s="35">
        <v>45474</v>
      </c>
      <c r="C553" s="18">
        <v>42962</v>
      </c>
      <c r="D553" s="24">
        <v>5</v>
      </c>
      <c r="E553" s="12">
        <f>(B553-C553)/365.242199</f>
        <v>6.8776280694772618</v>
      </c>
      <c r="F553" s="41">
        <v>888.88776611844878</v>
      </c>
      <c r="G553" s="40">
        <v>16.268091633189616</v>
      </c>
      <c r="H553" s="40">
        <v>17.193896366126452</v>
      </c>
      <c r="I553" s="40">
        <v>19.448958598969064</v>
      </c>
      <c r="J553" s="40">
        <v>135.16986275766325</v>
      </c>
      <c r="K553" s="45">
        <f>IF(G553&gt;0,0.0000275*G553^2.082*H553^0.974*F553,"")</f>
        <v>129.84852409537208</v>
      </c>
      <c r="L553" s="45">
        <f>IF(G553&gt;0,(1/3*H553^3*PI()*(G553/((H553-1.3)*200))^2)*F553,"")</f>
        <v>123.92271964623137</v>
      </c>
      <c r="M553" s="29"/>
      <c r="N553" s="13" t="s">
        <v>90</v>
      </c>
      <c r="O553" s="13" t="s">
        <v>379</v>
      </c>
      <c r="P553" s="13" t="s">
        <v>47</v>
      </c>
      <c r="Q553" s="11" t="s">
        <v>283</v>
      </c>
      <c r="R553" s="11" t="s">
        <v>258</v>
      </c>
      <c r="S553" s="13">
        <v>400</v>
      </c>
      <c r="T553" s="13">
        <v>400</v>
      </c>
      <c r="U553" s="13"/>
      <c r="V553" s="25" t="e">
        <v>#DIV/0!</v>
      </c>
      <c r="W553" s="13" t="s">
        <v>95</v>
      </c>
      <c r="X553" s="13"/>
      <c r="Y553" s="37"/>
      <c r="AD553" s="3"/>
      <c r="AE553" s="39"/>
    </row>
    <row r="554" spans="1:31" x14ac:dyDescent="0.25">
      <c r="A554" s="20" t="s">
        <v>290</v>
      </c>
      <c r="B554" s="35"/>
      <c r="C554" s="18">
        <v>42993</v>
      </c>
      <c r="D554" s="24">
        <v>6</v>
      </c>
      <c r="E554" s="12">
        <f>(B554-C554)/365.242199</f>
        <v>-117.71093295821493</v>
      </c>
      <c r="F554" s="41"/>
      <c r="G554" s="40"/>
      <c r="H554" s="40"/>
      <c r="I554" s="40"/>
      <c r="J554" s="40"/>
      <c r="K554" s="45"/>
      <c r="L554" s="45" t="str">
        <f>IF(G554&gt;0,(1/3*H554^3*PI()*(G554/((H554-1.3)*200))^2)*F554,"")</f>
        <v/>
      </c>
      <c r="M554" s="29">
        <v>8.5995884738055501</v>
      </c>
      <c r="N554" s="13" t="s">
        <v>92</v>
      </c>
      <c r="O554" s="13" t="s">
        <v>379</v>
      </c>
      <c r="P554" s="13" t="s">
        <v>47</v>
      </c>
      <c r="Q554" s="11" t="s">
        <v>269</v>
      </c>
      <c r="R554" s="11" t="s">
        <v>255</v>
      </c>
      <c r="S554" s="13">
        <v>0</v>
      </c>
      <c r="T554" s="13">
        <v>0</v>
      </c>
      <c r="U554" s="13"/>
      <c r="V554" s="25">
        <v>0.31410559495665868</v>
      </c>
      <c r="W554" s="13" t="s">
        <v>96</v>
      </c>
      <c r="X554" s="13"/>
      <c r="Y554" s="38"/>
      <c r="AD554" s="3"/>
      <c r="AE554" s="39"/>
    </row>
    <row r="555" spans="1:31" x14ac:dyDescent="0.25">
      <c r="A555" s="20" t="s">
        <v>335</v>
      </c>
      <c r="B555" s="35"/>
      <c r="C555" s="18">
        <v>42993</v>
      </c>
      <c r="D555" s="24">
        <v>6</v>
      </c>
      <c r="E555" s="12">
        <f>(B555-C555)/365.242199</f>
        <v>-117.71093295821493</v>
      </c>
      <c r="F555" s="41"/>
      <c r="G555" s="40"/>
      <c r="H555" s="40"/>
      <c r="I555" s="40"/>
      <c r="J555" s="40"/>
      <c r="K555" s="45"/>
      <c r="L555" s="45" t="str">
        <f>IF(G555&gt;0,(1/3*H555^3*PI()*(G555/((H555-1.3)*200))^2)*F555,"")</f>
        <v/>
      </c>
      <c r="M555" s="29">
        <v>7.5201198661558095</v>
      </c>
      <c r="N555" s="13" t="s">
        <v>92</v>
      </c>
      <c r="O555" s="13" t="s">
        <v>379</v>
      </c>
      <c r="P555" s="13" t="s">
        <v>47</v>
      </c>
      <c r="Q555" s="11" t="s">
        <v>269</v>
      </c>
      <c r="R555" s="11" t="s">
        <v>257</v>
      </c>
      <c r="S555" s="13">
        <v>400</v>
      </c>
      <c r="T555" s="13">
        <v>0</v>
      </c>
      <c r="U555" s="13"/>
      <c r="V555" s="25">
        <v>0.29904761904761906</v>
      </c>
      <c r="W555" s="13" t="s">
        <v>96</v>
      </c>
      <c r="X555" s="13"/>
      <c r="Y555" s="37"/>
      <c r="AD555" s="3"/>
      <c r="AE555" s="39"/>
    </row>
    <row r="556" spans="1:31" x14ac:dyDescent="0.25">
      <c r="A556" s="20" t="s">
        <v>312</v>
      </c>
      <c r="B556" s="35"/>
      <c r="C556" s="18">
        <v>42993</v>
      </c>
      <c r="D556" s="24">
        <v>6</v>
      </c>
      <c r="E556" s="12">
        <f>(B556-C556)/365.242199</f>
        <v>-117.71093295821493</v>
      </c>
      <c r="F556" s="41"/>
      <c r="G556" s="40"/>
      <c r="H556" s="40"/>
      <c r="I556" s="40"/>
      <c r="J556" s="40"/>
      <c r="K556" s="45"/>
      <c r="L556" s="45" t="str">
        <f>IF(G556&gt;0,(1/3*H556^3*PI()*(G556/((H556-1.3)*200))^2)*F556,"")</f>
        <v/>
      </c>
      <c r="M556" s="29"/>
      <c r="N556" s="13" t="s">
        <v>92</v>
      </c>
      <c r="O556" s="13" t="s">
        <v>379</v>
      </c>
      <c r="P556" s="13" t="s">
        <v>47</v>
      </c>
      <c r="Q556" s="11" t="s">
        <v>269</v>
      </c>
      <c r="R556" s="11" t="s">
        <v>256</v>
      </c>
      <c r="S556" s="13">
        <v>0</v>
      </c>
      <c r="T556" s="13">
        <v>400</v>
      </c>
      <c r="U556" s="13"/>
      <c r="V556" s="25">
        <v>0.35860566448801745</v>
      </c>
      <c r="W556" s="13" t="s">
        <v>96</v>
      </c>
      <c r="X556" s="13"/>
      <c r="Y556" s="37"/>
      <c r="AD556" s="3"/>
      <c r="AE556" s="39"/>
    </row>
    <row r="557" spans="1:31" x14ac:dyDescent="0.25">
      <c r="A557" s="20" t="s">
        <v>358</v>
      </c>
      <c r="B557" s="35"/>
      <c r="C557" s="18">
        <v>42993</v>
      </c>
      <c r="D557" s="24">
        <v>6</v>
      </c>
      <c r="E557" s="12">
        <f>(B557-C557)/365.242199</f>
        <v>-117.71093295821493</v>
      </c>
      <c r="F557" s="41"/>
      <c r="G557" s="40"/>
      <c r="H557" s="40"/>
      <c r="I557" s="40"/>
      <c r="J557" s="40"/>
      <c r="K557" s="45"/>
      <c r="L557" s="45" t="str">
        <f>IF(G557&gt;0,(1/3*H557^3*PI()*(G557/((H557-1.3)*200))^2)*F557,"")</f>
        <v/>
      </c>
      <c r="M557" s="29"/>
      <c r="N557" s="13" t="s">
        <v>92</v>
      </c>
      <c r="O557" s="13" t="s">
        <v>379</v>
      </c>
      <c r="P557" s="13" t="s">
        <v>47</v>
      </c>
      <c r="Q557" s="11" t="s">
        <v>269</v>
      </c>
      <c r="R557" s="11" t="s">
        <v>258</v>
      </c>
      <c r="S557" s="13">
        <v>400</v>
      </c>
      <c r="T557" s="13">
        <v>400</v>
      </c>
      <c r="U557" s="13"/>
      <c r="V557" s="25">
        <v>0.47791842475386775</v>
      </c>
      <c r="W557" s="13" t="s">
        <v>96</v>
      </c>
      <c r="X557" s="13"/>
      <c r="Y557" s="37"/>
      <c r="AD557" s="3"/>
      <c r="AE557" s="39"/>
    </row>
    <row r="558" spans="1:31" x14ac:dyDescent="0.25">
      <c r="A558" s="20" t="s">
        <v>300</v>
      </c>
      <c r="B558" s="35"/>
      <c r="C558" s="18">
        <v>43023</v>
      </c>
      <c r="D558" s="24">
        <v>6</v>
      </c>
      <c r="E558" s="12">
        <f>(B558-C558)/365.242199</f>
        <v>-117.79307023611474</v>
      </c>
      <c r="F558" s="41"/>
      <c r="G558" s="40"/>
      <c r="H558" s="40"/>
      <c r="I558" s="40"/>
      <c r="J558" s="40"/>
      <c r="K558" s="45"/>
      <c r="L558" s="45" t="str">
        <f>IF(G558&gt;0,(1/3*H558^3*PI()*(G558/((H558-1.3)*200))^2)*F558,"")</f>
        <v/>
      </c>
      <c r="M558" s="29"/>
      <c r="N558" s="13" t="s">
        <v>92</v>
      </c>
      <c r="O558" s="13" t="s">
        <v>379</v>
      </c>
      <c r="P558" s="13" t="s">
        <v>47</v>
      </c>
      <c r="Q558" s="11" t="s">
        <v>278</v>
      </c>
      <c r="R558" s="11" t="s">
        <v>255</v>
      </c>
      <c r="S558" s="13">
        <v>0</v>
      </c>
      <c r="T558" s="13">
        <v>0</v>
      </c>
      <c r="U558" s="13"/>
      <c r="V558" s="25"/>
      <c r="W558" s="13" t="s">
        <v>96</v>
      </c>
      <c r="X558" s="13"/>
      <c r="Y558" s="37"/>
      <c r="AD558" s="3"/>
      <c r="AE558" s="39"/>
    </row>
    <row r="559" spans="1:31" x14ac:dyDescent="0.25">
      <c r="A559" s="20" t="s">
        <v>345</v>
      </c>
      <c r="B559" s="35"/>
      <c r="C559" s="18">
        <v>43023</v>
      </c>
      <c r="D559" s="24">
        <v>6</v>
      </c>
      <c r="E559" s="12">
        <f>(B559-C559)/365.242199</f>
        <v>-117.79307023611474</v>
      </c>
      <c r="F559" s="41"/>
      <c r="G559" s="40"/>
      <c r="H559" s="40"/>
      <c r="I559" s="40"/>
      <c r="J559" s="40"/>
      <c r="K559" s="45"/>
      <c r="L559" s="45" t="str">
        <f>IF(G559&gt;0,(1/3*H559^3*PI()*(G559/((H559-1.3)*200))^2)*F559,"")</f>
        <v/>
      </c>
      <c r="M559" s="29"/>
      <c r="N559" s="13" t="s">
        <v>92</v>
      </c>
      <c r="O559" s="13" t="s">
        <v>379</v>
      </c>
      <c r="P559" s="13" t="s">
        <v>47</v>
      </c>
      <c r="Q559" s="11" t="s">
        <v>278</v>
      </c>
      <c r="R559" s="11" t="s">
        <v>257</v>
      </c>
      <c r="S559" s="13">
        <v>400</v>
      </c>
      <c r="T559" s="13">
        <v>0</v>
      </c>
      <c r="U559" s="13"/>
      <c r="V559" s="25"/>
      <c r="W559" s="13" t="s">
        <v>96</v>
      </c>
      <c r="X559" s="13"/>
      <c r="Y559" s="37"/>
      <c r="AD559" s="3"/>
      <c r="AE559" s="39"/>
    </row>
    <row r="560" spans="1:31" x14ac:dyDescent="0.25">
      <c r="A560" s="20" t="s">
        <v>322</v>
      </c>
      <c r="B560" s="35"/>
      <c r="C560" s="18">
        <v>43023</v>
      </c>
      <c r="D560" s="24">
        <v>6</v>
      </c>
      <c r="E560" s="12">
        <f>(B560-C560)/365.242199</f>
        <v>-117.79307023611474</v>
      </c>
      <c r="F560" s="41"/>
      <c r="G560" s="40"/>
      <c r="H560" s="40"/>
      <c r="I560" s="40"/>
      <c r="J560" s="40"/>
      <c r="K560" s="45"/>
      <c r="L560" s="45" t="str">
        <f>IF(G560&gt;0,(1/3*H560^3*PI()*(G560/((H560-1.3)*200))^2)*F560,"")</f>
        <v/>
      </c>
      <c r="M560" s="29"/>
      <c r="N560" s="13" t="s">
        <v>92</v>
      </c>
      <c r="O560" s="13" t="s">
        <v>379</v>
      </c>
      <c r="P560" s="13" t="s">
        <v>47</v>
      </c>
      <c r="Q560" s="11" t="s">
        <v>278</v>
      </c>
      <c r="R560" s="11" t="s">
        <v>256</v>
      </c>
      <c r="S560" s="13">
        <v>0</v>
      </c>
      <c r="T560" s="13">
        <v>400</v>
      </c>
      <c r="U560" s="13"/>
      <c r="V560" s="25"/>
      <c r="W560" s="13" t="s">
        <v>96</v>
      </c>
      <c r="X560" s="13"/>
      <c r="Y560" s="37"/>
      <c r="AD560" s="3"/>
      <c r="AE560" s="39"/>
    </row>
    <row r="561" spans="1:31" x14ac:dyDescent="0.25">
      <c r="A561" s="20" t="s">
        <v>368</v>
      </c>
      <c r="B561" s="35"/>
      <c r="C561" s="18">
        <v>43023</v>
      </c>
      <c r="D561" s="24">
        <v>6</v>
      </c>
      <c r="E561" s="12">
        <f>(B561-C561)/365.242199</f>
        <v>-117.79307023611474</v>
      </c>
      <c r="F561" s="41"/>
      <c r="G561" s="40"/>
      <c r="H561" s="40"/>
      <c r="I561" s="40"/>
      <c r="J561" s="40"/>
      <c r="K561" s="45"/>
      <c r="L561" s="45" t="str">
        <f>IF(G561&gt;0,(1/3*H561^3*PI()*(G561/((H561-1.3)*200))^2)*F561,"")</f>
        <v/>
      </c>
      <c r="M561" s="29"/>
      <c r="N561" s="13" t="s">
        <v>92</v>
      </c>
      <c r="O561" s="13" t="s">
        <v>379</v>
      </c>
      <c r="P561" s="13" t="s">
        <v>47</v>
      </c>
      <c r="Q561" s="11" t="s">
        <v>278</v>
      </c>
      <c r="R561" s="11" t="s">
        <v>258</v>
      </c>
      <c r="S561" s="13">
        <v>400</v>
      </c>
      <c r="T561" s="13">
        <v>400</v>
      </c>
      <c r="U561" s="13"/>
      <c r="V561" s="25"/>
      <c r="W561" s="13" t="s">
        <v>96</v>
      </c>
      <c r="X561" s="13"/>
      <c r="Y561" s="38"/>
      <c r="AD561" s="3"/>
      <c r="AE561" s="39"/>
    </row>
    <row r="562" spans="1:31" x14ac:dyDescent="0.25">
      <c r="A562" s="20" t="s">
        <v>301</v>
      </c>
      <c r="B562" s="36"/>
      <c r="C562" s="18">
        <v>42962</v>
      </c>
      <c r="D562" s="24">
        <v>6</v>
      </c>
      <c r="E562" s="12">
        <f>(B562-C562)/365.242199</f>
        <v>-117.62605777105179</v>
      </c>
      <c r="F562" s="41"/>
      <c r="G562" s="40"/>
      <c r="H562" s="40"/>
      <c r="I562" s="40"/>
      <c r="J562" s="40"/>
      <c r="K562" s="45"/>
      <c r="L562" s="45" t="str">
        <f>IF(G562&gt;0,(1/3*H562^3*PI()*(G562/((H562-1.3)*200))^2)*F562,"")</f>
        <v/>
      </c>
      <c r="M562" s="29">
        <v>0</v>
      </c>
      <c r="N562" s="13" t="s">
        <v>92</v>
      </c>
      <c r="O562" s="13" t="s">
        <v>379</v>
      </c>
      <c r="P562" s="13" t="s">
        <v>47</v>
      </c>
      <c r="Q562" s="11" t="s">
        <v>279</v>
      </c>
      <c r="R562" s="11" t="s">
        <v>255</v>
      </c>
      <c r="S562" s="13">
        <v>0</v>
      </c>
      <c r="T562" s="13">
        <v>0</v>
      </c>
      <c r="U562" s="13"/>
      <c r="V562" s="25" t="e">
        <v>#DIV/0!</v>
      </c>
      <c r="W562" s="13" t="s">
        <v>95</v>
      </c>
      <c r="X562" s="13"/>
      <c r="Y562" s="37"/>
      <c r="AD562" s="3"/>
      <c r="AE562" s="39"/>
    </row>
    <row r="563" spans="1:31" x14ac:dyDescent="0.25">
      <c r="A563" s="20" t="s">
        <v>346</v>
      </c>
      <c r="B563" s="36"/>
      <c r="C563" s="18">
        <v>43023</v>
      </c>
      <c r="D563" s="24">
        <v>6</v>
      </c>
      <c r="E563" s="12">
        <f>(B563-C563)/365.242199</f>
        <v>-117.79307023611474</v>
      </c>
      <c r="F563" s="41"/>
      <c r="G563" s="40"/>
      <c r="H563" s="40"/>
      <c r="I563" s="40"/>
      <c r="J563" s="40"/>
      <c r="K563" s="45"/>
      <c r="L563" s="45" t="str">
        <f>IF(G563&gt;0,(1/3*H563^3*PI()*(G563/((H563-1.3)*200))^2)*F563,"")</f>
        <v/>
      </c>
      <c r="M563" s="29">
        <v>0</v>
      </c>
      <c r="N563" s="13" t="s">
        <v>92</v>
      </c>
      <c r="O563" s="13" t="s">
        <v>379</v>
      </c>
      <c r="P563" s="13" t="s">
        <v>47</v>
      </c>
      <c r="Q563" s="11" t="s">
        <v>279</v>
      </c>
      <c r="R563" s="11" t="s">
        <v>257</v>
      </c>
      <c r="S563" s="13">
        <v>400</v>
      </c>
      <c r="T563" s="13">
        <v>0</v>
      </c>
      <c r="U563" s="13"/>
      <c r="V563" s="25" t="e">
        <v>#DIV/0!</v>
      </c>
      <c r="W563" s="13" t="s">
        <v>95</v>
      </c>
      <c r="X563" s="13"/>
      <c r="Y563" s="37"/>
      <c r="AD563" s="3"/>
      <c r="AE563" s="39"/>
    </row>
    <row r="564" spans="1:31" x14ac:dyDescent="0.25">
      <c r="A564" s="20" t="s">
        <v>323</v>
      </c>
      <c r="B564" s="36"/>
      <c r="C564" s="18">
        <v>43023</v>
      </c>
      <c r="D564" s="24">
        <v>6</v>
      </c>
      <c r="E564" s="12">
        <f>(B564-C564)/365.242199</f>
        <v>-117.79307023611474</v>
      </c>
      <c r="F564" s="41"/>
      <c r="G564" s="40"/>
      <c r="H564" s="40"/>
      <c r="I564" s="40"/>
      <c r="J564" s="40"/>
      <c r="K564" s="45"/>
      <c r="L564" s="45" t="str">
        <f>IF(G564&gt;0,(1/3*H564^3*PI()*(G564/((H564-1.3)*200))^2)*F564,"")</f>
        <v/>
      </c>
      <c r="M564" s="29"/>
      <c r="N564" s="13" t="s">
        <v>92</v>
      </c>
      <c r="O564" s="13" t="s">
        <v>379</v>
      </c>
      <c r="P564" s="13" t="s">
        <v>47</v>
      </c>
      <c r="Q564" s="11" t="s">
        <v>279</v>
      </c>
      <c r="R564" s="11" t="s">
        <v>256</v>
      </c>
      <c r="S564" s="13">
        <v>0</v>
      </c>
      <c r="T564" s="13">
        <v>400</v>
      </c>
      <c r="U564" s="13"/>
      <c r="V564" s="25" t="e">
        <v>#DIV/0!</v>
      </c>
      <c r="W564" s="13" t="s">
        <v>95</v>
      </c>
      <c r="X564" s="13"/>
      <c r="Y564" s="37"/>
      <c r="AD564" s="3"/>
      <c r="AE564" s="39"/>
    </row>
    <row r="565" spans="1:31" x14ac:dyDescent="0.25">
      <c r="A565" s="20" t="s">
        <v>369</v>
      </c>
      <c r="B565" s="36"/>
      <c r="C565" s="18">
        <v>43023</v>
      </c>
      <c r="D565" s="24">
        <v>6</v>
      </c>
      <c r="E565" s="12">
        <f>(B565-C565)/365.242199</f>
        <v>-117.79307023611474</v>
      </c>
      <c r="F565" s="41"/>
      <c r="G565" s="40"/>
      <c r="H565" s="40"/>
      <c r="I565" s="40"/>
      <c r="J565" s="40"/>
      <c r="K565" s="45"/>
      <c r="L565" s="45" t="str">
        <f>IF(G565&gt;0,(1/3*H565^3*PI()*(G565/((H565-1.3)*200))^2)*F565,"")</f>
        <v/>
      </c>
      <c r="M565" s="29"/>
      <c r="N565" s="13" t="s">
        <v>92</v>
      </c>
      <c r="O565" s="13" t="s">
        <v>379</v>
      </c>
      <c r="P565" s="13" t="s">
        <v>47</v>
      </c>
      <c r="Q565" s="11" t="s">
        <v>279</v>
      </c>
      <c r="R565" s="11" t="s">
        <v>258</v>
      </c>
      <c r="S565" s="13">
        <v>400</v>
      </c>
      <c r="T565" s="13">
        <v>400</v>
      </c>
      <c r="U565" s="13"/>
      <c r="V565" s="25" t="e">
        <v>#DIV/0!</v>
      </c>
      <c r="W565" s="13" t="s">
        <v>95</v>
      </c>
      <c r="X565" s="13"/>
      <c r="Y565" s="37"/>
      <c r="AD565" s="3"/>
      <c r="AE565" s="39"/>
    </row>
    <row r="566" spans="1:31" x14ac:dyDescent="0.25">
      <c r="A566" s="20" t="s">
        <v>302</v>
      </c>
      <c r="B566" s="35"/>
      <c r="C566" s="18">
        <v>42962</v>
      </c>
      <c r="D566" s="24">
        <v>6</v>
      </c>
      <c r="E566" s="12">
        <f>(B566-C566)/365.242199</f>
        <v>-117.62605777105179</v>
      </c>
      <c r="F566" s="41"/>
      <c r="G566" s="40"/>
      <c r="H566" s="40"/>
      <c r="I566" s="40"/>
      <c r="J566" s="40"/>
      <c r="K566" s="45"/>
      <c r="L566" s="45" t="str">
        <f>IF(G566&gt;0,(1/3*H566^3*PI()*(G566/((H566-1.3)*200))^2)*F566,"")</f>
        <v/>
      </c>
      <c r="M566" s="29">
        <v>0</v>
      </c>
      <c r="N566" s="13" t="s">
        <v>92</v>
      </c>
      <c r="O566" s="13" t="s">
        <v>379</v>
      </c>
      <c r="P566" s="13" t="s">
        <v>47</v>
      </c>
      <c r="Q566" s="11" t="s">
        <v>280</v>
      </c>
      <c r="R566" s="11" t="s">
        <v>255</v>
      </c>
      <c r="S566" s="13">
        <v>0</v>
      </c>
      <c r="T566" s="13">
        <v>0</v>
      </c>
      <c r="U566" s="13"/>
      <c r="V566" s="25" t="e">
        <v>#DIV/0!</v>
      </c>
      <c r="W566" s="13" t="s">
        <v>95</v>
      </c>
      <c r="X566" s="13"/>
      <c r="Y566" s="37"/>
      <c r="AD566" s="3"/>
      <c r="AE566" s="39"/>
    </row>
    <row r="567" spans="1:31" x14ac:dyDescent="0.25">
      <c r="A567" s="20" t="s">
        <v>347</v>
      </c>
      <c r="B567" s="35"/>
      <c r="C567" s="18">
        <v>43023</v>
      </c>
      <c r="D567" s="24">
        <v>6</v>
      </c>
      <c r="E567" s="12">
        <f>(B567-C567)/365.242199</f>
        <v>-117.79307023611474</v>
      </c>
      <c r="F567" s="41"/>
      <c r="G567" s="40"/>
      <c r="H567" s="40"/>
      <c r="I567" s="40"/>
      <c r="J567" s="40"/>
      <c r="K567" s="45"/>
      <c r="L567" s="45" t="str">
        <f>IF(G567&gt;0,(1/3*H567^3*PI()*(G567/((H567-1.3)*200))^2)*F567,"")</f>
        <v/>
      </c>
      <c r="M567" s="29">
        <v>0</v>
      </c>
      <c r="N567" s="13" t="s">
        <v>92</v>
      </c>
      <c r="O567" s="13" t="s">
        <v>379</v>
      </c>
      <c r="P567" s="13" t="s">
        <v>47</v>
      </c>
      <c r="Q567" s="11" t="s">
        <v>280</v>
      </c>
      <c r="R567" s="11" t="s">
        <v>257</v>
      </c>
      <c r="S567" s="13">
        <v>400</v>
      </c>
      <c r="T567" s="13">
        <v>0</v>
      </c>
      <c r="U567" s="13"/>
      <c r="V567" s="25" t="e">
        <v>#DIV/0!</v>
      </c>
      <c r="W567" s="13" t="s">
        <v>95</v>
      </c>
      <c r="X567" s="13"/>
      <c r="Y567" s="37"/>
      <c r="AD567" s="3"/>
      <c r="AE567" s="39"/>
    </row>
    <row r="568" spans="1:31" x14ac:dyDescent="0.25">
      <c r="A568" s="20" t="s">
        <v>324</v>
      </c>
      <c r="B568" s="35"/>
      <c r="C568" s="18">
        <v>43023</v>
      </c>
      <c r="D568" s="24">
        <v>6</v>
      </c>
      <c r="E568" s="12">
        <f>(B568-C568)/365.242199</f>
        <v>-117.79307023611474</v>
      </c>
      <c r="F568" s="41"/>
      <c r="G568" s="40"/>
      <c r="H568" s="40"/>
      <c r="I568" s="40"/>
      <c r="J568" s="40"/>
      <c r="K568" s="45"/>
      <c r="L568" s="45" t="str">
        <f>IF(G568&gt;0,(1/3*H568^3*PI()*(G568/((H568-1.3)*200))^2)*F568,"")</f>
        <v/>
      </c>
      <c r="M568" s="29"/>
      <c r="N568" s="13" t="s">
        <v>92</v>
      </c>
      <c r="O568" s="13" t="s">
        <v>379</v>
      </c>
      <c r="P568" s="13" t="s">
        <v>47</v>
      </c>
      <c r="Q568" s="11" t="s">
        <v>280</v>
      </c>
      <c r="R568" s="11" t="s">
        <v>256</v>
      </c>
      <c r="S568" s="13">
        <v>0</v>
      </c>
      <c r="T568" s="13">
        <v>400</v>
      </c>
      <c r="U568" s="13"/>
      <c r="V568" s="25" t="e">
        <v>#DIV/0!</v>
      </c>
      <c r="W568" s="13" t="s">
        <v>95</v>
      </c>
      <c r="X568" s="13"/>
      <c r="Y568" s="37"/>
      <c r="AD568" s="3"/>
      <c r="AE568" s="39"/>
    </row>
    <row r="569" spans="1:31" x14ac:dyDescent="0.25">
      <c r="A569" s="20" t="s">
        <v>370</v>
      </c>
      <c r="B569" s="35"/>
      <c r="C569" s="18">
        <v>43023</v>
      </c>
      <c r="D569" s="24">
        <v>6</v>
      </c>
      <c r="E569" s="12">
        <f>(B569-C569)/365.242199</f>
        <v>-117.79307023611474</v>
      </c>
      <c r="F569" s="41"/>
      <c r="G569" s="40"/>
      <c r="H569" s="40"/>
      <c r="I569" s="40"/>
      <c r="J569" s="40"/>
      <c r="K569" s="45"/>
      <c r="L569" s="45" t="str">
        <f>IF(G569&gt;0,(1/3*H569^3*PI()*(G569/((H569-1.3)*200))^2)*F569,"")</f>
        <v/>
      </c>
      <c r="M569" s="29"/>
      <c r="N569" s="13" t="s">
        <v>92</v>
      </c>
      <c r="O569" s="13" t="s">
        <v>379</v>
      </c>
      <c r="P569" s="13" t="s">
        <v>47</v>
      </c>
      <c r="Q569" s="11" t="s">
        <v>280</v>
      </c>
      <c r="R569" s="11" t="s">
        <v>258</v>
      </c>
      <c r="S569" s="13">
        <v>400</v>
      </c>
      <c r="T569" s="13">
        <v>400</v>
      </c>
      <c r="U569" s="13"/>
      <c r="V569" s="25" t="e">
        <v>#DIV/0!</v>
      </c>
      <c r="W569" s="13" t="s">
        <v>95</v>
      </c>
      <c r="X569" s="13"/>
      <c r="Y569" s="37"/>
      <c r="AD569" s="3"/>
      <c r="AE569" s="39"/>
    </row>
    <row r="570" spans="1:31" x14ac:dyDescent="0.25">
      <c r="A570" s="20" t="s">
        <v>329</v>
      </c>
      <c r="B570" s="35">
        <v>45476</v>
      </c>
      <c r="C570" s="18">
        <v>42931</v>
      </c>
      <c r="D570" s="24">
        <v>6</v>
      </c>
      <c r="E570" s="12">
        <f>(B570-C570)/365.242199</f>
        <v>6.9679790751670501</v>
      </c>
      <c r="F570" s="41">
        <v>671.55948297501936</v>
      </c>
      <c r="G570" s="40">
        <v>15.573941296134846</v>
      </c>
      <c r="H570" s="40">
        <v>17.239717523975589</v>
      </c>
      <c r="I570" s="40">
        <v>13.499878699149507</v>
      </c>
      <c r="J570" s="40">
        <v>148.33741463111272</v>
      </c>
      <c r="K570" s="45">
        <f>IF(G570&gt;0,0.0000275*G570^2.082*H570^0.974*F570,"")</f>
        <v>89.819635459096645</v>
      </c>
      <c r="L570" s="45">
        <f>IF(G570&gt;0,(1/3*H570^3*PI()*(G570/((H570-1.3)*200))^2)*F570,"")</f>
        <v>85.996222468701788</v>
      </c>
      <c r="M570" s="29"/>
      <c r="N570" s="13" t="s">
        <v>91</v>
      </c>
      <c r="O570" s="13" t="s">
        <v>378</v>
      </c>
      <c r="P570" s="13" t="s">
        <v>47</v>
      </c>
      <c r="Q570" s="11" t="s">
        <v>259</v>
      </c>
      <c r="R570" s="11" t="s">
        <v>257</v>
      </c>
      <c r="S570" s="13">
        <v>400</v>
      </c>
      <c r="T570" s="13">
        <v>0</v>
      </c>
      <c r="U570" s="13"/>
      <c r="V570" s="25">
        <v>5.5740007056594735E-3</v>
      </c>
      <c r="W570" s="13" t="s">
        <v>95</v>
      </c>
      <c r="X570" s="13"/>
      <c r="Y570" s="37"/>
      <c r="AD570" s="3"/>
      <c r="AE570" s="39"/>
    </row>
    <row r="571" spans="1:31" x14ac:dyDescent="0.25">
      <c r="A571" s="20" t="s">
        <v>306</v>
      </c>
      <c r="B571" s="35">
        <v>45476</v>
      </c>
      <c r="C571" s="18">
        <v>42931</v>
      </c>
      <c r="D571" s="24">
        <v>6</v>
      </c>
      <c r="E571" s="12">
        <f>(B571-C571)/365.242199</f>
        <v>6.9679790751670501</v>
      </c>
      <c r="F571" s="41">
        <v>772.65445890674266</v>
      </c>
      <c r="G571" s="40">
        <v>17.407243842659017</v>
      </c>
      <c r="H571" s="40">
        <v>17.964701398852224</v>
      </c>
      <c r="I571" s="40">
        <v>19.892289218506633</v>
      </c>
      <c r="J571" s="40">
        <v>95.579839798295083</v>
      </c>
      <c r="K571" s="45">
        <f>IF(G571&gt;0,0.0000275*G571^2.082*H571^0.974*F571,"")</f>
        <v>135.61976234530852</v>
      </c>
      <c r="L571" s="45">
        <f>IF(G571&gt;0,(1/3*H571^3*PI()*(G571/((H571-1.3)*200))^2)*F571,"")</f>
        <v>127.96137677373788</v>
      </c>
      <c r="M571" s="29"/>
      <c r="N571" s="13" t="s">
        <v>91</v>
      </c>
      <c r="O571" s="13" t="s">
        <v>378</v>
      </c>
      <c r="P571" s="13" t="s">
        <v>47</v>
      </c>
      <c r="Q571" s="11" t="s">
        <v>259</v>
      </c>
      <c r="R571" s="11" t="s">
        <v>256</v>
      </c>
      <c r="S571" s="13">
        <v>0</v>
      </c>
      <c r="T571" s="13">
        <v>400</v>
      </c>
      <c r="U571" s="13"/>
      <c r="V571" s="25">
        <v>0.18860627800611096</v>
      </c>
      <c r="W571" s="13" t="s">
        <v>95</v>
      </c>
      <c r="X571" s="13"/>
      <c r="Y571" s="37"/>
      <c r="AD571" s="3"/>
      <c r="AE571" s="39"/>
    </row>
    <row r="572" spans="1:31" x14ac:dyDescent="0.25">
      <c r="A572" s="20" t="s">
        <v>352</v>
      </c>
      <c r="B572" s="35">
        <v>45476</v>
      </c>
      <c r="C572" s="18">
        <v>42931</v>
      </c>
      <c r="D572" s="24">
        <v>6</v>
      </c>
      <c r="E572" s="12">
        <f>(B572-C572)/365.242199</f>
        <v>6.9679790751670501</v>
      </c>
      <c r="F572" s="41">
        <v>787.09659832556042</v>
      </c>
      <c r="G572" s="40">
        <v>17.408407465421785</v>
      </c>
      <c r="H572" s="40">
        <v>17.817286743757329</v>
      </c>
      <c r="I572" s="40">
        <v>19.770418499189105</v>
      </c>
      <c r="J572" s="40">
        <v>142.67239740428522</v>
      </c>
      <c r="K572" s="45">
        <f>IF(G572&gt;0,0.0000275*G572^2.082*H572^0.974*F572,"")</f>
        <v>137.06947398101002</v>
      </c>
      <c r="L572" s="45">
        <f>IF(G572&gt;0,(1/3*H572^3*PI()*(G572/((H572-1.3)*200))^2)*F572,"")</f>
        <v>129.46788112895445</v>
      </c>
      <c r="M572" s="29"/>
      <c r="N572" s="13" t="s">
        <v>91</v>
      </c>
      <c r="O572" s="13" t="s">
        <v>378</v>
      </c>
      <c r="P572" s="13" t="s">
        <v>47</v>
      </c>
      <c r="Q572" s="11" t="s">
        <v>259</v>
      </c>
      <c r="R572" s="11" t="s">
        <v>258</v>
      </c>
      <c r="S572" s="13">
        <v>400</v>
      </c>
      <c r="T572" s="13">
        <v>400</v>
      </c>
      <c r="U572" s="13"/>
      <c r="V572" s="25">
        <v>-0.15159271038207001</v>
      </c>
      <c r="W572" s="13" t="s">
        <v>95</v>
      </c>
      <c r="X572" s="13"/>
      <c r="Y572" s="37"/>
      <c r="AD572" s="3"/>
      <c r="AE572" s="39"/>
    </row>
    <row r="573" spans="1:31" x14ac:dyDescent="0.25">
      <c r="A573" s="20" t="s">
        <v>284</v>
      </c>
      <c r="B573" s="35">
        <v>45476</v>
      </c>
      <c r="C573" s="18">
        <v>42200</v>
      </c>
      <c r="D573" s="24">
        <v>6</v>
      </c>
      <c r="E573" s="12">
        <f>(B573-C573)/365.242199</f>
        <v>8.969390746659041</v>
      </c>
      <c r="F573" s="41">
        <v>649.89627384679295</v>
      </c>
      <c r="G573" s="40">
        <v>16.545059528852846</v>
      </c>
      <c r="H573" s="40">
        <v>17.348522062732588</v>
      </c>
      <c r="I573" s="40">
        <v>14.521543647247078</v>
      </c>
      <c r="J573" s="40">
        <v>104.0618979942966</v>
      </c>
      <c r="K573" s="45">
        <f>IF(G573&gt;0,0.0000275*G573^2.082*H573^0.974*F573,"")</f>
        <v>99.194106662961204</v>
      </c>
      <c r="L573" s="45">
        <f>IF(G573&gt;0,(1/3*H573^3*PI()*(G573/((H573-1.3)*200))^2)*F573,"")</f>
        <v>94.420588455537569</v>
      </c>
      <c r="M573" s="29"/>
      <c r="N573" s="13" t="s">
        <v>91</v>
      </c>
      <c r="O573" s="13" t="s">
        <v>378</v>
      </c>
      <c r="P573" s="13" t="s">
        <v>47</v>
      </c>
      <c r="Q573" s="11" t="s">
        <v>261</v>
      </c>
      <c r="R573" s="11" t="s">
        <v>255</v>
      </c>
      <c r="S573" s="13">
        <v>0</v>
      </c>
      <c r="T573" s="13">
        <v>0</v>
      </c>
      <c r="U573" s="13"/>
      <c r="V573" s="13"/>
      <c r="W573" s="13" t="s">
        <v>95</v>
      </c>
      <c r="X573" s="13"/>
      <c r="Y573" s="37"/>
      <c r="AD573" s="3"/>
      <c r="AE573" s="39"/>
    </row>
    <row r="574" spans="1:31" x14ac:dyDescent="0.25">
      <c r="A574" s="20" t="s">
        <v>285</v>
      </c>
      <c r="B574" s="36"/>
      <c r="C574" s="18">
        <v>42597</v>
      </c>
      <c r="D574" s="24">
        <v>6</v>
      </c>
      <c r="E574" s="12">
        <f>(B574-C574)/365.242199</f>
        <v>-116.62672088993746</v>
      </c>
      <c r="F574" s="41"/>
      <c r="G574" s="40"/>
      <c r="H574" s="40"/>
      <c r="I574" s="40"/>
      <c r="J574" s="40"/>
      <c r="K574" s="45"/>
      <c r="L574" s="45" t="str">
        <f>IF(G574&gt;0,(1/3*H574^3*PI()*(G574/((H574-1.3)*200))^2)*F574,"")</f>
        <v/>
      </c>
      <c r="M574" s="29">
        <v>22.282931198271548</v>
      </c>
      <c r="N574" s="13" t="s">
        <v>91</v>
      </c>
      <c r="O574" s="13" t="s">
        <v>379</v>
      </c>
      <c r="P574" s="13" t="s">
        <v>47</v>
      </c>
      <c r="Q574" s="11" t="s">
        <v>264</v>
      </c>
      <c r="R574" s="11" t="s">
        <v>255</v>
      </c>
      <c r="S574" s="13">
        <v>0</v>
      </c>
      <c r="T574" s="13">
        <v>0</v>
      </c>
      <c r="U574" s="13"/>
      <c r="V574" s="25">
        <v>-0.55111601142473121</v>
      </c>
      <c r="W574" s="13" t="s">
        <v>95</v>
      </c>
      <c r="X574" s="13"/>
      <c r="Y574" s="37"/>
      <c r="AD574" s="3"/>
      <c r="AE574" s="39"/>
    </row>
    <row r="575" spans="1:31" x14ac:dyDescent="0.25">
      <c r="A575" s="20" t="s">
        <v>330</v>
      </c>
      <c r="B575" s="36"/>
      <c r="C575" s="18">
        <v>42597</v>
      </c>
      <c r="D575" s="24">
        <v>6</v>
      </c>
      <c r="E575" s="12">
        <f>(B575-C575)/365.242199</f>
        <v>-116.62672088993746</v>
      </c>
      <c r="F575" s="41"/>
      <c r="G575" s="40"/>
      <c r="H575" s="40"/>
      <c r="I575" s="40"/>
      <c r="J575" s="40"/>
      <c r="K575" s="45"/>
      <c r="L575" s="45" t="str">
        <f>IF(G575&gt;0,(1/3*H575^3*PI()*(G575/((H575-1.3)*200))^2)*F575,"")</f>
        <v/>
      </c>
      <c r="M575" s="29">
        <v>22.770295386096894</v>
      </c>
      <c r="N575" s="13" t="s">
        <v>91</v>
      </c>
      <c r="O575" s="13" t="s">
        <v>379</v>
      </c>
      <c r="P575" s="13" t="s">
        <v>47</v>
      </c>
      <c r="Q575" s="11" t="s">
        <v>264</v>
      </c>
      <c r="R575" s="11" t="s">
        <v>257</v>
      </c>
      <c r="S575" s="13">
        <v>400</v>
      </c>
      <c r="T575" s="13">
        <v>0</v>
      </c>
      <c r="U575" s="13"/>
      <c r="V575" s="25">
        <v>-9.7860695519911486E-2</v>
      </c>
      <c r="W575" s="13" t="s">
        <v>95</v>
      </c>
      <c r="X575" s="13"/>
      <c r="Y575" s="37"/>
      <c r="AD575" s="3"/>
      <c r="AE575" s="39"/>
    </row>
    <row r="576" spans="1:31" x14ac:dyDescent="0.25">
      <c r="A576" s="20" t="s">
        <v>307</v>
      </c>
      <c r="B576" s="36"/>
      <c r="C576" s="18">
        <v>42597</v>
      </c>
      <c r="D576" s="24">
        <v>6</v>
      </c>
      <c r="E576" s="12">
        <f>(B576-C576)/365.242199</f>
        <v>-116.62672088993746</v>
      </c>
      <c r="F576" s="41"/>
      <c r="G576" s="40"/>
      <c r="H576" s="40"/>
      <c r="I576" s="40"/>
      <c r="J576" s="40"/>
      <c r="K576" s="45"/>
      <c r="L576" s="45" t="str">
        <f>IF(G576&gt;0,(1/3*H576^3*PI()*(G576/((H576-1.3)*200))^2)*F576,"")</f>
        <v/>
      </c>
      <c r="M576" s="29"/>
      <c r="N576" s="13" t="s">
        <v>91</v>
      </c>
      <c r="O576" s="13" t="s">
        <v>379</v>
      </c>
      <c r="P576" s="13" t="s">
        <v>47</v>
      </c>
      <c r="Q576" s="11" t="s">
        <v>264</v>
      </c>
      <c r="R576" s="11" t="s">
        <v>256</v>
      </c>
      <c r="S576" s="13">
        <v>0</v>
      </c>
      <c r="T576" s="13">
        <v>400</v>
      </c>
      <c r="U576" s="13"/>
      <c r="V576" s="25">
        <v>-0.48455355734223304</v>
      </c>
      <c r="W576" s="13" t="s">
        <v>95</v>
      </c>
      <c r="X576" s="13"/>
      <c r="Y576" s="37"/>
      <c r="AD576" s="3"/>
      <c r="AE576" s="39"/>
    </row>
    <row r="577" spans="1:31" x14ac:dyDescent="0.25">
      <c r="A577" s="20" t="s">
        <v>353</v>
      </c>
      <c r="B577" s="36"/>
      <c r="C577" s="18">
        <v>42597</v>
      </c>
      <c r="D577" s="24">
        <v>6</v>
      </c>
      <c r="E577" s="12">
        <f>(B577-C577)/365.242199</f>
        <v>-116.62672088993746</v>
      </c>
      <c r="F577" s="41"/>
      <c r="G577" s="40"/>
      <c r="H577" s="40"/>
      <c r="I577" s="40"/>
      <c r="J577" s="40"/>
      <c r="K577" s="45"/>
      <c r="L577" s="45" t="str">
        <f>IF(G577&gt;0,(1/3*H577^3*PI()*(G577/((H577-1.3)*200))^2)*F577,"")</f>
        <v/>
      </c>
      <c r="M577" s="29"/>
      <c r="N577" s="13" t="s">
        <v>91</v>
      </c>
      <c r="O577" s="13" t="s">
        <v>379</v>
      </c>
      <c r="P577" s="13" t="s">
        <v>47</v>
      </c>
      <c r="Q577" s="11" t="s">
        <v>264</v>
      </c>
      <c r="R577" s="11" t="s">
        <v>258</v>
      </c>
      <c r="S577" s="13">
        <v>400</v>
      </c>
      <c r="T577" s="13">
        <v>400</v>
      </c>
      <c r="U577" s="13"/>
      <c r="V577" s="25">
        <v>-0.37981885190217385</v>
      </c>
      <c r="W577" s="13" t="s">
        <v>95</v>
      </c>
      <c r="X577" s="13"/>
      <c r="Y577" s="37"/>
      <c r="AD577" s="3"/>
      <c r="AE577" s="39"/>
    </row>
    <row r="578" spans="1:31" x14ac:dyDescent="0.25">
      <c r="A578" s="20" t="s">
        <v>286</v>
      </c>
      <c r="B578" s="35"/>
      <c r="C578" s="18">
        <v>43296</v>
      </c>
      <c r="D578" s="24">
        <v>6</v>
      </c>
      <c r="E578" s="12">
        <f>(B578-C578)/365.242199</f>
        <v>-118.54051946500299</v>
      </c>
      <c r="F578" s="41"/>
      <c r="G578" s="40"/>
      <c r="H578" s="40"/>
      <c r="I578" s="40"/>
      <c r="J578" s="40"/>
      <c r="K578" s="45"/>
      <c r="L578" s="45" t="str">
        <f>IF(G578&gt;0,(1/3*H578^3*PI()*(G578/((H578-1.3)*200))^2)*F578,"")</f>
        <v/>
      </c>
      <c r="M578" s="29">
        <v>11.299052554246819</v>
      </c>
      <c r="N578" s="13" t="s">
        <v>91</v>
      </c>
      <c r="O578" s="13" t="s">
        <v>379</v>
      </c>
      <c r="P578" s="13" t="s">
        <v>47</v>
      </c>
      <c r="Q578" s="11" t="s">
        <v>265</v>
      </c>
      <c r="R578" s="11" t="s">
        <v>255</v>
      </c>
      <c r="S578" s="13">
        <v>0</v>
      </c>
      <c r="T578" s="13">
        <v>0</v>
      </c>
      <c r="U578" s="13"/>
      <c r="V578" s="25">
        <v>0.29600116171425467</v>
      </c>
      <c r="W578" s="13" t="s">
        <v>95</v>
      </c>
      <c r="X578" s="13"/>
      <c r="Y578" s="37"/>
      <c r="AD578" s="3"/>
      <c r="AE578" s="39"/>
    </row>
    <row r="579" spans="1:31" x14ac:dyDescent="0.25">
      <c r="A579" s="20" t="s">
        <v>331</v>
      </c>
      <c r="B579" s="35"/>
      <c r="C579" s="18">
        <v>43296</v>
      </c>
      <c r="D579" s="24">
        <v>6</v>
      </c>
      <c r="E579" s="12">
        <f>(B579-C579)/365.242199</f>
        <v>-118.54051946500299</v>
      </c>
      <c r="F579" s="41"/>
      <c r="G579" s="40"/>
      <c r="H579" s="40"/>
      <c r="I579" s="40"/>
      <c r="J579" s="40"/>
      <c r="K579" s="45"/>
      <c r="L579" s="45" t="str">
        <f>IF(G579&gt;0,(1/3*H579^3*PI()*(G579/((H579-1.3)*200))^2)*F579,"")</f>
        <v/>
      </c>
      <c r="M579" s="29">
        <v>12.427437522505075</v>
      </c>
      <c r="N579" s="13" t="s">
        <v>91</v>
      </c>
      <c r="O579" s="13" t="s">
        <v>379</v>
      </c>
      <c r="P579" s="13" t="s">
        <v>47</v>
      </c>
      <c r="Q579" s="11" t="s">
        <v>265</v>
      </c>
      <c r="R579" s="11" t="s">
        <v>257</v>
      </c>
      <c r="S579" s="13">
        <v>400</v>
      </c>
      <c r="T579" s="13">
        <v>0</v>
      </c>
      <c r="U579" s="13"/>
      <c r="V579" s="25">
        <v>0.19760666601095089</v>
      </c>
      <c r="W579" s="13" t="s">
        <v>95</v>
      </c>
      <c r="X579" s="13"/>
      <c r="Y579" s="37"/>
      <c r="AD579" s="3"/>
      <c r="AE579" s="39"/>
    </row>
    <row r="580" spans="1:31" x14ac:dyDescent="0.25">
      <c r="A580" s="20" t="s">
        <v>308</v>
      </c>
      <c r="B580" s="35"/>
      <c r="C580" s="18">
        <v>43296</v>
      </c>
      <c r="D580" s="24">
        <v>6</v>
      </c>
      <c r="E580" s="12">
        <f>(B580-C580)/365.242199</f>
        <v>-118.54051946500299</v>
      </c>
      <c r="F580" s="41"/>
      <c r="G580" s="40"/>
      <c r="H580" s="40"/>
      <c r="I580" s="40"/>
      <c r="J580" s="40"/>
      <c r="K580" s="45"/>
      <c r="L580" s="45" t="str">
        <f>IF(G580&gt;0,(1/3*H580^3*PI()*(G580/((H580-1.3)*200))^2)*F580,"")</f>
        <v/>
      </c>
      <c r="M580" s="29"/>
      <c r="N580" s="13" t="s">
        <v>91</v>
      </c>
      <c r="O580" s="13" t="s">
        <v>379</v>
      </c>
      <c r="P580" s="13" t="s">
        <v>47</v>
      </c>
      <c r="Q580" s="11" t="s">
        <v>265</v>
      </c>
      <c r="R580" s="11" t="s">
        <v>256</v>
      </c>
      <c r="S580" s="13">
        <v>0</v>
      </c>
      <c r="T580" s="13">
        <v>400</v>
      </c>
      <c r="U580" s="13"/>
      <c r="V580" s="25">
        <v>0.30954718830559241</v>
      </c>
      <c r="W580" s="13" t="s">
        <v>95</v>
      </c>
      <c r="X580" s="13"/>
      <c r="Y580" s="37"/>
      <c r="AD580" s="3"/>
      <c r="AE580" s="39"/>
    </row>
    <row r="581" spans="1:31" x14ac:dyDescent="0.25">
      <c r="A581" s="20" t="s">
        <v>354</v>
      </c>
      <c r="B581" s="35"/>
      <c r="C581" s="18">
        <v>43296</v>
      </c>
      <c r="D581" s="24">
        <v>6</v>
      </c>
      <c r="E581" s="12">
        <f>(B581-C581)/365.242199</f>
        <v>-118.54051946500299</v>
      </c>
      <c r="F581" s="41"/>
      <c r="G581" s="40"/>
      <c r="H581" s="40"/>
      <c r="I581" s="40"/>
      <c r="J581" s="40"/>
      <c r="K581" s="45"/>
      <c r="L581" s="45" t="str">
        <f>IF(G581&gt;0,(1/3*H581^3*PI()*(G581/((H581-1.3)*200))^2)*F581,"")</f>
        <v/>
      </c>
      <c r="M581" s="29"/>
      <c r="N581" s="13" t="s">
        <v>91</v>
      </c>
      <c r="O581" s="13" t="s">
        <v>379</v>
      </c>
      <c r="P581" s="13" t="s">
        <v>47</v>
      </c>
      <c r="Q581" s="11" t="s">
        <v>265</v>
      </c>
      <c r="R581" s="11" t="s">
        <v>258</v>
      </c>
      <c r="S581" s="13">
        <v>400</v>
      </c>
      <c r="T581" s="13">
        <v>400</v>
      </c>
      <c r="U581" s="13"/>
      <c r="V581" s="25">
        <v>0.3219813168625133</v>
      </c>
      <c r="W581" s="13" t="s">
        <v>95</v>
      </c>
      <c r="X581" s="13"/>
      <c r="Y581" s="37"/>
      <c r="AD581" s="3"/>
      <c r="AE581" s="39"/>
    </row>
    <row r="582" spans="1:31" x14ac:dyDescent="0.25">
      <c r="A582" s="20" t="s">
        <v>287</v>
      </c>
      <c r="B582" s="35"/>
      <c r="C582" s="18">
        <v>42566</v>
      </c>
      <c r="D582" s="24">
        <v>6</v>
      </c>
      <c r="E582" s="12">
        <f>(B582-C582)/365.242199</f>
        <v>-116.54184570277432</v>
      </c>
      <c r="F582" s="41"/>
      <c r="G582" s="40"/>
      <c r="H582" s="40"/>
      <c r="I582" s="40"/>
      <c r="J582" s="40"/>
      <c r="K582" s="45"/>
      <c r="L582" s="45" t="str">
        <f>IF(G582&gt;0,(1/3*H582^3*PI()*(G582/((H582-1.3)*200))^2)*F582,"")</f>
        <v/>
      </c>
      <c r="M582" s="29">
        <v>10.240800133670453</v>
      </c>
      <c r="N582" s="13" t="s">
        <v>91</v>
      </c>
      <c r="O582" s="13" t="s">
        <v>379</v>
      </c>
      <c r="P582" s="13" t="s">
        <v>47</v>
      </c>
      <c r="Q582" s="11" t="s">
        <v>266</v>
      </c>
      <c r="R582" s="11" t="s">
        <v>255</v>
      </c>
      <c r="S582" s="13">
        <v>0</v>
      </c>
      <c r="T582" s="13">
        <v>0</v>
      </c>
      <c r="U582" s="13"/>
      <c r="V582" s="25">
        <v>-0.15151705170517052</v>
      </c>
      <c r="W582" s="13" t="s">
        <v>95</v>
      </c>
      <c r="X582" s="13"/>
      <c r="Y582" s="37"/>
      <c r="AD582" s="3"/>
      <c r="AE582" s="39"/>
    </row>
    <row r="583" spans="1:31" x14ac:dyDescent="0.25">
      <c r="A583" s="20" t="s">
        <v>332</v>
      </c>
      <c r="B583" s="35"/>
      <c r="C583" s="18">
        <v>42566</v>
      </c>
      <c r="D583" s="24">
        <v>6</v>
      </c>
      <c r="E583" s="12">
        <f>(B583-C583)/365.242199</f>
        <v>-116.54184570277432</v>
      </c>
      <c r="F583" s="41"/>
      <c r="G583" s="40"/>
      <c r="H583" s="40"/>
      <c r="I583" s="40"/>
      <c r="J583" s="40"/>
      <c r="K583" s="45"/>
      <c r="L583" s="45" t="str">
        <f>IF(G583&gt;0,(1/3*H583^3*PI()*(G583/((H583-1.3)*200))^2)*F583,"")</f>
        <v/>
      </c>
      <c r="M583" s="29">
        <v>10.336261730979023</v>
      </c>
      <c r="N583" s="13" t="s">
        <v>91</v>
      </c>
      <c r="O583" s="13" t="s">
        <v>379</v>
      </c>
      <c r="P583" s="13" t="s">
        <v>47</v>
      </c>
      <c r="Q583" s="11" t="s">
        <v>266</v>
      </c>
      <c r="R583" s="11" t="s">
        <v>257</v>
      </c>
      <c r="S583" s="13">
        <v>400</v>
      </c>
      <c r="T583" s="13">
        <v>0</v>
      </c>
      <c r="U583" s="13"/>
      <c r="V583" s="25">
        <v>-0.14386475869809204</v>
      </c>
      <c r="W583" s="13" t="s">
        <v>95</v>
      </c>
      <c r="X583" s="13"/>
      <c r="Y583" s="37"/>
      <c r="AD583" s="3"/>
      <c r="AE583" s="39"/>
    </row>
    <row r="584" spans="1:31" x14ac:dyDescent="0.25">
      <c r="A584" s="20" t="s">
        <v>309</v>
      </c>
      <c r="B584" s="35"/>
      <c r="C584" s="18">
        <v>42566</v>
      </c>
      <c r="D584" s="24">
        <v>6</v>
      </c>
      <c r="E584" s="12">
        <f>(B584-C584)/365.242199</f>
        <v>-116.54184570277432</v>
      </c>
      <c r="F584" s="41"/>
      <c r="G584" s="40"/>
      <c r="H584" s="40"/>
      <c r="I584" s="40"/>
      <c r="J584" s="40"/>
      <c r="K584" s="45"/>
      <c r="L584" s="45" t="str">
        <f>IF(G584&gt;0,(1/3*H584^3*PI()*(G584/((H584-1.3)*200))^2)*F584,"")</f>
        <v/>
      </c>
      <c r="M584" s="29"/>
      <c r="N584" s="13" t="s">
        <v>91</v>
      </c>
      <c r="O584" s="13" t="s">
        <v>379</v>
      </c>
      <c r="P584" s="13" t="s">
        <v>47</v>
      </c>
      <c r="Q584" s="11" t="s">
        <v>266</v>
      </c>
      <c r="R584" s="11" t="s">
        <v>256</v>
      </c>
      <c r="S584" s="13">
        <v>0</v>
      </c>
      <c r="T584" s="13">
        <v>400</v>
      </c>
      <c r="U584" s="13"/>
      <c r="V584" s="25">
        <v>-0.20967010582010567</v>
      </c>
      <c r="W584" s="13" t="s">
        <v>95</v>
      </c>
      <c r="X584" s="13"/>
      <c r="Y584" s="37"/>
      <c r="AD584" s="3"/>
      <c r="AE584" s="39"/>
    </row>
    <row r="585" spans="1:31" x14ac:dyDescent="0.25">
      <c r="A585" s="20" t="s">
        <v>355</v>
      </c>
      <c r="B585" s="35"/>
      <c r="C585" s="18">
        <v>42566</v>
      </c>
      <c r="D585" s="24">
        <v>6</v>
      </c>
      <c r="E585" s="12">
        <f>(B585-C585)/365.242199</f>
        <v>-116.54184570277432</v>
      </c>
      <c r="F585" s="41"/>
      <c r="G585" s="40"/>
      <c r="H585" s="40"/>
      <c r="I585" s="40"/>
      <c r="J585" s="40"/>
      <c r="K585" s="45"/>
      <c r="L585" s="45" t="str">
        <f>IF(G585&gt;0,(1/3*H585^3*PI()*(G585/((H585-1.3)*200))^2)*F585,"")</f>
        <v/>
      </c>
      <c r="M585" s="29"/>
      <c r="N585" s="13" t="s">
        <v>91</v>
      </c>
      <c r="O585" s="13" t="s">
        <v>379</v>
      </c>
      <c r="P585" s="13" t="s">
        <v>47</v>
      </c>
      <c r="Q585" s="11" t="s">
        <v>266</v>
      </c>
      <c r="R585" s="11" t="s">
        <v>258</v>
      </c>
      <c r="S585" s="13">
        <v>400</v>
      </c>
      <c r="T585" s="13">
        <v>400</v>
      </c>
      <c r="U585" s="13"/>
      <c r="V585" s="25">
        <v>-2.9738317757009202E-2</v>
      </c>
      <c r="W585" s="13" t="s">
        <v>95</v>
      </c>
      <c r="X585" s="13"/>
      <c r="Y585" s="37"/>
      <c r="AD585" s="3"/>
      <c r="AE585" s="39"/>
    </row>
    <row r="586" spans="1:31" x14ac:dyDescent="0.25">
      <c r="A586" s="20" t="s">
        <v>293</v>
      </c>
      <c r="B586" s="35">
        <v>45496</v>
      </c>
      <c r="C586" s="18">
        <v>42931</v>
      </c>
      <c r="D586" s="24">
        <v>6</v>
      </c>
      <c r="E586" s="12">
        <f>(B586-C586)/365.242199</f>
        <v>7.0227372604335896</v>
      </c>
      <c r="F586" s="41">
        <v>812.14411533909754</v>
      </c>
      <c r="G586" s="40">
        <v>15.552972972972974</v>
      </c>
      <c r="H586" s="40">
        <v>16.278495198495197</v>
      </c>
      <c r="I586" s="40">
        <v>16.37787349011829</v>
      </c>
      <c r="J586" s="40">
        <v>109.24751345454459</v>
      </c>
      <c r="K586" s="45">
        <f>IF(G586&gt;0,0.0000275*G586^2.082*H586^0.974*F586,"")</f>
        <v>102.43151959179049</v>
      </c>
      <c r="L586" s="45">
        <f>IF(G586&gt;0,(1/3*H586^3*PI()*(G586/((H586-1.3)*200))^2)*F586,"")</f>
        <v>98.886034504751237</v>
      </c>
      <c r="M586" s="29"/>
      <c r="N586" s="13" t="s">
        <v>91</v>
      </c>
      <c r="O586" s="13" t="s">
        <v>378</v>
      </c>
      <c r="P586" s="13" t="s">
        <v>47</v>
      </c>
      <c r="Q586" s="11" t="s">
        <v>262</v>
      </c>
      <c r="R586" s="11" t="s">
        <v>255</v>
      </c>
      <c r="S586" s="13">
        <v>0</v>
      </c>
      <c r="T586" s="13">
        <v>0</v>
      </c>
      <c r="U586" s="13"/>
      <c r="V586" s="25" t="e">
        <v>#DIV/0!</v>
      </c>
      <c r="W586" s="13" t="s">
        <v>95</v>
      </c>
      <c r="X586" s="13"/>
      <c r="Y586" s="37"/>
      <c r="AD586" s="3"/>
      <c r="AE586" s="39"/>
    </row>
    <row r="587" spans="1:31" x14ac:dyDescent="0.25">
      <c r="A587" s="20" t="s">
        <v>338</v>
      </c>
      <c r="B587" s="35">
        <v>45496</v>
      </c>
      <c r="C587" s="18">
        <v>42931</v>
      </c>
      <c r="D587" s="24">
        <v>6</v>
      </c>
      <c r="E587" s="12">
        <f>(B587-C587)/365.242199</f>
        <v>7.0227372604335896</v>
      </c>
      <c r="F587" s="41">
        <v>899.94347915954074</v>
      </c>
      <c r="G587" s="40">
        <v>14.35040650406504</v>
      </c>
      <c r="H587" s="40">
        <v>14.760162601626019</v>
      </c>
      <c r="I587" s="40">
        <v>15.246465472975487</v>
      </c>
      <c r="J587" s="40">
        <v>107.19407358455415</v>
      </c>
      <c r="K587" s="45">
        <f>IF(G587&gt;0,0.0000275*G587^2.082*H587^0.974*F587,"")</f>
        <v>87.263770108433434</v>
      </c>
      <c r="L587" s="45">
        <f>IF(G587&gt;0,(1/3*H587^3*PI()*(G587/((H587-1.3)*200))^2)*F587,"")</f>
        <v>86.116244274733347</v>
      </c>
      <c r="M587" s="29"/>
      <c r="N587" s="13" t="s">
        <v>91</v>
      </c>
      <c r="O587" s="13" t="s">
        <v>378</v>
      </c>
      <c r="P587" s="13" t="s">
        <v>47</v>
      </c>
      <c r="Q587" s="11" t="s">
        <v>262</v>
      </c>
      <c r="R587" s="11" t="s">
        <v>257</v>
      </c>
      <c r="S587" s="13">
        <v>400</v>
      </c>
      <c r="T587" s="13">
        <v>0</v>
      </c>
      <c r="U587" s="13"/>
      <c r="V587" s="25" t="e">
        <v>#DIV/0!</v>
      </c>
      <c r="W587" s="13" t="s">
        <v>95</v>
      </c>
      <c r="X587" s="13"/>
      <c r="Y587" s="37"/>
      <c r="AD587" s="3"/>
      <c r="AE587" s="39"/>
    </row>
    <row r="588" spans="1:31" x14ac:dyDescent="0.25">
      <c r="A588" s="20" t="s">
        <v>315</v>
      </c>
      <c r="B588" s="35">
        <v>45496</v>
      </c>
      <c r="C588" s="18">
        <v>42931</v>
      </c>
      <c r="D588" s="24">
        <v>6</v>
      </c>
      <c r="E588" s="12">
        <f>(B588-C588)/365.242199</f>
        <v>7.0227372604335896</v>
      </c>
      <c r="F588" s="41">
        <v>848.72718359761564</v>
      </c>
      <c r="G588" s="40">
        <v>15.485482456140348</v>
      </c>
      <c r="H588" s="40">
        <v>15.634166666666664</v>
      </c>
      <c r="I588" s="40">
        <v>16.778447369983951</v>
      </c>
      <c r="J588" s="40">
        <v>93.030604095493942</v>
      </c>
      <c r="K588" s="45">
        <f>IF(G588&gt;0,0.0000275*G588^2.082*H588^0.974*F588,"")</f>
        <v>101.98890055253148</v>
      </c>
      <c r="L588" s="45">
        <f>IF(G588&gt;0,(1/3*H588^3*PI()*(G588/((H588-1.3)*200))^2)*F588,"")</f>
        <v>99.098146703738564</v>
      </c>
      <c r="M588" s="29"/>
      <c r="N588" s="13" t="s">
        <v>91</v>
      </c>
      <c r="O588" s="13" t="s">
        <v>378</v>
      </c>
      <c r="P588" s="13" t="s">
        <v>47</v>
      </c>
      <c r="Q588" s="11" t="s">
        <v>262</v>
      </c>
      <c r="R588" s="11" t="s">
        <v>256</v>
      </c>
      <c r="S588" s="13">
        <v>0</v>
      </c>
      <c r="T588" s="13">
        <v>400</v>
      </c>
      <c r="U588" s="13"/>
      <c r="V588" s="25" t="e">
        <v>#DIV/0!</v>
      </c>
      <c r="W588" s="13" t="s">
        <v>95</v>
      </c>
      <c r="X588" s="13"/>
      <c r="Y588" s="37"/>
      <c r="AD588" s="3"/>
      <c r="AE588" s="39"/>
    </row>
    <row r="589" spans="1:31" x14ac:dyDescent="0.25">
      <c r="A589" s="20" t="s">
        <v>361</v>
      </c>
      <c r="B589" s="35">
        <v>45496</v>
      </c>
      <c r="C589" s="18">
        <v>42931</v>
      </c>
      <c r="D589" s="24">
        <v>6</v>
      </c>
      <c r="E589" s="12">
        <f>(B589-C589)/365.242199</f>
        <v>7.0227372604335896</v>
      </c>
      <c r="F589" s="41">
        <v>870.67702455272627</v>
      </c>
      <c r="G589" s="40">
        <v>15.280213178294574</v>
      </c>
      <c r="H589" s="40">
        <v>15.113182601205859</v>
      </c>
      <c r="I589" s="40">
        <v>16.928602237156866</v>
      </c>
      <c r="J589" s="40">
        <v>106.71186163903286</v>
      </c>
      <c r="K589" s="45">
        <f>IF(G589&gt;0,0.0000275*G589^2.082*H589^0.974*F589,"")</f>
        <v>98.455479604960857</v>
      </c>
      <c r="L589" s="45">
        <f>IF(G589&gt;0,(1/3*H589^3*PI()*(G589/((H589-1.3)*200))^2)*F589,"")</f>
        <v>96.286371439172072</v>
      </c>
      <c r="M589" s="29"/>
      <c r="N589" s="13" t="s">
        <v>91</v>
      </c>
      <c r="O589" s="13" t="s">
        <v>378</v>
      </c>
      <c r="P589" s="13" t="s">
        <v>47</v>
      </c>
      <c r="Q589" s="11" t="s">
        <v>262</v>
      </c>
      <c r="R589" s="11" t="s">
        <v>258</v>
      </c>
      <c r="S589" s="13">
        <v>400</v>
      </c>
      <c r="T589" s="13">
        <v>400</v>
      </c>
      <c r="U589" s="13"/>
      <c r="V589" s="25" t="e">
        <v>#DIV/0!</v>
      </c>
      <c r="W589" s="13" t="s">
        <v>95</v>
      </c>
      <c r="X589" s="13"/>
      <c r="Y589" s="37"/>
      <c r="AD589" s="3"/>
      <c r="AE589" s="39"/>
    </row>
    <row r="590" spans="1:31" x14ac:dyDescent="0.25">
      <c r="A590" s="20" t="s">
        <v>296</v>
      </c>
      <c r="B590" s="35"/>
      <c r="C590" s="18">
        <v>42384</v>
      </c>
      <c r="D590" s="24">
        <v>6</v>
      </c>
      <c r="E590" s="12">
        <f>(B590-C590)/365.242199</f>
        <v>-116.04354621684882</v>
      </c>
      <c r="F590" s="41"/>
      <c r="G590" s="40"/>
      <c r="H590" s="40"/>
      <c r="I590" s="40"/>
      <c r="J590" s="40"/>
      <c r="K590" s="45"/>
      <c r="L590" s="45" t="str">
        <f>IF(G590&gt;0,(1/3*H590^3*PI()*(G590/((H590-1.3)*200))^2)*F590,"")</f>
        <v/>
      </c>
      <c r="M590" s="29">
        <v>6.451832230935973</v>
      </c>
      <c r="N590" s="13" t="s">
        <v>91</v>
      </c>
      <c r="O590" s="13" t="s">
        <v>379</v>
      </c>
      <c r="P590" s="13" t="s">
        <v>47</v>
      </c>
      <c r="Q590" s="11" t="s">
        <v>274</v>
      </c>
      <c r="R590" s="11" t="s">
        <v>255</v>
      </c>
      <c r="S590" s="13">
        <v>0</v>
      </c>
      <c r="T590" s="13">
        <v>0</v>
      </c>
      <c r="U590" s="13"/>
      <c r="V590" s="25">
        <v>0.29294226445006327</v>
      </c>
      <c r="W590" s="13" t="s">
        <v>95</v>
      </c>
      <c r="X590" s="13"/>
      <c r="Y590" s="37"/>
      <c r="AD590" s="3"/>
      <c r="AE590" s="39"/>
    </row>
    <row r="591" spans="1:31" x14ac:dyDescent="0.25">
      <c r="A591" s="20" t="s">
        <v>341</v>
      </c>
      <c r="B591" s="35"/>
      <c r="C591" s="18">
        <v>42384</v>
      </c>
      <c r="D591" s="24">
        <v>6</v>
      </c>
      <c r="E591" s="12">
        <f>(B591-C591)/365.242199</f>
        <v>-116.04354621684882</v>
      </c>
      <c r="F591" s="41"/>
      <c r="G591" s="40"/>
      <c r="H591" s="40"/>
      <c r="I591" s="40"/>
      <c r="J591" s="40"/>
      <c r="K591" s="45"/>
      <c r="L591" s="45" t="str">
        <f>IF(G591&gt;0,(1/3*H591^3*PI()*(G591/((H591-1.3)*200))^2)*F591,"")</f>
        <v/>
      </c>
      <c r="M591" s="29">
        <v>7.2409325055067448</v>
      </c>
      <c r="N591" s="13" t="s">
        <v>91</v>
      </c>
      <c r="O591" s="13" t="s">
        <v>379</v>
      </c>
      <c r="P591" s="13" t="s">
        <v>47</v>
      </c>
      <c r="Q591" s="11" t="s">
        <v>274</v>
      </c>
      <c r="R591" s="11" t="s">
        <v>257</v>
      </c>
      <c r="S591" s="13">
        <v>400</v>
      </c>
      <c r="T591" s="13">
        <v>0</v>
      </c>
      <c r="U591" s="13"/>
      <c r="V591" s="25">
        <v>0.19848934824690873</v>
      </c>
      <c r="W591" s="13" t="s">
        <v>95</v>
      </c>
      <c r="X591" s="13"/>
      <c r="Y591" s="37"/>
      <c r="AD591" s="3"/>
      <c r="AE591" s="39"/>
    </row>
    <row r="592" spans="1:31" x14ac:dyDescent="0.25">
      <c r="A592" s="20" t="s">
        <v>318</v>
      </c>
      <c r="B592" s="35"/>
      <c r="C592" s="18">
        <v>42384</v>
      </c>
      <c r="D592" s="24">
        <v>6</v>
      </c>
      <c r="E592" s="12">
        <f>(B592-C592)/365.242199</f>
        <v>-116.04354621684882</v>
      </c>
      <c r="F592" s="41"/>
      <c r="G592" s="40"/>
      <c r="H592" s="40"/>
      <c r="I592" s="40"/>
      <c r="J592" s="40"/>
      <c r="K592" s="45"/>
      <c r="L592" s="45" t="str">
        <f>IF(G592&gt;0,(1/3*H592^3*PI()*(G592/((H592-1.3)*200))^2)*F592,"")</f>
        <v/>
      </c>
      <c r="M592" s="29"/>
      <c r="N592" s="13" t="s">
        <v>91</v>
      </c>
      <c r="O592" s="13" t="s">
        <v>379</v>
      </c>
      <c r="P592" s="13" t="s">
        <v>47</v>
      </c>
      <c r="Q592" s="11" t="s">
        <v>274</v>
      </c>
      <c r="R592" s="11" t="s">
        <v>256</v>
      </c>
      <c r="S592" s="13">
        <v>0</v>
      </c>
      <c r="T592" s="13">
        <v>400</v>
      </c>
      <c r="U592" s="13"/>
      <c r="V592" s="25">
        <v>0.28364182346546052</v>
      </c>
      <c r="W592" s="13" t="s">
        <v>95</v>
      </c>
      <c r="X592" s="13"/>
      <c r="Y592" s="37"/>
      <c r="AD592" s="3"/>
      <c r="AE592" s="39"/>
    </row>
    <row r="593" spans="1:31" x14ac:dyDescent="0.25">
      <c r="A593" s="20" t="s">
        <v>364</v>
      </c>
      <c r="B593" s="35"/>
      <c r="C593" s="18">
        <v>42384</v>
      </c>
      <c r="D593" s="24">
        <v>6</v>
      </c>
      <c r="E593" s="12">
        <f>(B593-C593)/365.242199</f>
        <v>-116.04354621684882</v>
      </c>
      <c r="F593" s="41"/>
      <c r="G593" s="40"/>
      <c r="H593" s="40"/>
      <c r="I593" s="40"/>
      <c r="J593" s="40"/>
      <c r="K593" s="45"/>
      <c r="L593" s="45" t="str">
        <f>IF(G593&gt;0,(1/3*H593^3*PI()*(G593/((H593-1.3)*200))^2)*F593,"")</f>
        <v/>
      </c>
      <c r="M593" s="29"/>
      <c r="N593" s="13" t="s">
        <v>91</v>
      </c>
      <c r="O593" s="13" t="s">
        <v>379</v>
      </c>
      <c r="P593" s="13" t="s">
        <v>47</v>
      </c>
      <c r="Q593" s="11" t="s">
        <v>274</v>
      </c>
      <c r="R593" s="11" t="s">
        <v>258</v>
      </c>
      <c r="S593" s="13">
        <v>400</v>
      </c>
      <c r="T593" s="13">
        <v>400</v>
      </c>
      <c r="U593" s="13"/>
      <c r="V593" s="25">
        <v>0.35981151888959989</v>
      </c>
      <c r="W593" s="13" t="s">
        <v>95</v>
      </c>
      <c r="X593" s="13"/>
      <c r="Y593" s="37"/>
      <c r="AD593" s="3"/>
      <c r="AE593" s="39"/>
    </row>
    <row r="594" spans="1:31" x14ac:dyDescent="0.25">
      <c r="A594" s="20" t="s">
        <v>297</v>
      </c>
      <c r="B594" s="35"/>
      <c r="C594" s="18">
        <v>42597</v>
      </c>
      <c r="D594" s="24">
        <v>6</v>
      </c>
      <c r="E594" s="12">
        <f>(B594-C594)/365.242199</f>
        <v>-116.62672088993746</v>
      </c>
      <c r="F594" s="41"/>
      <c r="G594" s="40"/>
      <c r="H594" s="40"/>
      <c r="I594" s="40"/>
      <c r="J594" s="40"/>
      <c r="K594" s="45"/>
      <c r="L594" s="45" t="str">
        <f>IF(G594&gt;0,(1/3*H594^3*PI()*(G594/((H594-1.3)*200))^2)*F594,"")</f>
        <v/>
      </c>
      <c r="M594" s="29">
        <v>19.25596156060486</v>
      </c>
      <c r="N594" s="13" t="s">
        <v>91</v>
      </c>
      <c r="O594" s="13" t="s">
        <v>379</v>
      </c>
      <c r="P594" s="13" t="s">
        <v>47</v>
      </c>
      <c r="Q594" s="11" t="s">
        <v>275</v>
      </c>
      <c r="R594" s="11" t="s">
        <v>255</v>
      </c>
      <c r="S594" s="13">
        <v>0</v>
      </c>
      <c r="T594" s="13">
        <v>0</v>
      </c>
      <c r="U594" s="13"/>
      <c r="V594" s="25">
        <v>-0.15502118936790657</v>
      </c>
      <c r="W594" s="13" t="s">
        <v>95</v>
      </c>
      <c r="X594" s="13"/>
      <c r="Y594" s="37"/>
      <c r="AD594" s="3"/>
      <c r="AE594" s="39"/>
    </row>
    <row r="595" spans="1:31" x14ac:dyDescent="0.25">
      <c r="A595" s="20" t="s">
        <v>342</v>
      </c>
      <c r="B595" s="35"/>
      <c r="C595" s="18">
        <v>42597</v>
      </c>
      <c r="D595" s="24">
        <v>6</v>
      </c>
      <c r="E595" s="12">
        <f>(B595-C595)/365.242199</f>
        <v>-116.62672088993746</v>
      </c>
      <c r="F595" s="41"/>
      <c r="G595" s="40"/>
      <c r="H595" s="40"/>
      <c r="I595" s="40"/>
      <c r="J595" s="40"/>
      <c r="K595" s="45"/>
      <c r="L595" s="45" t="str">
        <f>IF(G595&gt;0,(1/3*H595^3*PI()*(G595/((H595-1.3)*200))^2)*F595,"")</f>
        <v/>
      </c>
      <c r="M595" s="29">
        <v>19.926760926522704</v>
      </c>
      <c r="N595" s="13" t="s">
        <v>91</v>
      </c>
      <c r="O595" s="13" t="s">
        <v>379</v>
      </c>
      <c r="P595" s="13" t="s">
        <v>47</v>
      </c>
      <c r="Q595" s="11" t="s">
        <v>275</v>
      </c>
      <c r="R595" s="11" t="s">
        <v>257</v>
      </c>
      <c r="S595" s="13">
        <v>400</v>
      </c>
      <c r="T595" s="13">
        <v>0</v>
      </c>
      <c r="U595" s="13"/>
      <c r="V595" s="25">
        <v>-0.101206959696299</v>
      </c>
      <c r="W595" s="13" t="s">
        <v>95</v>
      </c>
      <c r="X595" s="13"/>
      <c r="Y595" s="38"/>
      <c r="AD595" s="3"/>
      <c r="AE595" s="39"/>
    </row>
    <row r="596" spans="1:31" x14ac:dyDescent="0.25">
      <c r="A596" s="20" t="s">
        <v>319</v>
      </c>
      <c r="B596" s="35"/>
      <c r="C596" s="18">
        <v>42597</v>
      </c>
      <c r="D596" s="24">
        <v>6</v>
      </c>
      <c r="E596" s="12">
        <f>(B596-C596)/365.242199</f>
        <v>-116.62672088993746</v>
      </c>
      <c r="F596" s="41"/>
      <c r="G596" s="40"/>
      <c r="H596" s="40"/>
      <c r="I596" s="40"/>
      <c r="J596" s="40"/>
      <c r="K596" s="45"/>
      <c r="L596" s="45" t="str">
        <f>IF(G596&gt;0,(1/3*H596^3*PI()*(G596/((H596-1.3)*200))^2)*F596,"")</f>
        <v/>
      </c>
      <c r="M596" s="29"/>
      <c r="N596" s="13" t="s">
        <v>91</v>
      </c>
      <c r="O596" s="13" t="s">
        <v>379</v>
      </c>
      <c r="P596" s="13" t="s">
        <v>47</v>
      </c>
      <c r="Q596" s="11" t="s">
        <v>275</v>
      </c>
      <c r="R596" s="11" t="s">
        <v>256</v>
      </c>
      <c r="S596" s="13">
        <v>0</v>
      </c>
      <c r="T596" s="13">
        <v>400</v>
      </c>
      <c r="U596" s="13"/>
      <c r="V596" s="25">
        <v>-1.9264879045496907E-2</v>
      </c>
      <c r="W596" s="13" t="s">
        <v>95</v>
      </c>
      <c r="X596" s="13"/>
      <c r="Y596" s="37"/>
      <c r="AD596" s="3"/>
      <c r="AE596" s="39"/>
    </row>
    <row r="597" spans="1:31" x14ac:dyDescent="0.25">
      <c r="A597" s="20" t="s">
        <v>365</v>
      </c>
      <c r="B597" s="35"/>
      <c r="C597" s="18">
        <v>42597</v>
      </c>
      <c r="D597" s="24">
        <v>6</v>
      </c>
      <c r="E597" s="12">
        <f>(B597-C597)/365.242199</f>
        <v>-116.62672088993746</v>
      </c>
      <c r="F597" s="41"/>
      <c r="G597" s="40"/>
      <c r="H597" s="40"/>
      <c r="I597" s="40"/>
      <c r="J597" s="40"/>
      <c r="K597" s="45"/>
      <c r="L597" s="45" t="str">
        <f>IF(G597&gt;0,(1/3*H597^3*PI()*(G597/((H597-1.3)*200))^2)*F597,"")</f>
        <v/>
      </c>
      <c r="M597" s="29"/>
      <c r="N597" s="13" t="s">
        <v>91</v>
      </c>
      <c r="O597" s="13" t="s">
        <v>379</v>
      </c>
      <c r="P597" s="13" t="s">
        <v>47</v>
      </c>
      <c r="Q597" s="11" t="s">
        <v>275</v>
      </c>
      <c r="R597" s="11" t="s">
        <v>258</v>
      </c>
      <c r="S597" s="13">
        <v>400</v>
      </c>
      <c r="T597" s="13">
        <v>400</v>
      </c>
      <c r="U597" s="13"/>
      <c r="V597" s="25">
        <v>-0.16533141105219806</v>
      </c>
      <c r="W597" s="13" t="s">
        <v>95</v>
      </c>
      <c r="X597" s="13"/>
      <c r="Y597" s="37"/>
      <c r="AD597" s="3"/>
      <c r="AE597" s="39"/>
    </row>
    <row r="598" spans="1:31" x14ac:dyDescent="0.25">
      <c r="A598" s="20" t="s">
        <v>299</v>
      </c>
      <c r="B598" s="35"/>
      <c r="C598" s="18">
        <v>42475</v>
      </c>
      <c r="D598" s="24">
        <v>6</v>
      </c>
      <c r="E598" s="12">
        <f>(B598-C598)/365.242199</f>
        <v>-116.29269595981158</v>
      </c>
      <c r="F598" s="41"/>
      <c r="G598" s="40"/>
      <c r="H598" s="40"/>
      <c r="I598" s="40"/>
      <c r="J598" s="40"/>
      <c r="K598" s="45"/>
      <c r="L598" s="45" t="str">
        <f>IF(G598&gt;0,(1/3*H598^3*PI()*(G598/((H598-1.3)*200))^2)*F598,"")</f>
        <v/>
      </c>
      <c r="M598" s="29">
        <v>9.0899797729911143</v>
      </c>
      <c r="N598" s="13" t="s">
        <v>91</v>
      </c>
      <c r="O598" s="13" t="s">
        <v>379</v>
      </c>
      <c r="P598" s="13" t="s">
        <v>47</v>
      </c>
      <c r="Q598" s="11" t="s">
        <v>277</v>
      </c>
      <c r="R598" s="11" t="s">
        <v>255</v>
      </c>
      <c r="S598" s="13">
        <v>0</v>
      </c>
      <c r="T598" s="13">
        <v>0</v>
      </c>
      <c r="U598" s="13"/>
      <c r="V598" s="25">
        <v>4.6096608339827108E-2</v>
      </c>
      <c r="W598" s="13" t="s">
        <v>95</v>
      </c>
      <c r="X598" s="13"/>
      <c r="Y598" s="37"/>
      <c r="AD598" s="3"/>
      <c r="AE598" s="39"/>
    </row>
    <row r="599" spans="1:31" x14ac:dyDescent="0.25">
      <c r="A599" s="20" t="s">
        <v>344</v>
      </c>
      <c r="B599" s="35"/>
      <c r="C599" s="18">
        <v>42475</v>
      </c>
      <c r="D599" s="24">
        <v>6</v>
      </c>
      <c r="E599" s="12">
        <f>(B599-C599)/365.242199</f>
        <v>-116.29269595981158</v>
      </c>
      <c r="F599" s="41"/>
      <c r="G599" s="40"/>
      <c r="H599" s="40"/>
      <c r="I599" s="40"/>
      <c r="J599" s="40"/>
      <c r="K599" s="45"/>
      <c r="L599" s="45" t="str">
        <f>IF(G599&gt;0,(1/3*H599^3*PI()*(G599/((H599-1.3)*200))^2)*F599,"")</f>
        <v/>
      </c>
      <c r="M599" s="29">
        <v>10.126137957309595</v>
      </c>
      <c r="N599" s="13" t="s">
        <v>91</v>
      </c>
      <c r="O599" s="13" t="s">
        <v>379</v>
      </c>
      <c r="P599" s="13" t="s">
        <v>47</v>
      </c>
      <c r="Q599" s="11" t="s">
        <v>277</v>
      </c>
      <c r="R599" s="11" t="s">
        <v>257</v>
      </c>
      <c r="S599" s="13">
        <v>400</v>
      </c>
      <c r="T599" s="13">
        <v>0</v>
      </c>
      <c r="U599" s="13"/>
      <c r="V599" s="25">
        <v>-0.12593825115572665</v>
      </c>
      <c r="W599" s="13" t="s">
        <v>95</v>
      </c>
      <c r="X599" s="13"/>
      <c r="Y599" s="37"/>
      <c r="AD599" s="3"/>
      <c r="AE599" s="39"/>
    </row>
    <row r="600" spans="1:31" x14ac:dyDescent="0.25">
      <c r="A600" s="20" t="s">
        <v>321</v>
      </c>
      <c r="B600" s="35"/>
      <c r="C600" s="18">
        <v>42475</v>
      </c>
      <c r="D600" s="24">
        <v>6</v>
      </c>
      <c r="E600" s="12">
        <f>(B600-C600)/365.242199</f>
        <v>-116.29269595981158</v>
      </c>
      <c r="F600" s="41"/>
      <c r="G600" s="40"/>
      <c r="H600" s="40"/>
      <c r="I600" s="40"/>
      <c r="J600" s="40"/>
      <c r="K600" s="45"/>
      <c r="L600" s="45" t="str">
        <f>IF(G600&gt;0,(1/3*H600^3*PI()*(G600/((H600-1.3)*200))^2)*F600,"")</f>
        <v/>
      </c>
      <c r="M600" s="29"/>
      <c r="N600" s="13" t="s">
        <v>91</v>
      </c>
      <c r="O600" s="13" t="s">
        <v>379</v>
      </c>
      <c r="P600" s="13" t="s">
        <v>47</v>
      </c>
      <c r="Q600" s="11" t="s">
        <v>277</v>
      </c>
      <c r="R600" s="11" t="s">
        <v>256</v>
      </c>
      <c r="S600" s="13">
        <v>0</v>
      </c>
      <c r="T600" s="13">
        <v>400</v>
      </c>
      <c r="U600" s="13"/>
      <c r="V600" s="25">
        <v>6.1400020092964594E-2</v>
      </c>
      <c r="W600" s="13" t="s">
        <v>95</v>
      </c>
      <c r="X600" s="13"/>
      <c r="Y600" s="37"/>
      <c r="AD600" s="3"/>
      <c r="AE600" s="39"/>
    </row>
    <row r="601" spans="1:31" x14ac:dyDescent="0.25">
      <c r="A601" s="20" t="s">
        <v>367</v>
      </c>
      <c r="B601" s="35"/>
      <c r="C601" s="18">
        <v>42475</v>
      </c>
      <c r="D601" s="24">
        <v>6</v>
      </c>
      <c r="E601" s="12">
        <f>(B601-C601)/365.242199</f>
        <v>-116.29269595981158</v>
      </c>
      <c r="F601" s="41"/>
      <c r="G601" s="40"/>
      <c r="H601" s="40"/>
      <c r="I601" s="40"/>
      <c r="J601" s="40"/>
      <c r="K601" s="45"/>
      <c r="L601" s="45" t="str">
        <f>IF(G601&gt;0,(1/3*H601^3*PI()*(G601/((H601-1.3)*200))^2)*F601,"")</f>
        <v/>
      </c>
      <c r="M601" s="29"/>
      <c r="N601" s="13" t="s">
        <v>91</v>
      </c>
      <c r="O601" s="13" t="s">
        <v>379</v>
      </c>
      <c r="P601" s="13" t="s">
        <v>47</v>
      </c>
      <c r="Q601" s="11" t="s">
        <v>277</v>
      </c>
      <c r="R601" s="11" t="s">
        <v>258</v>
      </c>
      <c r="S601" s="13">
        <v>400</v>
      </c>
      <c r="T601" s="13">
        <v>400</v>
      </c>
      <c r="U601" s="13"/>
      <c r="V601" s="25">
        <v>-0.17284685653284868</v>
      </c>
      <c r="W601" s="13" t="s">
        <v>95</v>
      </c>
      <c r="X601" s="13"/>
      <c r="Y601" s="37"/>
      <c r="AD601" s="3"/>
      <c r="AE601" s="39"/>
    </row>
    <row r="602" spans="1:31" x14ac:dyDescent="0.25">
      <c r="A602" s="20" t="s">
        <v>303</v>
      </c>
      <c r="B602" s="36"/>
      <c r="C602" s="18">
        <v>42931</v>
      </c>
      <c r="D602" s="24">
        <v>6</v>
      </c>
      <c r="E602" s="12">
        <f>(B602-C602)/365.242199</f>
        <v>-117.54118258388866</v>
      </c>
      <c r="F602" s="41"/>
      <c r="G602" s="40"/>
      <c r="H602" s="40"/>
      <c r="I602" s="40"/>
      <c r="J602" s="40"/>
      <c r="K602" s="45"/>
      <c r="L602" s="45" t="str">
        <f>IF(G602&gt;0,(1/3*H602^3*PI()*(G602/((H602-1.3)*200))^2)*F602,"")</f>
        <v/>
      </c>
      <c r="M602" s="29">
        <v>9.3719457005278368</v>
      </c>
      <c r="N602" s="13" t="s">
        <v>91</v>
      </c>
      <c r="O602" s="13" t="s">
        <v>379</v>
      </c>
      <c r="P602" s="13" t="s">
        <v>47</v>
      </c>
      <c r="Q602" s="11" t="s">
        <v>281</v>
      </c>
      <c r="R602" s="11" t="s">
        <v>255</v>
      </c>
      <c r="S602" s="13">
        <v>0</v>
      </c>
      <c r="T602" s="13">
        <v>0</v>
      </c>
      <c r="U602" s="13"/>
      <c r="V602" s="25" t="e">
        <v>#DIV/0!</v>
      </c>
      <c r="W602" s="13" t="s">
        <v>95</v>
      </c>
      <c r="X602" s="13"/>
      <c r="Y602" s="38"/>
      <c r="AD602" s="3"/>
      <c r="AE602" s="39"/>
    </row>
    <row r="603" spans="1:31" x14ac:dyDescent="0.25">
      <c r="A603" s="20" t="s">
        <v>348</v>
      </c>
      <c r="B603" s="36"/>
      <c r="C603" s="18">
        <v>42931</v>
      </c>
      <c r="D603" s="24">
        <v>6</v>
      </c>
      <c r="E603" s="12">
        <f>(B603-C603)/365.242199</f>
        <v>-117.54118258388866</v>
      </c>
      <c r="F603" s="41"/>
      <c r="G603" s="40"/>
      <c r="H603" s="40"/>
      <c r="I603" s="40"/>
      <c r="J603" s="40"/>
      <c r="K603" s="45"/>
      <c r="L603" s="45" t="str">
        <f>IF(G603&gt;0,(1/3*H603^3*PI()*(G603/((H603-1.3)*200))^2)*F603,"")</f>
        <v/>
      </c>
      <c r="M603" s="29">
        <v>9.5574924324077486</v>
      </c>
      <c r="N603" s="13" t="s">
        <v>91</v>
      </c>
      <c r="O603" s="13" t="s">
        <v>379</v>
      </c>
      <c r="P603" s="13" t="s">
        <v>47</v>
      </c>
      <c r="Q603" s="11" t="s">
        <v>281</v>
      </c>
      <c r="R603" s="11" t="s">
        <v>257</v>
      </c>
      <c r="S603" s="13">
        <v>400</v>
      </c>
      <c r="T603" s="13">
        <v>0</v>
      </c>
      <c r="U603" s="13"/>
      <c r="V603" s="25" t="e">
        <v>#DIV/0!</v>
      </c>
      <c r="W603" s="13" t="s">
        <v>95</v>
      </c>
      <c r="X603" s="13"/>
      <c r="Y603" s="37"/>
      <c r="AD603" s="3"/>
      <c r="AE603" s="39"/>
    </row>
    <row r="604" spans="1:31" x14ac:dyDescent="0.25">
      <c r="A604" s="20" t="s">
        <v>325</v>
      </c>
      <c r="B604" s="36"/>
      <c r="C604" s="18">
        <v>42931</v>
      </c>
      <c r="D604" s="24">
        <v>6</v>
      </c>
      <c r="E604" s="12">
        <f>(B604-C604)/365.242199</f>
        <v>-117.54118258388866</v>
      </c>
      <c r="F604" s="41"/>
      <c r="G604" s="40"/>
      <c r="H604" s="40"/>
      <c r="I604" s="40"/>
      <c r="J604" s="40"/>
      <c r="K604" s="45"/>
      <c r="L604" s="45" t="str">
        <f>IF(G604&gt;0,(1/3*H604^3*PI()*(G604/((H604-1.3)*200))^2)*F604,"")</f>
        <v/>
      </c>
      <c r="M604" s="29"/>
      <c r="N604" s="13" t="s">
        <v>91</v>
      </c>
      <c r="O604" s="13" t="s">
        <v>379</v>
      </c>
      <c r="P604" s="13" t="s">
        <v>47</v>
      </c>
      <c r="Q604" s="11" t="s">
        <v>281</v>
      </c>
      <c r="R604" s="11" t="s">
        <v>256</v>
      </c>
      <c r="S604" s="13">
        <v>0</v>
      </c>
      <c r="T604" s="13">
        <v>400</v>
      </c>
      <c r="U604" s="13"/>
      <c r="V604" s="25" t="e">
        <v>#DIV/0!</v>
      </c>
      <c r="W604" s="13" t="s">
        <v>95</v>
      </c>
      <c r="X604" s="13"/>
      <c r="Y604" s="37"/>
      <c r="AD604" s="3"/>
      <c r="AE604" s="39"/>
    </row>
    <row r="605" spans="1:31" x14ac:dyDescent="0.25">
      <c r="A605" s="20" t="s">
        <v>371</v>
      </c>
      <c r="B605" s="36"/>
      <c r="C605" s="18">
        <v>42931</v>
      </c>
      <c r="D605" s="24">
        <v>6</v>
      </c>
      <c r="E605" s="12">
        <f>(B605-C605)/365.242199</f>
        <v>-117.54118258388866</v>
      </c>
      <c r="F605" s="41"/>
      <c r="G605" s="40"/>
      <c r="H605" s="40"/>
      <c r="I605" s="40"/>
      <c r="J605" s="40"/>
      <c r="K605" s="45"/>
      <c r="L605" s="45" t="str">
        <f>IF(G605&gt;0,(1/3*H605^3*PI()*(G605/((H605-1.3)*200))^2)*F605,"")</f>
        <v/>
      </c>
      <c r="M605" s="29"/>
      <c r="N605" s="13" t="s">
        <v>91</v>
      </c>
      <c r="O605" s="13" t="s">
        <v>379</v>
      </c>
      <c r="P605" s="13" t="s">
        <v>47</v>
      </c>
      <c r="Q605" s="11" t="s">
        <v>281</v>
      </c>
      <c r="R605" s="11" t="s">
        <v>258</v>
      </c>
      <c r="S605" s="13">
        <v>400</v>
      </c>
      <c r="T605" s="13">
        <v>400</v>
      </c>
      <c r="U605" s="13"/>
      <c r="V605" s="25" t="e">
        <v>#DIV/0!</v>
      </c>
      <c r="W605" s="13" t="s">
        <v>95</v>
      </c>
      <c r="X605" s="13"/>
      <c r="Y605" s="37"/>
      <c r="AD605" s="3"/>
      <c r="AE605" s="39"/>
    </row>
    <row r="606" spans="1:31" x14ac:dyDescent="0.25">
      <c r="A606" s="20" t="s">
        <v>349</v>
      </c>
      <c r="B606" s="35">
        <v>45471</v>
      </c>
      <c r="C606" s="18">
        <v>42200</v>
      </c>
      <c r="D606" s="24">
        <v>6</v>
      </c>
      <c r="E606" s="12">
        <f>(B606-C606)/365.242199</f>
        <v>8.9557012003424052</v>
      </c>
      <c r="F606" s="41">
        <v>847.43559772776337</v>
      </c>
      <c r="G606" s="40">
        <v>15.471692470245673</v>
      </c>
      <c r="H606" s="40">
        <v>16.08579539258351</v>
      </c>
      <c r="I606" s="40">
        <v>16.703821446609506</v>
      </c>
      <c r="J606" s="40">
        <v>111.15609504949286</v>
      </c>
      <c r="K606" s="45">
        <f>IF(G606&gt;0,0.0000275*G606^2.082*H606^0.974*F606,"")</f>
        <v>104.50382380892981</v>
      </c>
      <c r="L606" s="45">
        <f>IF(G606&gt;0,(1/3*H606^3*PI()*(G606/((H606-1.3)*200))^2)*F606,"")</f>
        <v>101.10886035433617</v>
      </c>
      <c r="M606" s="29"/>
      <c r="N606" s="13" t="s">
        <v>91</v>
      </c>
      <c r="O606" s="13" t="s">
        <v>378</v>
      </c>
      <c r="P606" s="13" t="s">
        <v>47</v>
      </c>
      <c r="Q606" s="11" t="s">
        <v>260</v>
      </c>
      <c r="R606" s="11" t="s">
        <v>257</v>
      </c>
      <c r="S606" s="13">
        <v>400</v>
      </c>
      <c r="T606" s="13">
        <v>0</v>
      </c>
      <c r="U606" s="13"/>
      <c r="V606" s="25">
        <v>-0.15410644979933519</v>
      </c>
      <c r="W606" s="13" t="s">
        <v>95</v>
      </c>
      <c r="X606" s="13"/>
      <c r="Y606" s="37"/>
      <c r="AD606" s="3"/>
      <c r="AE606" s="39"/>
    </row>
    <row r="607" spans="1:31" x14ac:dyDescent="0.25">
      <c r="A607" s="20" t="s">
        <v>326</v>
      </c>
      <c r="B607" s="35">
        <v>45471</v>
      </c>
      <c r="C607" s="18">
        <v>42200</v>
      </c>
      <c r="D607" s="24">
        <v>6</v>
      </c>
      <c r="E607" s="12">
        <f>(B607-C607)/365.242199</f>
        <v>8.9557012003424052</v>
      </c>
      <c r="F607" s="41">
        <v>769.48779313575199</v>
      </c>
      <c r="G607" s="40">
        <v>16.26756325703694</v>
      </c>
      <c r="H607" s="40">
        <v>16.962638475796368</v>
      </c>
      <c r="I607" s="40">
        <v>16.580755215309296</v>
      </c>
      <c r="J607" s="40">
        <v>109.36427997633177</v>
      </c>
      <c r="K607" s="45">
        <f>IF(G607&gt;0,0.0000275*G607^2.082*H607^0.974*F607,"")</f>
        <v>110.9262828006071</v>
      </c>
      <c r="L607" s="45">
        <f>IF(G607&gt;0,(1/3*H607^3*PI()*(G607/((H607-1.3)*200))^2)*F607,"")</f>
        <v>106.0634478020331</v>
      </c>
      <c r="M607" s="29"/>
      <c r="N607" s="13" t="s">
        <v>91</v>
      </c>
      <c r="O607" s="13" t="s">
        <v>378</v>
      </c>
      <c r="P607" s="13" t="s">
        <v>47</v>
      </c>
      <c r="Q607" s="11" t="s">
        <v>260</v>
      </c>
      <c r="R607" s="11" t="s">
        <v>256</v>
      </c>
      <c r="S607" s="13">
        <v>0</v>
      </c>
      <c r="T607" s="13">
        <v>400</v>
      </c>
      <c r="U607" s="13"/>
      <c r="V607" s="25">
        <v>-0.33769197470005496</v>
      </c>
      <c r="W607" s="13" t="s">
        <v>95</v>
      </c>
      <c r="X607" s="13"/>
      <c r="Y607" s="37"/>
      <c r="AD607" s="3"/>
      <c r="AE607" s="39"/>
    </row>
    <row r="608" spans="1:31" x14ac:dyDescent="0.25">
      <c r="A608" s="20" t="s">
        <v>372</v>
      </c>
      <c r="B608" s="35">
        <v>45471</v>
      </c>
      <c r="C608" s="18">
        <v>42200</v>
      </c>
      <c r="D608" s="24">
        <v>6</v>
      </c>
      <c r="E608" s="12">
        <f>(B608-C608)/365.242199</f>
        <v>8.9557012003424052</v>
      </c>
      <c r="F608" s="41">
        <v>812.07223028646206</v>
      </c>
      <c r="G608" s="40">
        <v>16.211960948803053</v>
      </c>
      <c r="H608" s="40">
        <v>16.992922882396567</v>
      </c>
      <c r="I608" s="40">
        <v>17.143315581965258</v>
      </c>
      <c r="J608" s="40">
        <v>115.81384791848822</v>
      </c>
      <c r="K608" s="45">
        <f>IF(G608&gt;0,0.0000275*G608^2.082*H608^0.974*F608,"")</f>
        <v>116.435679647006</v>
      </c>
      <c r="L608" s="45">
        <f>IF(G608&gt;0,(1/3*H608^3*PI()*(G608/((H608-1.3)*200))^2)*F608,"")</f>
        <v>111.33480747637424</v>
      </c>
      <c r="M608" s="29"/>
      <c r="N608" s="13" t="s">
        <v>91</v>
      </c>
      <c r="O608" s="13" t="s">
        <v>378</v>
      </c>
      <c r="P608" s="13" t="s">
        <v>47</v>
      </c>
      <c r="Q608" s="11" t="s">
        <v>260</v>
      </c>
      <c r="R608" s="11" t="s">
        <v>258</v>
      </c>
      <c r="S608" s="13">
        <v>400</v>
      </c>
      <c r="T608" s="13">
        <v>400</v>
      </c>
      <c r="U608" s="13"/>
      <c r="V608" s="25">
        <v>-0.32475592182321195</v>
      </c>
      <c r="W608" s="13" t="s">
        <v>95</v>
      </c>
      <c r="X608" s="13"/>
      <c r="Y608" s="37"/>
      <c r="AD608" s="3"/>
      <c r="AE608" s="39"/>
    </row>
    <row r="609" spans="1:31" x14ac:dyDescent="0.25">
      <c r="A609" s="20" t="s">
        <v>376</v>
      </c>
      <c r="B609" s="35">
        <v>45471</v>
      </c>
      <c r="C609" s="18">
        <v>42931</v>
      </c>
      <c r="D609" s="24">
        <v>6</v>
      </c>
      <c r="E609" s="12">
        <f>(B609-C609)/365.242199</f>
        <v>6.9542895288504161</v>
      </c>
      <c r="F609" s="41">
        <v>739.71313697122548</v>
      </c>
      <c r="G609" s="40">
        <v>15.914874531113867</v>
      </c>
      <c r="H609" s="40">
        <v>16.208319146184049</v>
      </c>
      <c r="I609" s="40">
        <v>15.907227890215161</v>
      </c>
      <c r="J609" s="40">
        <v>106.42562415382979</v>
      </c>
      <c r="K609" s="45">
        <f>IF(G609&gt;0,0.0000275*G609^2.082*H609^0.974*F609,"")</f>
        <v>97.461955215570086</v>
      </c>
      <c r="L609" s="45">
        <f>IF(G609&gt;0,(1/3*H609^3*PI()*(G609/((H609-1.3)*200))^2)*F609,"")</f>
        <v>93.971243206030238</v>
      </c>
      <c r="M609" s="29"/>
      <c r="N609" s="13" t="s">
        <v>91</v>
      </c>
      <c r="O609" s="13" t="s">
        <v>378</v>
      </c>
      <c r="P609" s="13" t="s">
        <v>47</v>
      </c>
      <c r="Q609" s="11" t="s">
        <v>263</v>
      </c>
      <c r="R609" s="11" t="s">
        <v>255</v>
      </c>
      <c r="S609" s="13">
        <v>0</v>
      </c>
      <c r="T609" s="13">
        <v>0</v>
      </c>
      <c r="U609" s="13"/>
      <c r="V609" s="25"/>
      <c r="W609" s="13" t="s">
        <v>95</v>
      </c>
      <c r="X609" s="13"/>
      <c r="Y609" s="38"/>
      <c r="AD609" s="3"/>
      <c r="AE609" s="39"/>
    </row>
    <row r="610" spans="1:31" x14ac:dyDescent="0.25">
      <c r="A610" s="20" t="s">
        <v>288</v>
      </c>
      <c r="B610" s="35">
        <v>45450</v>
      </c>
      <c r="C610" s="18">
        <v>42566</v>
      </c>
      <c r="D610" s="24">
        <v>6</v>
      </c>
      <c r="E610" s="12">
        <f>(B610-C610)/365.242199</f>
        <v>7.8961303154348812</v>
      </c>
      <c r="F610" s="41">
        <v>1093.75</v>
      </c>
      <c r="G610" s="40">
        <v>15.289703367910679</v>
      </c>
      <c r="H610" s="40">
        <v>20.506327007154216</v>
      </c>
      <c r="I610" s="40">
        <v>21.44641850669154</v>
      </c>
      <c r="J610" s="40">
        <v>164.97516634311393</v>
      </c>
      <c r="K610" s="45">
        <f>IF(G610&gt;0,0.0000275*G610^2.082*H610^0.974*F610,"")</f>
        <v>166.70491186164836</v>
      </c>
      <c r="L610" s="45">
        <f>IF(G610&gt;0,(1/3*H610^3*PI()*(G610/((H610-1.3)*200))^2)*F610,"")</f>
        <v>156.48035059378702</v>
      </c>
      <c r="M610" s="29"/>
      <c r="N610" s="13" t="s">
        <v>90</v>
      </c>
      <c r="O610" s="13" t="s">
        <v>379</v>
      </c>
      <c r="P610" s="13" t="s">
        <v>47</v>
      </c>
      <c r="Q610" s="11" t="s">
        <v>267</v>
      </c>
      <c r="R610" s="11" t="s">
        <v>255</v>
      </c>
      <c r="S610" s="13">
        <v>0</v>
      </c>
      <c r="T610" s="13">
        <v>0</v>
      </c>
      <c r="U610" s="13"/>
      <c r="V610" s="25">
        <v>-0.35074013157894735</v>
      </c>
      <c r="W610" s="13" t="s">
        <v>95</v>
      </c>
      <c r="X610" s="13"/>
      <c r="Y610" s="37"/>
      <c r="AD610" s="3"/>
      <c r="AE610" s="39"/>
    </row>
    <row r="611" spans="1:31" x14ac:dyDescent="0.25">
      <c r="A611" s="20" t="s">
        <v>333</v>
      </c>
      <c r="B611" s="35">
        <v>45450</v>
      </c>
      <c r="C611" s="18">
        <v>42566</v>
      </c>
      <c r="D611" s="24">
        <v>6</v>
      </c>
      <c r="E611" s="12">
        <f>(B611-C611)/365.242199</f>
        <v>7.8961303154348812</v>
      </c>
      <c r="F611" s="41">
        <v>1179.6875</v>
      </c>
      <c r="G611" s="40">
        <v>14.329532771638034</v>
      </c>
      <c r="H611" s="40">
        <v>19.420506893533208</v>
      </c>
      <c r="I611" s="40">
        <v>21.035337418043309</v>
      </c>
      <c r="J611" s="40">
        <v>172.5427646986665</v>
      </c>
      <c r="K611" s="45">
        <f>IF(G611&gt;0,0.0000275*G611^2.082*H611^0.974*F611,"")</f>
        <v>148.98431367369744</v>
      </c>
      <c r="L611" s="45">
        <f>IF(G611&gt;0,(1/3*H611^3*PI()*(G611/((H611-1.3)*200))^2)*F611,"")</f>
        <v>141.46228327191548</v>
      </c>
      <c r="M611" s="29"/>
      <c r="N611" s="13" t="s">
        <v>90</v>
      </c>
      <c r="O611" s="13" t="s">
        <v>379</v>
      </c>
      <c r="P611" s="13" t="s">
        <v>47</v>
      </c>
      <c r="Q611" s="11" t="s">
        <v>267</v>
      </c>
      <c r="R611" s="11" t="s">
        <v>257</v>
      </c>
      <c r="S611" s="13">
        <v>400</v>
      </c>
      <c r="T611" s="13">
        <v>0</v>
      </c>
      <c r="U611" s="13"/>
      <c r="V611" s="25">
        <v>-0.50126689189189177</v>
      </c>
      <c r="W611" s="13" t="s">
        <v>95</v>
      </c>
      <c r="X611" s="13"/>
      <c r="Y611" s="37"/>
      <c r="AD611" s="3"/>
      <c r="AE611" s="39"/>
    </row>
    <row r="612" spans="1:31" x14ac:dyDescent="0.25">
      <c r="A612" s="20" t="s">
        <v>310</v>
      </c>
      <c r="B612" s="35">
        <v>45450</v>
      </c>
      <c r="C612" s="18">
        <v>42566</v>
      </c>
      <c r="D612" s="24">
        <v>6</v>
      </c>
      <c r="E612" s="12">
        <f>(B612-C612)/365.242199</f>
        <v>7.8961303154348812</v>
      </c>
      <c r="F612" s="41">
        <v>1203.125</v>
      </c>
      <c r="G612" s="40">
        <v>14.460574324324327</v>
      </c>
      <c r="H612" s="40">
        <v>19.14902027027027</v>
      </c>
      <c r="I612" s="40">
        <v>21.362155092863922</v>
      </c>
      <c r="J612" s="40">
        <v>164.53495834208266</v>
      </c>
      <c r="K612" s="45">
        <f>IF(G612&gt;0,0.0000275*G612^2.082*H612^0.974*F612,"")</f>
        <v>152.74271002740343</v>
      </c>
      <c r="L612" s="45">
        <f>IF(G612&gt;0,(1/3*H612^3*PI()*(G612/((H612-1.3)*200))^2)*F612,"")</f>
        <v>145.16481766062975</v>
      </c>
      <c r="M612" s="29"/>
      <c r="N612" s="13" t="s">
        <v>90</v>
      </c>
      <c r="O612" s="13" t="s">
        <v>379</v>
      </c>
      <c r="P612" s="13" t="s">
        <v>47</v>
      </c>
      <c r="Q612" s="11" t="s">
        <v>267</v>
      </c>
      <c r="R612" s="11" t="s">
        <v>256</v>
      </c>
      <c r="S612" s="13">
        <v>0</v>
      </c>
      <c r="T612" s="13">
        <v>400</v>
      </c>
      <c r="U612" s="13"/>
      <c r="V612" s="25">
        <v>-0.36389307228915652</v>
      </c>
      <c r="W612" s="13" t="s">
        <v>95</v>
      </c>
      <c r="X612" s="13"/>
      <c r="Y612" s="37"/>
      <c r="AD612" s="3"/>
      <c r="AE612" s="39"/>
    </row>
    <row r="613" spans="1:31" x14ac:dyDescent="0.25">
      <c r="A613" s="20" t="s">
        <v>356</v>
      </c>
      <c r="B613" s="35">
        <v>45450</v>
      </c>
      <c r="C613" s="18">
        <v>42566</v>
      </c>
      <c r="D613" s="24">
        <v>6</v>
      </c>
      <c r="E613" s="12">
        <f>(B613-C613)/365.242199</f>
        <v>7.8961303154348812</v>
      </c>
      <c r="F613" s="41">
        <v>1078.125</v>
      </c>
      <c r="G613" s="40">
        <v>14.581974789915964</v>
      </c>
      <c r="H613" s="40">
        <v>18.610588235294117</v>
      </c>
      <c r="I613" s="40">
        <v>19.203745949538401</v>
      </c>
      <c r="J613" s="40">
        <v>171.2833651001107</v>
      </c>
      <c r="K613" s="45">
        <f>IF(G613&gt;0,0.0000275*G613^2.082*H613^0.974*F613,"")</f>
        <v>135.46084318734535</v>
      </c>
      <c r="L613" s="45">
        <f>IF(G613&gt;0,(1/3*H613^3*PI()*(G613/((H613-1.3)*200))^2)*F613,"")</f>
        <v>129.10024860109976</v>
      </c>
      <c r="M613" s="29"/>
      <c r="N613" s="13" t="s">
        <v>90</v>
      </c>
      <c r="O613" s="13" t="s">
        <v>379</v>
      </c>
      <c r="P613" s="13" t="s">
        <v>47</v>
      </c>
      <c r="Q613" s="11" t="s">
        <v>267</v>
      </c>
      <c r="R613" s="11" t="s">
        <v>258</v>
      </c>
      <c r="S613" s="13">
        <v>400</v>
      </c>
      <c r="T613" s="13">
        <v>400</v>
      </c>
      <c r="U613" s="13"/>
      <c r="V613" s="25">
        <v>-0.4453125</v>
      </c>
      <c r="W613" s="13" t="s">
        <v>95</v>
      </c>
      <c r="X613" s="13"/>
      <c r="Y613" s="37"/>
      <c r="AD613" s="3"/>
      <c r="AE613" s="39"/>
    </row>
    <row r="614" spans="1:31" x14ac:dyDescent="0.25">
      <c r="A614" s="20" t="s">
        <v>289</v>
      </c>
      <c r="B614" s="35"/>
      <c r="C614" s="18">
        <v>42566</v>
      </c>
      <c r="D614" s="24">
        <v>6</v>
      </c>
      <c r="E614" s="12">
        <f>(B614-C614)/365.242199</f>
        <v>-116.54184570277432</v>
      </c>
      <c r="F614" s="41"/>
      <c r="G614" s="40"/>
      <c r="H614" s="40"/>
      <c r="I614" s="40"/>
      <c r="J614" s="40"/>
      <c r="K614" s="45"/>
      <c r="L614" s="45" t="str">
        <f>IF(G614&gt;0,(1/3*H614^3*PI()*(G614/((H614-1.3)*200))^2)*F614,"")</f>
        <v/>
      </c>
      <c r="M614" s="29">
        <v>22.601489646537388</v>
      </c>
      <c r="N614" s="13" t="s">
        <v>90</v>
      </c>
      <c r="O614" s="13" t="s">
        <v>379</v>
      </c>
      <c r="P614" s="13" t="s">
        <v>47</v>
      </c>
      <c r="Q614" s="11" t="s">
        <v>268</v>
      </c>
      <c r="R614" s="11" t="s">
        <v>255</v>
      </c>
      <c r="S614" s="13">
        <v>0</v>
      </c>
      <c r="T614" s="13">
        <v>0</v>
      </c>
      <c r="U614" s="13"/>
      <c r="V614" s="25">
        <v>3.4246575342465752E-2</v>
      </c>
      <c r="W614" s="13" t="s">
        <v>95</v>
      </c>
      <c r="X614" s="13"/>
      <c r="Y614" s="37"/>
      <c r="AD614" s="3"/>
      <c r="AE614" s="39"/>
    </row>
    <row r="615" spans="1:31" x14ac:dyDescent="0.25">
      <c r="A615" s="20" t="s">
        <v>334</v>
      </c>
      <c r="B615" s="35"/>
      <c r="C615" s="18">
        <v>42566</v>
      </c>
      <c r="D615" s="24">
        <v>6</v>
      </c>
      <c r="E615" s="12">
        <f>(B615-C615)/365.242199</f>
        <v>-116.54184570277432</v>
      </c>
      <c r="F615" s="41"/>
      <c r="G615" s="40"/>
      <c r="H615" s="40"/>
      <c r="I615" s="40"/>
      <c r="J615" s="40"/>
      <c r="K615" s="45"/>
      <c r="L615" s="45" t="str">
        <f>IF(G615&gt;0,(1/3*H615^3*PI()*(G615/((H615-1.3)*200))^2)*F615,"")</f>
        <v/>
      </c>
      <c r="M615" s="29">
        <v>21.705343468736995</v>
      </c>
      <c r="N615" s="13" t="s">
        <v>90</v>
      </c>
      <c r="O615" s="13" t="s">
        <v>379</v>
      </c>
      <c r="P615" s="13" t="s">
        <v>47</v>
      </c>
      <c r="Q615" s="11" t="s">
        <v>268</v>
      </c>
      <c r="R615" s="11" t="s">
        <v>257</v>
      </c>
      <c r="S615" s="13">
        <v>400</v>
      </c>
      <c r="T615" s="13">
        <v>0</v>
      </c>
      <c r="U615" s="13"/>
      <c r="V615" s="25">
        <v>0.11392405063291139</v>
      </c>
      <c r="W615" s="13" t="s">
        <v>95</v>
      </c>
      <c r="X615" s="13"/>
      <c r="Y615" s="37"/>
      <c r="AD615" s="3"/>
      <c r="AE615" s="39"/>
    </row>
    <row r="616" spans="1:31" x14ac:dyDescent="0.25">
      <c r="A616" s="20" t="s">
        <v>311</v>
      </c>
      <c r="B616" s="35"/>
      <c r="C616" s="18">
        <v>42566</v>
      </c>
      <c r="D616" s="24">
        <v>6</v>
      </c>
      <c r="E616" s="12">
        <f>(B616-C616)/365.242199</f>
        <v>-116.54184570277432</v>
      </c>
      <c r="F616" s="41"/>
      <c r="G616" s="40"/>
      <c r="H616" s="40"/>
      <c r="I616" s="40"/>
      <c r="J616" s="40"/>
      <c r="K616" s="45"/>
      <c r="L616" s="45" t="str">
        <f>IF(G616&gt;0,(1/3*H616^3*PI()*(G616/((H616-1.3)*200))^2)*F616,"")</f>
        <v/>
      </c>
      <c r="M616" s="29"/>
      <c r="N616" s="13" t="s">
        <v>90</v>
      </c>
      <c r="O616" s="13" t="s">
        <v>379</v>
      </c>
      <c r="P616" s="13" t="s">
        <v>47</v>
      </c>
      <c r="Q616" s="11" t="s">
        <v>268</v>
      </c>
      <c r="R616" s="11" t="s">
        <v>256</v>
      </c>
      <c r="S616" s="13">
        <v>0</v>
      </c>
      <c r="T616" s="13">
        <v>400</v>
      </c>
      <c r="U616" s="13"/>
      <c r="V616" s="25">
        <v>4.9689440993788817E-2</v>
      </c>
      <c r="W616" s="13" t="s">
        <v>95</v>
      </c>
      <c r="X616" s="13"/>
      <c r="Y616" s="38"/>
      <c r="AD616" s="3"/>
      <c r="AE616" s="39"/>
    </row>
    <row r="617" spans="1:31" x14ac:dyDescent="0.25">
      <c r="A617" s="20" t="s">
        <v>357</v>
      </c>
      <c r="B617" s="35"/>
      <c r="C617" s="18">
        <v>42566</v>
      </c>
      <c r="D617" s="24">
        <v>6</v>
      </c>
      <c r="E617" s="12">
        <f>(B617-C617)/365.242199</f>
        <v>-116.54184570277432</v>
      </c>
      <c r="F617" s="41"/>
      <c r="G617" s="40"/>
      <c r="H617" s="40"/>
      <c r="I617" s="40"/>
      <c r="J617" s="40"/>
      <c r="K617" s="45"/>
      <c r="L617" s="45" t="str">
        <f>IF(G617&gt;0,(1/3*H617^3*PI()*(G617/((H617-1.3)*200))^2)*F617,"")</f>
        <v/>
      </c>
      <c r="M617" s="29"/>
      <c r="N617" s="13" t="s">
        <v>90</v>
      </c>
      <c r="O617" s="13" t="s">
        <v>379</v>
      </c>
      <c r="P617" s="13" t="s">
        <v>47</v>
      </c>
      <c r="Q617" s="11" t="s">
        <v>268</v>
      </c>
      <c r="R617" s="11" t="s">
        <v>258</v>
      </c>
      <c r="S617" s="13">
        <v>400</v>
      </c>
      <c r="T617" s="13">
        <v>400</v>
      </c>
      <c r="U617" s="13"/>
      <c r="V617" s="25">
        <v>-6.7567567567567571E-2</v>
      </c>
      <c r="W617" s="13" t="s">
        <v>95</v>
      </c>
      <c r="X617" s="13"/>
      <c r="Y617" s="37"/>
      <c r="AD617" s="3"/>
      <c r="AE617" s="39"/>
    </row>
    <row r="618" spans="1:31" x14ac:dyDescent="0.25">
      <c r="A618" s="20" t="s">
        <v>291</v>
      </c>
      <c r="B618" s="35"/>
      <c r="C618" s="18">
        <v>42550</v>
      </c>
      <c r="D618" s="24">
        <v>6</v>
      </c>
      <c r="E618" s="12">
        <f>(B618-C618)/365.242199</f>
        <v>-116.4980391545611</v>
      </c>
      <c r="F618" s="41"/>
      <c r="G618" s="40"/>
      <c r="H618" s="40"/>
      <c r="I618" s="40"/>
      <c r="J618" s="40"/>
      <c r="K618" s="45"/>
      <c r="L618" s="45" t="str">
        <f>IF(G618&gt;0,(1/3*H618^3*PI()*(G618/((H618-1.3)*200))^2)*F618,"")</f>
        <v/>
      </c>
      <c r="M618" s="29"/>
      <c r="N618" s="13" t="s">
        <v>90</v>
      </c>
      <c r="O618" s="13" t="s">
        <v>378</v>
      </c>
      <c r="P618" s="13" t="s">
        <v>47</v>
      </c>
      <c r="Q618" s="11" t="s">
        <v>270</v>
      </c>
      <c r="R618" s="11" t="s">
        <v>255</v>
      </c>
      <c r="S618" s="13">
        <v>0</v>
      </c>
      <c r="T618" s="13">
        <v>0</v>
      </c>
      <c r="U618" s="13"/>
      <c r="V618" s="25">
        <v>1</v>
      </c>
      <c r="W618" s="13" t="s">
        <v>95</v>
      </c>
      <c r="X618" s="13"/>
      <c r="Y618" s="37"/>
      <c r="AD618" s="3"/>
      <c r="AE618" s="39"/>
    </row>
    <row r="619" spans="1:31" x14ac:dyDescent="0.25">
      <c r="A619" s="20" t="s">
        <v>336</v>
      </c>
      <c r="B619" s="35"/>
      <c r="C619" s="18">
        <v>42536</v>
      </c>
      <c r="D619" s="24">
        <v>6</v>
      </c>
      <c r="E619" s="12">
        <f>(B619-C619)/365.242199</f>
        <v>-116.45970842487452</v>
      </c>
      <c r="F619" s="41"/>
      <c r="G619" s="40"/>
      <c r="H619" s="40"/>
      <c r="I619" s="40"/>
      <c r="J619" s="40"/>
      <c r="K619" s="45"/>
      <c r="L619" s="45" t="str">
        <f>IF(G619&gt;0,(1/3*H619^3*PI()*(G619/((H619-1.3)*200))^2)*F619,"")</f>
        <v/>
      </c>
      <c r="M619" s="29"/>
      <c r="N619" s="13" t="s">
        <v>90</v>
      </c>
      <c r="O619" s="13" t="s">
        <v>378</v>
      </c>
      <c r="P619" s="13" t="s">
        <v>47</v>
      </c>
      <c r="Q619" s="11" t="s">
        <v>270</v>
      </c>
      <c r="R619" s="11" t="s">
        <v>257</v>
      </c>
      <c r="S619" s="13">
        <v>400</v>
      </c>
      <c r="T619" s="13">
        <v>0</v>
      </c>
      <c r="U619" s="13"/>
      <c r="V619" s="25">
        <v>1</v>
      </c>
      <c r="W619" s="13" t="s">
        <v>95</v>
      </c>
      <c r="X619" s="13"/>
      <c r="Y619" s="37"/>
      <c r="AD619" s="3"/>
      <c r="AE619" s="39"/>
    </row>
    <row r="620" spans="1:31" x14ac:dyDescent="0.25">
      <c r="A620" s="20" t="s">
        <v>313</v>
      </c>
      <c r="B620" s="35"/>
      <c r="C620" s="18">
        <v>42536</v>
      </c>
      <c r="D620" s="24">
        <v>6</v>
      </c>
      <c r="E620" s="12">
        <f>(B620-C620)/365.242199</f>
        <v>-116.45970842487452</v>
      </c>
      <c r="F620" s="41"/>
      <c r="G620" s="40"/>
      <c r="H620" s="40"/>
      <c r="I620" s="40"/>
      <c r="J620" s="40"/>
      <c r="K620" s="45"/>
      <c r="L620" s="45" t="str">
        <f>IF(G620&gt;0,(1/3*H620^3*PI()*(G620/((H620-1.3)*200))^2)*F620,"")</f>
        <v/>
      </c>
      <c r="M620" s="29"/>
      <c r="N620" s="13" t="s">
        <v>90</v>
      </c>
      <c r="O620" s="13" t="s">
        <v>378</v>
      </c>
      <c r="P620" s="13" t="s">
        <v>47</v>
      </c>
      <c r="Q620" s="11" t="s">
        <v>270</v>
      </c>
      <c r="R620" s="11" t="s">
        <v>256</v>
      </c>
      <c r="S620" s="13">
        <v>0</v>
      </c>
      <c r="T620" s="13">
        <v>400</v>
      </c>
      <c r="U620" s="13"/>
      <c r="V620" s="25">
        <v>1</v>
      </c>
      <c r="W620" s="13" t="s">
        <v>95</v>
      </c>
      <c r="X620" s="13"/>
      <c r="Y620" s="37"/>
      <c r="AD620" s="3"/>
      <c r="AE620" s="39"/>
    </row>
    <row r="621" spans="1:31" x14ac:dyDescent="0.25">
      <c r="A621" s="20" t="s">
        <v>359</v>
      </c>
      <c r="B621" s="35"/>
      <c r="C621" s="18">
        <v>42536</v>
      </c>
      <c r="D621" s="24">
        <v>6</v>
      </c>
      <c r="E621" s="12">
        <f>(B621-C621)/365.242199</f>
        <v>-116.45970842487452</v>
      </c>
      <c r="F621" s="41"/>
      <c r="G621" s="40"/>
      <c r="H621" s="40"/>
      <c r="I621" s="40"/>
      <c r="J621" s="40"/>
      <c r="K621" s="45"/>
      <c r="L621" s="45" t="str">
        <f>IF(G621&gt;0,(1/3*H621^3*PI()*(G621/((H621-1.3)*200))^2)*F621,"")</f>
        <v/>
      </c>
      <c r="M621" s="29"/>
      <c r="N621" s="13" t="s">
        <v>90</v>
      </c>
      <c r="O621" s="13" t="s">
        <v>378</v>
      </c>
      <c r="P621" s="13" t="s">
        <v>47</v>
      </c>
      <c r="Q621" s="11" t="s">
        <v>270</v>
      </c>
      <c r="R621" s="11" t="s">
        <v>258</v>
      </c>
      <c r="S621" s="13">
        <v>400</v>
      </c>
      <c r="T621" s="13">
        <v>400</v>
      </c>
      <c r="U621" s="13"/>
      <c r="V621" s="25">
        <v>1</v>
      </c>
      <c r="W621" s="13" t="s">
        <v>95</v>
      </c>
      <c r="X621" s="13"/>
      <c r="Y621" s="37"/>
      <c r="AD621" s="3"/>
      <c r="AE621" s="39"/>
    </row>
    <row r="622" spans="1:31" x14ac:dyDescent="0.25">
      <c r="A622" s="20" t="s">
        <v>292</v>
      </c>
      <c r="B622" s="35"/>
      <c r="C622" s="18">
        <v>42550</v>
      </c>
      <c r="D622" s="24">
        <v>6</v>
      </c>
      <c r="E622" s="12">
        <f>(B622-C622)/365.242199</f>
        <v>-116.4980391545611</v>
      </c>
      <c r="F622" s="41"/>
      <c r="G622" s="40"/>
      <c r="H622" s="40"/>
      <c r="I622" s="40"/>
      <c r="J622" s="40"/>
      <c r="K622" s="45"/>
      <c r="L622" s="45" t="str">
        <f>IF(G622&gt;0,(1/3*H622^3*PI()*(G622/((H622-1.3)*200))^2)*F622,"")</f>
        <v/>
      </c>
      <c r="M622" s="29">
        <v>0</v>
      </c>
      <c r="N622" s="13" t="s">
        <v>90</v>
      </c>
      <c r="O622" s="13" t="s">
        <v>378</v>
      </c>
      <c r="P622" s="13" t="s">
        <v>47</v>
      </c>
      <c r="Q622" s="11" t="s">
        <v>271</v>
      </c>
      <c r="R622" s="11" t="s">
        <v>255</v>
      </c>
      <c r="S622" s="13">
        <v>0</v>
      </c>
      <c r="T622" s="13">
        <v>0</v>
      </c>
      <c r="U622" s="13"/>
      <c r="V622" s="25">
        <v>7.4044444444444399E-2</v>
      </c>
      <c r="W622" s="13" t="s">
        <v>95</v>
      </c>
      <c r="X622" s="13"/>
      <c r="Y622" s="37"/>
      <c r="AD622" s="3"/>
      <c r="AE622" s="39"/>
    </row>
    <row r="623" spans="1:31" x14ac:dyDescent="0.25">
      <c r="A623" s="20" t="s">
        <v>337</v>
      </c>
      <c r="B623" s="35"/>
      <c r="C623" s="18">
        <v>42536</v>
      </c>
      <c r="D623" s="24">
        <v>6</v>
      </c>
      <c r="E623" s="12">
        <f>(B623-C623)/365.242199</f>
        <v>-116.45970842487452</v>
      </c>
      <c r="F623" s="41"/>
      <c r="G623" s="40"/>
      <c r="H623" s="40"/>
      <c r="I623" s="40"/>
      <c r="J623" s="40"/>
      <c r="K623" s="45"/>
      <c r="L623" s="45" t="str">
        <f>IF(G623&gt;0,(1/3*H623^3*PI()*(G623/((H623-1.3)*200))^2)*F623,"")</f>
        <v/>
      </c>
      <c r="M623" s="29">
        <v>0</v>
      </c>
      <c r="N623" s="13" t="s">
        <v>90</v>
      </c>
      <c r="O623" s="13" t="s">
        <v>378</v>
      </c>
      <c r="P623" s="13" t="s">
        <v>47</v>
      </c>
      <c r="Q623" s="11" t="s">
        <v>271</v>
      </c>
      <c r="R623" s="11" t="s">
        <v>257</v>
      </c>
      <c r="S623" s="13">
        <v>400</v>
      </c>
      <c r="T623" s="13">
        <v>0</v>
      </c>
      <c r="U623" s="13"/>
      <c r="V623" s="25" t="e">
        <v>#DIV/0!</v>
      </c>
      <c r="W623" s="13" t="s">
        <v>95</v>
      </c>
      <c r="X623" s="13"/>
      <c r="Y623" s="37"/>
      <c r="AD623" s="3"/>
      <c r="AE623" s="39"/>
    </row>
    <row r="624" spans="1:31" x14ac:dyDescent="0.25">
      <c r="A624" s="20" t="s">
        <v>314</v>
      </c>
      <c r="B624" s="35"/>
      <c r="C624" s="18">
        <v>42536</v>
      </c>
      <c r="D624" s="24">
        <v>6</v>
      </c>
      <c r="E624" s="12">
        <f>(B624-C624)/365.242199</f>
        <v>-116.45970842487452</v>
      </c>
      <c r="F624" s="41"/>
      <c r="G624" s="40"/>
      <c r="H624" s="40"/>
      <c r="I624" s="40"/>
      <c r="J624" s="40"/>
      <c r="K624" s="45"/>
      <c r="L624" s="45" t="str">
        <f>IF(G624&gt;0,(1/3*H624^3*PI()*(G624/((H624-1.3)*200))^2)*F624,"")</f>
        <v/>
      </c>
      <c r="M624" s="29"/>
      <c r="N624" s="13" t="s">
        <v>90</v>
      </c>
      <c r="O624" s="13" t="s">
        <v>378</v>
      </c>
      <c r="P624" s="13" t="s">
        <v>47</v>
      </c>
      <c r="Q624" s="11" t="s">
        <v>271</v>
      </c>
      <c r="R624" s="11" t="s">
        <v>256</v>
      </c>
      <c r="S624" s="13">
        <v>0</v>
      </c>
      <c r="T624" s="13">
        <v>400</v>
      </c>
      <c r="U624" s="13"/>
      <c r="V624" s="25">
        <v>7.4044444444444399E-2</v>
      </c>
      <c r="W624" s="13" t="s">
        <v>95</v>
      </c>
      <c r="X624" s="13"/>
      <c r="Y624" s="37"/>
      <c r="AD624" s="3"/>
      <c r="AE624" s="39"/>
    </row>
    <row r="625" spans="1:31" x14ac:dyDescent="0.25">
      <c r="A625" s="20" t="s">
        <v>360</v>
      </c>
      <c r="B625" s="35"/>
      <c r="C625" s="18">
        <v>42536</v>
      </c>
      <c r="D625" s="24">
        <v>6</v>
      </c>
      <c r="E625" s="12">
        <f>(B625-C625)/365.242199</f>
        <v>-116.45970842487452</v>
      </c>
      <c r="F625" s="41"/>
      <c r="G625" s="40"/>
      <c r="H625" s="40"/>
      <c r="I625" s="40"/>
      <c r="J625" s="40"/>
      <c r="K625" s="45"/>
      <c r="L625" s="45" t="str">
        <f>IF(G625&gt;0,(1/3*H625^3*PI()*(G625/((H625-1.3)*200))^2)*F625,"")</f>
        <v/>
      </c>
      <c r="M625" s="29"/>
      <c r="N625" s="13" t="s">
        <v>90</v>
      </c>
      <c r="O625" s="13" t="s">
        <v>378</v>
      </c>
      <c r="P625" s="13" t="s">
        <v>47</v>
      </c>
      <c r="Q625" s="11" t="s">
        <v>271</v>
      </c>
      <c r="R625" s="11" t="s">
        <v>258</v>
      </c>
      <c r="S625" s="13">
        <v>400</v>
      </c>
      <c r="T625" s="13">
        <v>400</v>
      </c>
      <c r="U625" s="13"/>
      <c r="V625" s="25" t="e">
        <v>#DIV/0!</v>
      </c>
      <c r="W625" s="13" t="s">
        <v>95</v>
      </c>
      <c r="X625" s="13"/>
      <c r="Y625" s="37"/>
      <c r="AD625" s="3"/>
      <c r="AE625" s="39"/>
    </row>
    <row r="626" spans="1:31" x14ac:dyDescent="0.25">
      <c r="A626" s="20" t="s">
        <v>294</v>
      </c>
      <c r="B626" s="35">
        <v>45467</v>
      </c>
      <c r="C626" s="18">
        <v>42534</v>
      </c>
      <c r="D626" s="24">
        <v>6</v>
      </c>
      <c r="E626" s="12">
        <f>(B626-C626)/365.242199</f>
        <v>8.0302878693379007</v>
      </c>
      <c r="F626" s="41">
        <v>1250</v>
      </c>
      <c r="G626" s="40">
        <v>12.803165723863399</v>
      </c>
      <c r="H626" s="40">
        <v>16.805465607009634</v>
      </c>
      <c r="I626" s="40">
        <v>18.582266927826691</v>
      </c>
      <c r="J626" s="40">
        <v>138.61229473524827</v>
      </c>
      <c r="K626" s="45">
        <f>IF(G626&gt;0,0.0000275*G626^2.082*H626^0.974*F626,"")</f>
        <v>108.45917586623648</v>
      </c>
      <c r="L626" s="45">
        <f>IF(G626&gt;0,(1/3*H626^3*PI()*(G626/((H626-1.3)*200))^2)*F626,"")</f>
        <v>105.8998629039075</v>
      </c>
      <c r="M626" s="29"/>
      <c r="N626" s="13" t="s">
        <v>90</v>
      </c>
      <c r="O626" s="13" t="s">
        <v>379</v>
      </c>
      <c r="P626" s="13" t="s">
        <v>47</v>
      </c>
      <c r="Q626" s="11" t="s">
        <v>272</v>
      </c>
      <c r="R626" s="11" t="s">
        <v>255</v>
      </c>
      <c r="S626" s="13">
        <v>0</v>
      </c>
      <c r="T626" s="13">
        <v>0</v>
      </c>
      <c r="U626" s="13"/>
      <c r="V626" s="25">
        <v>-0.47196155543785306</v>
      </c>
      <c r="W626" s="13" t="s">
        <v>95</v>
      </c>
      <c r="X626" s="13"/>
      <c r="Y626" s="37"/>
      <c r="AD626" s="3"/>
      <c r="AE626" s="39"/>
    </row>
    <row r="627" spans="1:31" x14ac:dyDescent="0.25">
      <c r="A627" s="20" t="s">
        <v>339</v>
      </c>
      <c r="B627" s="35">
        <v>45467</v>
      </c>
      <c r="C627" s="18">
        <v>42536</v>
      </c>
      <c r="D627" s="24">
        <v>6</v>
      </c>
      <c r="E627" s="12">
        <f>(B627-C627)/365.242199</f>
        <v>8.0248120508112475</v>
      </c>
      <c r="F627" s="41">
        <v>1281.25</v>
      </c>
      <c r="G627" s="40">
        <v>12.72960375752929</v>
      </c>
      <c r="H627" s="40">
        <v>16.512420132898857</v>
      </c>
      <c r="I627" s="40">
        <v>18.78058814531542</v>
      </c>
      <c r="J627" s="40">
        <v>247.9302175163966</v>
      </c>
      <c r="K627" s="45">
        <f>IF(G627&gt;0,0.0000275*G627^2.082*H627^0.974*F627,"")</f>
        <v>107.97887900665702</v>
      </c>
      <c r="L627" s="45">
        <f>IF(G627&gt;0,(1/3*H627^3*PI()*(G627/((H627-1.3)*200))^2)*F627,"")</f>
        <v>105.74694838322725</v>
      </c>
      <c r="M627" s="29"/>
      <c r="N627" s="13" t="s">
        <v>90</v>
      </c>
      <c r="O627" s="13" t="s">
        <v>379</v>
      </c>
      <c r="P627" s="13" t="s">
        <v>47</v>
      </c>
      <c r="Q627" s="11" t="s">
        <v>272</v>
      </c>
      <c r="R627" s="11" t="s">
        <v>257</v>
      </c>
      <c r="S627" s="13">
        <v>400</v>
      </c>
      <c r="T627" s="13">
        <v>0</v>
      </c>
      <c r="U627" s="13"/>
      <c r="V627" s="25">
        <v>-0.40633831935975623</v>
      </c>
      <c r="W627" s="13" t="s">
        <v>95</v>
      </c>
      <c r="X627" s="13"/>
      <c r="Y627" s="37"/>
      <c r="AD627" s="3"/>
      <c r="AE627" s="39"/>
    </row>
    <row r="628" spans="1:31" x14ac:dyDescent="0.25">
      <c r="A628" s="20" t="s">
        <v>316</v>
      </c>
      <c r="B628" s="35">
        <v>45467</v>
      </c>
      <c r="C628" s="18">
        <v>42536</v>
      </c>
      <c r="D628" s="24">
        <v>6</v>
      </c>
      <c r="E628" s="12">
        <f>(B628-C628)/365.242199</f>
        <v>8.0248120508112475</v>
      </c>
      <c r="F628" s="41">
        <v>1234.375</v>
      </c>
      <c r="G628" s="40">
        <v>15.864253539253538</v>
      </c>
      <c r="H628" s="40">
        <v>20.287548262548263</v>
      </c>
      <c r="I628" s="40">
        <v>28.00587497258185</v>
      </c>
      <c r="J628" s="40">
        <v>138.02746007029677</v>
      </c>
      <c r="K628" s="45">
        <f>IF(G628&gt;0,0.0000275*G628^2.082*H628^0.974*F628,"")</f>
        <v>201.04584554477927</v>
      </c>
      <c r="L628" s="45">
        <f>IF(G628&gt;0,(1/3*H628^3*PI()*(G628/((H628-1.3)*200))^2)*F628,"")</f>
        <v>188.36748725818967</v>
      </c>
      <c r="M628" s="29"/>
      <c r="N628" s="13" t="s">
        <v>90</v>
      </c>
      <c r="O628" s="13" t="s">
        <v>379</v>
      </c>
      <c r="P628" s="13" t="s">
        <v>47</v>
      </c>
      <c r="Q628" s="11" t="s">
        <v>272</v>
      </c>
      <c r="R628" s="11" t="s">
        <v>256</v>
      </c>
      <c r="S628" s="13">
        <v>0</v>
      </c>
      <c r="T628" s="13">
        <v>400</v>
      </c>
      <c r="U628" s="13"/>
      <c r="V628" s="25">
        <v>-0.42930564099409457</v>
      </c>
      <c r="W628" s="13" t="s">
        <v>95</v>
      </c>
      <c r="X628" s="13"/>
      <c r="Y628" s="37"/>
      <c r="AD628" s="3"/>
      <c r="AE628" s="39"/>
    </row>
    <row r="629" spans="1:31" x14ac:dyDescent="0.25">
      <c r="A629" s="20" t="s">
        <v>362</v>
      </c>
      <c r="B629" s="35">
        <v>45467</v>
      </c>
      <c r="C629" s="18">
        <v>42536</v>
      </c>
      <c r="D629" s="24">
        <v>6</v>
      </c>
      <c r="E629" s="12">
        <f>(B629-C629)/365.242199</f>
        <v>8.0248120508112475</v>
      </c>
      <c r="F629" s="41">
        <v>1187.5</v>
      </c>
      <c r="G629" s="40">
        <v>16.501986062717769</v>
      </c>
      <c r="H629" s="40">
        <v>20.68891986062718</v>
      </c>
      <c r="I629" s="40">
        <v>28.816688129672983</v>
      </c>
      <c r="J629" s="40">
        <v>255.44830875711716</v>
      </c>
      <c r="K629" s="45">
        <f>IF(G629&gt;0,0.0000275*G629^2.082*H629^0.974*F629,"")</f>
        <v>213.99584837540922</v>
      </c>
      <c r="L629" s="45">
        <f>IF(G629&gt;0,(1/3*H629^3*PI()*(G629/((H629-1.3)*200))^2)*F629,"")</f>
        <v>199.42559559968979</v>
      </c>
      <c r="M629" s="29"/>
      <c r="N629" s="13" t="s">
        <v>90</v>
      </c>
      <c r="O629" s="13" t="s">
        <v>379</v>
      </c>
      <c r="P629" s="13" t="s">
        <v>47</v>
      </c>
      <c r="Q629" s="11" t="s">
        <v>272</v>
      </c>
      <c r="R629" s="11" t="s">
        <v>258</v>
      </c>
      <c r="S629" s="13">
        <v>400</v>
      </c>
      <c r="T629" s="13">
        <v>400</v>
      </c>
      <c r="U629" s="13"/>
      <c r="V629" s="25">
        <v>-0.39499688130040311</v>
      </c>
      <c r="W629" s="13" t="s">
        <v>95</v>
      </c>
      <c r="X629" s="13"/>
      <c r="Y629" s="37"/>
      <c r="AD629" s="3"/>
      <c r="AE629" s="39"/>
    </row>
    <row r="630" spans="1:31" x14ac:dyDescent="0.25">
      <c r="A630" s="20" t="s">
        <v>295</v>
      </c>
      <c r="B630" s="35"/>
      <c r="C630" s="18">
        <v>42534</v>
      </c>
      <c r="D630" s="24">
        <v>6</v>
      </c>
      <c r="E630" s="12">
        <f>(B630-C630)/365.242199</f>
        <v>-116.45423260634787</v>
      </c>
      <c r="F630" s="41"/>
      <c r="G630" s="40"/>
      <c r="H630" s="40"/>
      <c r="I630" s="40"/>
      <c r="J630" s="40"/>
      <c r="K630" s="45"/>
      <c r="L630" s="45" t="str">
        <f>IF(G630&gt;0,(1/3*H630^3*PI()*(G630/((H630-1.3)*200))^2)*F630,"")</f>
        <v/>
      </c>
      <c r="M630" s="29">
        <v>17.138116866351456</v>
      </c>
      <c r="N630" s="13" t="s">
        <v>90</v>
      </c>
      <c r="O630" s="13" t="s">
        <v>379</v>
      </c>
      <c r="P630" s="13" t="s">
        <v>47</v>
      </c>
      <c r="Q630" s="11" t="s">
        <v>273</v>
      </c>
      <c r="R630" s="11" t="s">
        <v>255</v>
      </c>
      <c r="S630" s="13">
        <v>0</v>
      </c>
      <c r="T630" s="13">
        <v>0</v>
      </c>
      <c r="U630" s="13"/>
      <c r="V630" s="25">
        <v>1.6393442622950762E-2</v>
      </c>
      <c r="W630" s="13" t="s">
        <v>95</v>
      </c>
      <c r="X630" s="13"/>
      <c r="Y630" s="37"/>
      <c r="AD630" s="3"/>
      <c r="AE630" s="39"/>
    </row>
    <row r="631" spans="1:31" x14ac:dyDescent="0.25">
      <c r="A631" s="20" t="s">
        <v>340</v>
      </c>
      <c r="B631" s="35"/>
      <c r="C631" s="18">
        <v>42536</v>
      </c>
      <c r="D631" s="24">
        <v>6</v>
      </c>
      <c r="E631" s="12">
        <f>(B631-C631)/365.242199</f>
        <v>-116.45970842487452</v>
      </c>
      <c r="F631" s="41"/>
      <c r="G631" s="40"/>
      <c r="H631" s="40"/>
      <c r="I631" s="40"/>
      <c r="J631" s="40"/>
      <c r="K631" s="45"/>
      <c r="L631" s="45" t="str">
        <f>IF(G631&gt;0,(1/3*H631^3*PI()*(G631/((H631-1.3)*200))^2)*F631,"")</f>
        <v/>
      </c>
      <c r="M631" s="29">
        <v>16.450885617064042</v>
      </c>
      <c r="N631" s="13" t="s">
        <v>90</v>
      </c>
      <c r="O631" s="13" t="s">
        <v>379</v>
      </c>
      <c r="P631" s="13" t="s">
        <v>47</v>
      </c>
      <c r="Q631" s="11" t="s">
        <v>273</v>
      </c>
      <c r="R631" s="11" t="s">
        <v>257</v>
      </c>
      <c r="S631" s="13">
        <v>400</v>
      </c>
      <c r="T631" s="13">
        <v>0</v>
      </c>
      <c r="U631" s="13"/>
      <c r="V631" s="25">
        <v>0.12345679012345678</v>
      </c>
      <c r="W631" s="13" t="s">
        <v>95</v>
      </c>
      <c r="X631" s="13"/>
      <c r="Y631" s="37"/>
      <c r="AD631" s="3"/>
      <c r="AE631" s="39"/>
    </row>
    <row r="632" spans="1:31" x14ac:dyDescent="0.25">
      <c r="A632" s="20" t="s">
        <v>317</v>
      </c>
      <c r="B632" s="35"/>
      <c r="C632" s="18">
        <v>42536</v>
      </c>
      <c r="D632" s="24">
        <v>6</v>
      </c>
      <c r="E632" s="12">
        <f>(B632-C632)/365.242199</f>
        <v>-116.45970842487452</v>
      </c>
      <c r="F632" s="41"/>
      <c r="G632" s="40"/>
      <c r="H632" s="40"/>
      <c r="I632" s="40"/>
      <c r="J632" s="40"/>
      <c r="K632" s="45"/>
      <c r="L632" s="45" t="str">
        <f>IF(G632&gt;0,(1/3*H632^3*PI()*(G632/((H632-1.3)*200))^2)*F632,"")</f>
        <v/>
      </c>
      <c r="M632" s="29"/>
      <c r="N632" s="13" t="s">
        <v>90</v>
      </c>
      <c r="O632" s="13" t="s">
        <v>379</v>
      </c>
      <c r="P632" s="13" t="s">
        <v>47</v>
      </c>
      <c r="Q632" s="11" t="s">
        <v>273</v>
      </c>
      <c r="R632" s="11" t="s">
        <v>256</v>
      </c>
      <c r="S632" s="13">
        <v>0</v>
      </c>
      <c r="T632" s="13">
        <v>400</v>
      </c>
      <c r="U632" s="13"/>
      <c r="V632" s="25">
        <v>1.1764705882352941E-2</v>
      </c>
      <c r="W632" s="13" t="s">
        <v>95</v>
      </c>
      <c r="X632" s="13"/>
      <c r="Y632" s="37"/>
      <c r="AD632" s="3"/>
      <c r="AE632" s="39"/>
    </row>
    <row r="633" spans="1:31" x14ac:dyDescent="0.25">
      <c r="A633" s="20" t="s">
        <v>363</v>
      </c>
      <c r="B633" s="35"/>
      <c r="C633" s="18">
        <v>42536</v>
      </c>
      <c r="D633" s="24">
        <v>6</v>
      </c>
      <c r="E633" s="12">
        <f>(B633-C633)/365.242199</f>
        <v>-116.45970842487452</v>
      </c>
      <c r="F633" s="41"/>
      <c r="G633" s="40"/>
      <c r="H633" s="40"/>
      <c r="I633" s="40"/>
      <c r="J633" s="40"/>
      <c r="K633" s="45"/>
      <c r="L633" s="45" t="str">
        <f>IF(G633&gt;0,(1/3*H633^3*PI()*(G633/((H633-1.3)*200))^2)*F633,"")</f>
        <v/>
      </c>
      <c r="M633" s="29"/>
      <c r="N633" s="13" t="s">
        <v>90</v>
      </c>
      <c r="O633" s="13" t="s">
        <v>379</v>
      </c>
      <c r="P633" s="13" t="s">
        <v>47</v>
      </c>
      <c r="Q633" s="11" t="s">
        <v>273</v>
      </c>
      <c r="R633" s="11" t="s">
        <v>258</v>
      </c>
      <c r="S633" s="13">
        <v>400</v>
      </c>
      <c r="T633" s="13">
        <v>400</v>
      </c>
      <c r="U633" s="13"/>
      <c r="V633" s="25">
        <v>-3.7037037037037035E-2</v>
      </c>
      <c r="W633" s="13" t="s">
        <v>95</v>
      </c>
      <c r="X633" s="13"/>
      <c r="Y633" s="37"/>
      <c r="AD633" s="3"/>
      <c r="AE633" s="39"/>
    </row>
    <row r="634" spans="1:31" x14ac:dyDescent="0.25">
      <c r="A634" s="20" t="s">
        <v>298</v>
      </c>
      <c r="B634" s="35"/>
      <c r="C634" s="18">
        <v>42962</v>
      </c>
      <c r="D634" s="24">
        <v>6</v>
      </c>
      <c r="E634" s="12">
        <f>(B634-C634)/365.242199</f>
        <v>-117.62605777105179</v>
      </c>
      <c r="F634" s="41"/>
      <c r="G634" s="40"/>
      <c r="H634" s="40"/>
      <c r="I634" s="40"/>
      <c r="J634" s="40"/>
      <c r="K634" s="45"/>
      <c r="L634" s="45" t="str">
        <f>IF(G634&gt;0,(1/3*H634^3*PI()*(G634/((H634-1.3)*200))^2)*F634,"")</f>
        <v/>
      </c>
      <c r="M634" s="29">
        <v>19.284476736120869</v>
      </c>
      <c r="N634" s="13" t="s">
        <v>90</v>
      </c>
      <c r="O634" s="13" t="s">
        <v>379</v>
      </c>
      <c r="P634" s="13" t="s">
        <v>47</v>
      </c>
      <c r="Q634" s="11" t="s">
        <v>276</v>
      </c>
      <c r="R634" s="11" t="s">
        <v>255</v>
      </c>
      <c r="S634" s="13">
        <v>0</v>
      </c>
      <c r="T634" s="13">
        <v>0</v>
      </c>
      <c r="U634" s="13"/>
      <c r="V634" s="25">
        <v>0.15656365094966734</v>
      </c>
      <c r="W634" s="13" t="s">
        <v>95</v>
      </c>
      <c r="X634" s="13"/>
      <c r="Y634" s="37"/>
      <c r="AD634" s="3"/>
      <c r="AE634" s="39"/>
    </row>
    <row r="635" spans="1:31" x14ac:dyDescent="0.25">
      <c r="A635" s="20" t="s">
        <v>343</v>
      </c>
      <c r="B635" s="35"/>
      <c r="C635" s="18">
        <v>42962</v>
      </c>
      <c r="D635" s="24">
        <v>6</v>
      </c>
      <c r="E635" s="12">
        <f>(B635-C635)/365.242199</f>
        <v>-117.62605777105179</v>
      </c>
      <c r="F635" s="41"/>
      <c r="G635" s="40"/>
      <c r="H635" s="40"/>
      <c r="I635" s="40"/>
      <c r="J635" s="40"/>
      <c r="K635" s="45"/>
      <c r="L635" s="45" t="str">
        <f>IF(G635&gt;0,(1/3*H635^3*PI()*(G635/((H635-1.3)*200))^2)*F635,"")</f>
        <v/>
      </c>
      <c r="M635" s="29">
        <v>19.711419728265145</v>
      </c>
      <c r="N635" s="13" t="s">
        <v>90</v>
      </c>
      <c r="O635" s="13" t="s">
        <v>379</v>
      </c>
      <c r="P635" s="13" t="s">
        <v>47</v>
      </c>
      <c r="Q635" s="11" t="s">
        <v>276</v>
      </c>
      <c r="R635" s="11" t="s">
        <v>257</v>
      </c>
      <c r="S635" s="13">
        <v>400</v>
      </c>
      <c r="T635" s="13">
        <v>0</v>
      </c>
      <c r="U635" s="13"/>
      <c r="V635" s="25">
        <v>0.12887176432673728</v>
      </c>
      <c r="W635" s="13" t="s">
        <v>95</v>
      </c>
      <c r="X635" s="13"/>
      <c r="Y635" s="37"/>
      <c r="AD635" s="3"/>
      <c r="AE635" s="39"/>
    </row>
    <row r="636" spans="1:31" x14ac:dyDescent="0.25">
      <c r="A636" s="20" t="s">
        <v>320</v>
      </c>
      <c r="B636" s="35"/>
      <c r="C636" s="18">
        <v>42962</v>
      </c>
      <c r="D636" s="24">
        <v>6</v>
      </c>
      <c r="E636" s="12">
        <f>(B636-C636)/365.242199</f>
        <v>-117.62605777105179</v>
      </c>
      <c r="F636" s="41"/>
      <c r="G636" s="40"/>
      <c r="H636" s="40"/>
      <c r="I636" s="40"/>
      <c r="J636" s="40"/>
      <c r="K636" s="45"/>
      <c r="L636" s="45" t="str">
        <f>IF(G636&gt;0,(1/3*H636^3*PI()*(G636/((H636-1.3)*200))^2)*F636,"")</f>
        <v/>
      </c>
      <c r="M636" s="29"/>
      <c r="N636" s="13" t="s">
        <v>90</v>
      </c>
      <c r="O636" s="13" t="s">
        <v>379</v>
      </c>
      <c r="P636" s="13" t="s">
        <v>47</v>
      </c>
      <c r="Q636" s="11" t="s">
        <v>276</v>
      </c>
      <c r="R636" s="11" t="s">
        <v>256</v>
      </c>
      <c r="S636" s="13">
        <v>0</v>
      </c>
      <c r="T636" s="13">
        <v>400</v>
      </c>
      <c r="U636" s="13"/>
      <c r="V636" s="25">
        <v>9.5285251557370748E-2</v>
      </c>
      <c r="W636" s="13" t="s">
        <v>95</v>
      </c>
      <c r="X636" s="13"/>
      <c r="Y636" s="37"/>
      <c r="AD636" s="3"/>
      <c r="AE636" s="39"/>
    </row>
    <row r="637" spans="1:31" x14ac:dyDescent="0.25">
      <c r="A637" s="20" t="s">
        <v>366</v>
      </c>
      <c r="B637" s="35"/>
      <c r="C637" s="18">
        <v>42962</v>
      </c>
      <c r="D637" s="24">
        <v>6</v>
      </c>
      <c r="E637" s="12">
        <f>(B637-C637)/365.242199</f>
        <v>-117.62605777105179</v>
      </c>
      <c r="F637" s="41"/>
      <c r="G637" s="40"/>
      <c r="H637" s="40"/>
      <c r="I637" s="40"/>
      <c r="J637" s="40"/>
      <c r="K637" s="45"/>
      <c r="L637" s="45" t="str">
        <f>IF(G637&gt;0,(1/3*H637^3*PI()*(G637/((H637-1.3)*200))^2)*F637,"")</f>
        <v/>
      </c>
      <c r="M637" s="29"/>
      <c r="N637" s="13" t="s">
        <v>90</v>
      </c>
      <c r="O637" s="13" t="s">
        <v>379</v>
      </c>
      <c r="P637" s="13" t="s">
        <v>47</v>
      </c>
      <c r="Q637" s="11" t="s">
        <v>276</v>
      </c>
      <c r="R637" s="11" t="s">
        <v>258</v>
      </c>
      <c r="S637" s="13">
        <v>400</v>
      </c>
      <c r="T637" s="13">
        <v>400</v>
      </c>
      <c r="U637" s="13"/>
      <c r="V637" s="25">
        <v>0.14320902712923875</v>
      </c>
      <c r="W637" s="13" t="s">
        <v>95</v>
      </c>
      <c r="X637" s="13"/>
      <c r="Y637" s="37"/>
      <c r="AD637" s="3"/>
      <c r="AE637" s="39"/>
    </row>
    <row r="638" spans="1:31" x14ac:dyDescent="0.25">
      <c r="A638" s="20" t="s">
        <v>304</v>
      </c>
      <c r="B638" s="35"/>
      <c r="C638" s="18">
        <v>42962</v>
      </c>
      <c r="D638" s="24">
        <v>6</v>
      </c>
      <c r="E638" s="12">
        <f>(B638-C638)/365.242199</f>
        <v>-117.62605777105179</v>
      </c>
      <c r="F638" s="41"/>
      <c r="G638" s="40"/>
      <c r="H638" s="40"/>
      <c r="I638" s="40"/>
      <c r="J638" s="40"/>
      <c r="K638" s="45"/>
      <c r="L638" s="45" t="str">
        <f>IF(G638&gt;0,(1/3*H638^3*PI()*(G638/((H638-1.3)*200))^2)*F638,"")</f>
        <v/>
      </c>
      <c r="M638" s="29"/>
      <c r="N638" s="13" t="s">
        <v>90</v>
      </c>
      <c r="O638" s="13" t="s">
        <v>379</v>
      </c>
      <c r="P638" s="13" t="s">
        <v>47</v>
      </c>
      <c r="Q638" s="11" t="s">
        <v>282</v>
      </c>
      <c r="R638" s="11" t="s">
        <v>255</v>
      </c>
      <c r="S638" s="13">
        <v>0</v>
      </c>
      <c r="T638" s="13">
        <v>0</v>
      </c>
      <c r="U638" s="13"/>
      <c r="V638" s="25"/>
      <c r="W638" s="13" t="s">
        <v>95</v>
      </c>
      <c r="X638" s="13"/>
      <c r="Y638" s="37"/>
      <c r="AD638" s="3"/>
      <c r="AE638" s="39"/>
    </row>
    <row r="639" spans="1:31" x14ac:dyDescent="0.25">
      <c r="A639" s="20" t="s">
        <v>350</v>
      </c>
      <c r="B639" s="35"/>
      <c r="C639" s="18">
        <v>42962</v>
      </c>
      <c r="D639" s="24">
        <v>6</v>
      </c>
      <c r="E639" s="12">
        <f>(B639-C639)/365.242199</f>
        <v>-117.62605777105179</v>
      </c>
      <c r="F639" s="41"/>
      <c r="G639" s="40"/>
      <c r="H639" s="40"/>
      <c r="I639" s="40"/>
      <c r="J639" s="40"/>
      <c r="K639" s="45"/>
      <c r="L639" s="45" t="str">
        <f>IF(G639&gt;0,(1/3*H639^3*PI()*(G639/((H639-1.3)*200))^2)*F639,"")</f>
        <v/>
      </c>
      <c r="M639" s="29"/>
      <c r="N639" s="13" t="s">
        <v>90</v>
      </c>
      <c r="O639" s="13" t="s">
        <v>379</v>
      </c>
      <c r="P639" s="13" t="s">
        <v>47</v>
      </c>
      <c r="Q639" s="11" t="s">
        <v>282</v>
      </c>
      <c r="R639" s="11" t="s">
        <v>257</v>
      </c>
      <c r="S639" s="13">
        <v>400</v>
      </c>
      <c r="T639" s="13">
        <v>0</v>
      </c>
      <c r="U639" s="13"/>
      <c r="V639" s="25"/>
      <c r="W639" s="13" t="s">
        <v>95</v>
      </c>
      <c r="X639" s="13"/>
      <c r="Y639" s="37"/>
      <c r="AD639" s="3"/>
      <c r="AE639" s="39"/>
    </row>
    <row r="640" spans="1:31" x14ac:dyDescent="0.25">
      <c r="A640" s="20" t="s">
        <v>327</v>
      </c>
      <c r="B640" s="35"/>
      <c r="C640" s="18">
        <v>42962</v>
      </c>
      <c r="D640" s="24">
        <v>6</v>
      </c>
      <c r="E640" s="12">
        <f>(B640-C640)/365.242199</f>
        <v>-117.62605777105179</v>
      </c>
      <c r="F640" s="41"/>
      <c r="G640" s="40"/>
      <c r="H640" s="40"/>
      <c r="I640" s="40"/>
      <c r="J640" s="40"/>
      <c r="K640" s="45"/>
      <c r="L640" s="45" t="str">
        <f>IF(G640&gt;0,(1/3*H640^3*PI()*(G640/((H640-1.3)*200))^2)*F640,"")</f>
        <v/>
      </c>
      <c r="M640" s="29"/>
      <c r="N640" s="13" t="s">
        <v>90</v>
      </c>
      <c r="O640" s="13" t="s">
        <v>379</v>
      </c>
      <c r="P640" s="13" t="s">
        <v>47</v>
      </c>
      <c r="Q640" s="11" t="s">
        <v>282</v>
      </c>
      <c r="R640" s="11" t="s">
        <v>256</v>
      </c>
      <c r="S640" s="13">
        <v>0</v>
      </c>
      <c r="T640" s="13">
        <v>400</v>
      </c>
      <c r="U640" s="13"/>
      <c r="V640" s="25"/>
      <c r="W640" s="13" t="s">
        <v>95</v>
      </c>
      <c r="X640" s="13"/>
      <c r="Y640" s="37"/>
      <c r="AD640" s="3"/>
      <c r="AE640" s="39"/>
    </row>
    <row r="641" spans="1:31" x14ac:dyDescent="0.25">
      <c r="A641" s="20" t="s">
        <v>373</v>
      </c>
      <c r="B641" s="35"/>
      <c r="C641" s="18">
        <v>42962</v>
      </c>
      <c r="D641" s="24">
        <v>6</v>
      </c>
      <c r="E641" s="12">
        <f>(B641-C641)/365.242199</f>
        <v>-117.62605777105179</v>
      </c>
      <c r="F641" s="41"/>
      <c r="G641" s="40"/>
      <c r="H641" s="40"/>
      <c r="I641" s="40"/>
      <c r="J641" s="40"/>
      <c r="K641" s="45"/>
      <c r="L641" s="45" t="str">
        <f>IF(G641&gt;0,(1/3*H641^3*PI()*(G641/((H641-1.3)*200))^2)*F641,"")</f>
        <v/>
      </c>
      <c r="M641" s="29"/>
      <c r="N641" s="13" t="s">
        <v>90</v>
      </c>
      <c r="O641" s="13" t="s">
        <v>379</v>
      </c>
      <c r="P641" s="13" t="s">
        <v>47</v>
      </c>
      <c r="Q641" s="11" t="s">
        <v>282</v>
      </c>
      <c r="R641" s="11" t="s">
        <v>258</v>
      </c>
      <c r="S641" s="13">
        <v>400</v>
      </c>
      <c r="T641" s="13">
        <v>400</v>
      </c>
      <c r="U641" s="13"/>
      <c r="V641" s="25"/>
      <c r="W641" s="13" t="s">
        <v>95</v>
      </c>
      <c r="X641" s="13"/>
      <c r="Y641" s="37"/>
      <c r="AD641" s="3"/>
      <c r="AE641" s="39"/>
    </row>
    <row r="642" spans="1:31" x14ac:dyDescent="0.25">
      <c r="A642" s="20" t="s">
        <v>305</v>
      </c>
      <c r="B642" s="35"/>
      <c r="C642" s="18">
        <v>42962</v>
      </c>
      <c r="D642" s="24">
        <v>6</v>
      </c>
      <c r="E642" s="12">
        <f>(B642-C642)/365.242199</f>
        <v>-117.62605777105179</v>
      </c>
      <c r="F642" s="41"/>
      <c r="G642" s="40"/>
      <c r="H642" s="40"/>
      <c r="I642" s="40"/>
      <c r="J642" s="40"/>
      <c r="K642" s="45"/>
      <c r="L642" s="45" t="str">
        <f>IF(G642&gt;0,(1/3*H642^3*PI()*(G642/((H642-1.3)*200))^2)*F642,"")</f>
        <v/>
      </c>
      <c r="M642" s="29">
        <v>20.495397511954607</v>
      </c>
      <c r="N642" s="13" t="s">
        <v>90</v>
      </c>
      <c r="O642" s="13" t="s">
        <v>379</v>
      </c>
      <c r="P642" s="13" t="s">
        <v>47</v>
      </c>
      <c r="Q642" s="11" t="s">
        <v>283</v>
      </c>
      <c r="R642" s="11" t="s">
        <v>255</v>
      </c>
      <c r="S642" s="13">
        <v>0</v>
      </c>
      <c r="T642" s="13">
        <v>0</v>
      </c>
      <c r="U642" s="13"/>
      <c r="V642" s="25" t="e">
        <v>#DIV/0!</v>
      </c>
      <c r="W642" s="13" t="s">
        <v>95</v>
      </c>
      <c r="X642" s="13"/>
      <c r="Y642" s="37"/>
      <c r="AD642" s="3"/>
      <c r="AE642" s="39"/>
    </row>
    <row r="643" spans="1:31" x14ac:dyDescent="0.25">
      <c r="A643" s="20" t="s">
        <v>351</v>
      </c>
      <c r="B643" s="35"/>
      <c r="C643" s="18">
        <v>42962</v>
      </c>
      <c r="D643" s="24">
        <v>6</v>
      </c>
      <c r="E643" s="12">
        <f>(B643-C643)/365.242199</f>
        <v>-117.62605777105179</v>
      </c>
      <c r="F643" s="41"/>
      <c r="G643" s="40"/>
      <c r="H643" s="40"/>
      <c r="I643" s="40"/>
      <c r="J643" s="40"/>
      <c r="K643" s="45"/>
      <c r="L643" s="45" t="str">
        <f>IF(G643&gt;0,(1/3*H643^3*PI()*(G643/((H643-1.3)*200))^2)*F643,"")</f>
        <v/>
      </c>
      <c r="M643" s="29">
        <v>22.359591365048114</v>
      </c>
      <c r="N643" s="13" t="s">
        <v>90</v>
      </c>
      <c r="O643" s="13" t="s">
        <v>379</v>
      </c>
      <c r="P643" s="13" t="s">
        <v>47</v>
      </c>
      <c r="Q643" s="11" t="s">
        <v>283</v>
      </c>
      <c r="R643" s="11" t="s">
        <v>257</v>
      </c>
      <c r="S643" s="13">
        <v>400</v>
      </c>
      <c r="T643" s="13">
        <v>0</v>
      </c>
      <c r="U643" s="13"/>
      <c r="V643" s="25" t="e">
        <v>#DIV/0!</v>
      </c>
      <c r="W643" s="13" t="s">
        <v>95</v>
      </c>
      <c r="X643" s="13"/>
      <c r="Y643" s="37"/>
      <c r="AD643" s="3"/>
      <c r="AE643" s="39"/>
    </row>
    <row r="644" spans="1:31" x14ac:dyDescent="0.25">
      <c r="A644" s="20" t="s">
        <v>328</v>
      </c>
      <c r="B644" s="35"/>
      <c r="C644" s="18">
        <v>42962</v>
      </c>
      <c r="D644" s="24">
        <v>6</v>
      </c>
      <c r="E644" s="12">
        <f>(B644-C644)/365.242199</f>
        <v>-117.62605777105179</v>
      </c>
      <c r="F644" s="41"/>
      <c r="G644" s="40"/>
      <c r="H644" s="40"/>
      <c r="I644" s="40"/>
      <c r="J644" s="40"/>
      <c r="K644" s="45"/>
      <c r="L644" s="45" t="str">
        <f>IF(G644&gt;0,(1/3*H644^3*PI()*(G644/((H644-1.3)*200))^2)*F644,"")</f>
        <v/>
      </c>
      <c r="M644" s="29"/>
      <c r="N644" s="13" t="s">
        <v>90</v>
      </c>
      <c r="O644" s="13" t="s">
        <v>379</v>
      </c>
      <c r="P644" s="13" t="s">
        <v>47</v>
      </c>
      <c r="Q644" s="11" t="s">
        <v>283</v>
      </c>
      <c r="R644" s="11" t="s">
        <v>256</v>
      </c>
      <c r="S644" s="13">
        <v>0</v>
      </c>
      <c r="T644" s="13">
        <v>400</v>
      </c>
      <c r="U644" s="13"/>
      <c r="V644" s="25" t="e">
        <v>#DIV/0!</v>
      </c>
      <c r="W644" s="13" t="s">
        <v>95</v>
      </c>
      <c r="X644" s="13"/>
      <c r="Y644" s="37"/>
      <c r="AD644" s="3"/>
      <c r="AE644" s="39"/>
    </row>
    <row r="645" spans="1:31" x14ac:dyDescent="0.25">
      <c r="A645" s="20" t="s">
        <v>374</v>
      </c>
      <c r="B645" s="35"/>
      <c r="C645" s="18">
        <v>42962</v>
      </c>
      <c r="D645" s="24">
        <v>6</v>
      </c>
      <c r="E645" s="12">
        <f>(B645-C645)/365.242199</f>
        <v>-117.62605777105179</v>
      </c>
      <c r="F645" s="41"/>
      <c r="G645" s="40"/>
      <c r="H645" s="40"/>
      <c r="I645" s="40"/>
      <c r="J645" s="40"/>
      <c r="K645" s="45"/>
      <c r="L645" s="45" t="str">
        <f>IF(G645&gt;0,(1/3*H645^3*PI()*(G645/((H645-1.3)*200))^2)*F645,"")</f>
        <v/>
      </c>
      <c r="M645" s="29"/>
      <c r="N645" s="13" t="s">
        <v>90</v>
      </c>
      <c r="O645" s="13" t="s">
        <v>379</v>
      </c>
      <c r="P645" s="13" t="s">
        <v>47</v>
      </c>
      <c r="Q645" s="11" t="s">
        <v>283</v>
      </c>
      <c r="R645" s="11" t="s">
        <v>258</v>
      </c>
      <c r="S645" s="13">
        <v>400</v>
      </c>
      <c r="T645" s="13">
        <v>400</v>
      </c>
      <c r="U645" s="13"/>
      <c r="V645" s="25" t="e">
        <v>#DIV/0!</v>
      </c>
      <c r="W645" s="13" t="s">
        <v>95</v>
      </c>
      <c r="X645" s="13"/>
      <c r="Y645" s="37"/>
      <c r="AD645" s="3"/>
    </row>
    <row r="646" spans="1:31" x14ac:dyDescent="0.25">
      <c r="A646" s="21" t="s">
        <v>114</v>
      </c>
      <c r="B646" s="28">
        <v>43739</v>
      </c>
      <c r="C646" s="18">
        <v>42993</v>
      </c>
      <c r="D646" s="9">
        <v>0</v>
      </c>
      <c r="E646" s="12">
        <f>IF(B646&gt;0,_xlfn.DAYS(B646,C646)/365.242199,"")</f>
        <v>2.0424803104418938</v>
      </c>
      <c r="F646" s="43">
        <v>966.66666666666663</v>
      </c>
      <c r="G646" s="47">
        <v>4.8967607105538136</v>
      </c>
      <c r="H646" s="47">
        <v>3.952540229514677</v>
      </c>
      <c r="I646" s="47">
        <v>2.1463011943475068</v>
      </c>
      <c r="J646" s="48">
        <v>6.529698663670934</v>
      </c>
      <c r="K646" s="45">
        <f>IF(G646&gt;0,0.0000275*G646^2.082*H646^0.974*F646,"")</f>
        <v>2.7692186277660427</v>
      </c>
      <c r="L646" s="45">
        <f>IF(G646&gt;0,(1/3*H646^3*PI()*(G646/((H646-1.3)*200))^2)*F646,"")</f>
        <v>5.3255942108927581</v>
      </c>
      <c r="M646" s="30">
        <f>IF(E646&gt;1.9,J646/E646,"")</f>
        <v>3.1969457087487045</v>
      </c>
      <c r="N646" s="13" t="s">
        <v>92</v>
      </c>
      <c r="O646" s="13" t="s">
        <v>379</v>
      </c>
      <c r="P646" s="27" t="s">
        <v>48</v>
      </c>
      <c r="Q646" s="15" t="s">
        <v>100</v>
      </c>
      <c r="R646" s="26">
        <v>1</v>
      </c>
      <c r="S646" s="13">
        <v>0</v>
      </c>
      <c r="T646" s="13">
        <v>0</v>
      </c>
      <c r="U646" s="13"/>
      <c r="V646" s="25"/>
      <c r="W646" s="13" t="s">
        <v>96</v>
      </c>
      <c r="X646" s="13"/>
    </row>
    <row r="647" spans="1:31" x14ac:dyDescent="0.25">
      <c r="A647" s="21" t="s">
        <v>156</v>
      </c>
      <c r="B647" s="28">
        <v>43739</v>
      </c>
      <c r="C647" s="18">
        <v>42993</v>
      </c>
      <c r="D647" s="9">
        <v>0</v>
      </c>
      <c r="E647" s="12">
        <f>IF(B647&gt;0,_xlfn.DAYS(B647,C647)/365.242199,"")</f>
        <v>2.0424803104418938</v>
      </c>
      <c r="F647" s="43">
        <v>866.66666666666663</v>
      </c>
      <c r="G647" s="47">
        <v>4.1214320987654318</v>
      </c>
      <c r="H647" s="47">
        <v>3.550478119342404</v>
      </c>
      <c r="I647" s="47">
        <v>1.2679031617575405</v>
      </c>
      <c r="J647" s="48">
        <v>3.7992819683501167</v>
      </c>
      <c r="K647" s="45">
        <f>IF(G647&gt;0,0.0000275*G647^2.082*H647^0.974*F647,"")</f>
        <v>1.562048148242585</v>
      </c>
      <c r="L647" s="45">
        <f>IF(G647&gt;0,(1/3*H647^3*PI()*(G647/((H647-1.3)*200))^2)*F647,"")</f>
        <v>3.405869083384736</v>
      </c>
      <c r="M647" s="30">
        <f>IF(E647&gt;1.9,J647/E647,"")</f>
        <v>1.8601315023341087</v>
      </c>
      <c r="N647" s="13" t="s">
        <v>92</v>
      </c>
      <c r="O647" s="13" t="s">
        <v>379</v>
      </c>
      <c r="P647" s="27" t="s">
        <v>48</v>
      </c>
      <c r="Q647" s="15" t="s">
        <v>100</v>
      </c>
      <c r="R647" s="26">
        <v>2</v>
      </c>
      <c r="S647" s="13">
        <v>0</v>
      </c>
      <c r="T647" s="13">
        <v>0</v>
      </c>
      <c r="U647" s="13"/>
      <c r="V647" s="25"/>
      <c r="W647" s="13" t="s">
        <v>96</v>
      </c>
      <c r="X647" s="13"/>
    </row>
    <row r="648" spans="1:31" x14ac:dyDescent="0.25">
      <c r="A648" s="21" t="s">
        <v>170</v>
      </c>
      <c r="B648" s="28">
        <v>43739</v>
      </c>
      <c r="C648" s="18">
        <v>42993</v>
      </c>
      <c r="D648" s="9">
        <v>0</v>
      </c>
      <c r="E648" s="12">
        <f>IF(B648&gt;0,_xlfn.DAYS(B648,C648)/365.242199,"")</f>
        <v>2.0424803104418938</v>
      </c>
      <c r="F648" s="43">
        <v>922.22222222222229</v>
      </c>
      <c r="G648" s="47">
        <v>4.9766481714231974</v>
      </c>
      <c r="H648" s="47">
        <v>4.0598375149342898</v>
      </c>
      <c r="I648" s="47">
        <v>1.9448624184877767</v>
      </c>
      <c r="J648" s="48">
        <v>5.8562227130339251</v>
      </c>
      <c r="K648" s="45">
        <f>IF(G648&gt;0,0.0000275*G648^2.082*H648^0.974*F648,"")</f>
        <v>2.8046483143032193</v>
      </c>
      <c r="L648" s="45">
        <f>IF(G648&gt;0,(1/3*H648^3*PI()*(G648/((H648-1.3)*200))^2)*F648,"")</f>
        <v>5.2533582348833088</v>
      </c>
      <c r="M648" s="30">
        <f>IF(E648&gt;1.9,J648/E648,"")</f>
        <v>2.8672113425499424</v>
      </c>
      <c r="N648" s="13" t="s">
        <v>92</v>
      </c>
      <c r="O648" s="13" t="s">
        <v>379</v>
      </c>
      <c r="P648" s="27" t="s">
        <v>48</v>
      </c>
      <c r="Q648" s="15" t="s">
        <v>100</v>
      </c>
      <c r="R648" s="26">
        <v>3</v>
      </c>
      <c r="S648" s="13">
        <v>0</v>
      </c>
      <c r="T648" s="13">
        <v>100</v>
      </c>
      <c r="U648" s="13"/>
      <c r="V648" s="25"/>
      <c r="W648" s="13" t="s">
        <v>96</v>
      </c>
      <c r="X648" s="13"/>
    </row>
    <row r="649" spans="1:31" x14ac:dyDescent="0.25">
      <c r="A649" s="21" t="s">
        <v>184</v>
      </c>
      <c r="B649" s="28">
        <v>43739</v>
      </c>
      <c r="C649" s="18">
        <v>42993</v>
      </c>
      <c r="D649" s="9">
        <v>0</v>
      </c>
      <c r="E649" s="12">
        <f>IF(B649&gt;0,_xlfn.DAYS(B649,C649)/365.242199,"")</f>
        <v>2.0424803104418938</v>
      </c>
      <c r="F649" s="43">
        <v>900</v>
      </c>
      <c r="G649" s="47">
        <v>5.5026837606837598</v>
      </c>
      <c r="H649" s="47">
        <v>4.3421794871794877</v>
      </c>
      <c r="I649" s="47">
        <v>2.2742338285186912</v>
      </c>
      <c r="J649" s="48">
        <v>6.8858490800480032</v>
      </c>
      <c r="K649" s="45">
        <f>IF(G649&gt;0,0.0000275*G649^2.082*H649^0.974*F649,"")</f>
        <v>3.6022910187045087</v>
      </c>
      <c r="L649" s="45">
        <f>IF(G649&gt;0,(1/3*H649^3*PI()*(G649/((H649-1.3)*200))^2)*F649,"")</f>
        <v>6.3112283243937526</v>
      </c>
      <c r="M649" s="30">
        <f>IF(E649&gt;1.9,J649/E649,"")</f>
        <v>3.3713172385775603</v>
      </c>
      <c r="N649" s="13" t="s">
        <v>92</v>
      </c>
      <c r="O649" s="13" t="s">
        <v>379</v>
      </c>
      <c r="P649" s="27" t="s">
        <v>48</v>
      </c>
      <c r="Q649" s="15" t="s">
        <v>100</v>
      </c>
      <c r="R649" s="26">
        <v>4</v>
      </c>
      <c r="S649" s="13">
        <v>100</v>
      </c>
      <c r="T649" s="13">
        <v>100</v>
      </c>
      <c r="U649" s="13"/>
      <c r="V649" s="25"/>
      <c r="W649" s="13" t="s">
        <v>96</v>
      </c>
      <c r="X649" s="13"/>
    </row>
    <row r="650" spans="1:31" x14ac:dyDescent="0.25">
      <c r="A650" s="21" t="s">
        <v>198</v>
      </c>
      <c r="B650" s="28">
        <v>43739</v>
      </c>
      <c r="C650" s="18">
        <v>42993</v>
      </c>
      <c r="D650" s="9">
        <v>0</v>
      </c>
      <c r="E650" s="12">
        <f>IF(B650&gt;0,_xlfn.DAYS(B650,C650)/365.242199,"")</f>
        <v>2.0424803104418938</v>
      </c>
      <c r="F650" s="43">
        <v>900</v>
      </c>
      <c r="G650" s="47">
        <v>5.1057410331603883</v>
      </c>
      <c r="H650" s="47">
        <v>4.1332645712625107</v>
      </c>
      <c r="I650" s="47">
        <v>2.0579700809040737</v>
      </c>
      <c r="J650" s="48">
        <v>6.2675202608027023</v>
      </c>
      <c r="K650" s="45">
        <f>IF(G650&gt;0,0.0000275*G650^2.082*H650^0.974*F650,"")</f>
        <v>2.9378063974285826</v>
      </c>
      <c r="L650" s="45">
        <f>IF(G650&gt;0,(1/3*H650^3*PI()*(G650/((H650-1.3)*200))^2)*F650,"")</f>
        <v>5.4029886734387063</v>
      </c>
      <c r="M650" s="30">
        <f>IF(E650&gt;1.9,J650/E650,"")</f>
        <v>3.0685829521885157</v>
      </c>
      <c r="N650" s="13" t="s">
        <v>92</v>
      </c>
      <c r="O650" s="13" t="s">
        <v>379</v>
      </c>
      <c r="P650" s="27" t="s">
        <v>48</v>
      </c>
      <c r="Q650" s="15" t="s">
        <v>100</v>
      </c>
      <c r="R650" s="26">
        <v>5</v>
      </c>
      <c r="S650" s="13">
        <v>100</v>
      </c>
      <c r="T650" s="13">
        <v>0</v>
      </c>
      <c r="U650" s="13"/>
      <c r="V650" s="25"/>
      <c r="W650" s="13" t="s">
        <v>96</v>
      </c>
    </row>
    <row r="651" spans="1:31" x14ac:dyDescent="0.25">
      <c r="A651" s="21" t="s">
        <v>212</v>
      </c>
      <c r="B651" s="28">
        <v>43739</v>
      </c>
      <c r="C651" s="18">
        <v>42993</v>
      </c>
      <c r="D651" s="9">
        <v>0</v>
      </c>
      <c r="E651" s="12">
        <f>IF(B651&gt;0,_xlfn.DAYS(B651,C651)/365.242199,"")</f>
        <v>2.0424803104418938</v>
      </c>
      <c r="F651" s="43">
        <v>911.1111111111112</v>
      </c>
      <c r="G651" s="47">
        <v>5.2144781144781147</v>
      </c>
      <c r="H651" s="47">
        <v>4.2182202875849368</v>
      </c>
      <c r="I651" s="47">
        <v>2.0759556988458754</v>
      </c>
      <c r="J651" s="48">
        <v>6.2708446920553307</v>
      </c>
      <c r="K651" s="45">
        <f>IF(G651&gt;0,0.0000275*G651^2.082*H651^0.974*F651,"")</f>
        <v>3.1696617564917982</v>
      </c>
      <c r="L651" s="45">
        <f>IF(G651&gt;0,(1/3*H651^3*PI()*(G651/((H651-1.3)*200))^2)*F651,"")</f>
        <v>5.7162773357856889</v>
      </c>
      <c r="M651" s="30">
        <f>IF(E651&gt;1.9,J651/E651,"")</f>
        <v>3.0702105963991513</v>
      </c>
      <c r="N651" s="13" t="s">
        <v>92</v>
      </c>
      <c r="O651" s="13" t="s">
        <v>379</v>
      </c>
      <c r="P651" s="27" t="s">
        <v>48</v>
      </c>
      <c r="Q651" s="15" t="s">
        <v>100</v>
      </c>
      <c r="R651" s="26">
        <v>6</v>
      </c>
      <c r="S651" s="13">
        <v>200</v>
      </c>
      <c r="T651" s="13">
        <v>200</v>
      </c>
      <c r="U651" s="13"/>
      <c r="V651" s="25"/>
      <c r="W651" s="13" t="s">
        <v>96</v>
      </c>
    </row>
    <row r="652" spans="1:31" x14ac:dyDescent="0.25">
      <c r="A652" s="21" t="s">
        <v>226</v>
      </c>
      <c r="B652" s="28">
        <v>43739</v>
      </c>
      <c r="C652" s="18">
        <v>42993</v>
      </c>
      <c r="D652" s="9">
        <v>0</v>
      </c>
      <c r="E652" s="12">
        <f>IF(B652&gt;0,_xlfn.DAYS(B652,C652)/365.242199,"")</f>
        <v>2.0424803104418938</v>
      </c>
      <c r="F652" s="43">
        <v>833.33333333333337</v>
      </c>
      <c r="G652" s="47">
        <v>4.5505494505494513</v>
      </c>
      <c r="H652" s="47">
        <v>3.7698565323565325</v>
      </c>
      <c r="I652" s="47">
        <v>1.5241262225965684</v>
      </c>
      <c r="J652" s="48">
        <v>4.5700792110183706</v>
      </c>
      <c r="K652" s="45">
        <f>IF(G652&gt;0,0.0000275*G652^2.082*H652^0.974*F652,"")</f>
        <v>1.9569545361176979</v>
      </c>
      <c r="L652" s="45">
        <f>IF(G652&gt;0,(1/3*H652^3*PI()*(G652/((H652-1.3)*200))^2)*F652,"")</f>
        <v>3.9677661810633915</v>
      </c>
      <c r="M652" s="30">
        <f>IF(E652&gt;1.9,J652/E652,"")</f>
        <v>2.2375144512554086</v>
      </c>
      <c r="N652" s="13" t="s">
        <v>92</v>
      </c>
      <c r="O652" s="13" t="s">
        <v>379</v>
      </c>
      <c r="P652" s="27" t="s">
        <v>48</v>
      </c>
      <c r="Q652" s="15" t="s">
        <v>100</v>
      </c>
      <c r="R652" s="26">
        <v>7</v>
      </c>
      <c r="S652" s="13">
        <v>200</v>
      </c>
      <c r="T652" s="13">
        <v>0</v>
      </c>
      <c r="U652" s="13"/>
      <c r="V652" s="25"/>
      <c r="W652" s="13" t="s">
        <v>96</v>
      </c>
    </row>
    <row r="653" spans="1:31" x14ac:dyDescent="0.25">
      <c r="A653" s="21" t="s">
        <v>240</v>
      </c>
      <c r="B653" s="28">
        <v>43739</v>
      </c>
      <c r="C653" s="18">
        <v>42993</v>
      </c>
      <c r="D653" s="9">
        <v>0</v>
      </c>
      <c r="E653" s="12">
        <f>IF(B653&gt;0,_xlfn.DAYS(B653,C653)/365.242199,"")</f>
        <v>2.0424803104418938</v>
      </c>
      <c r="F653" s="43">
        <v>1044.4444444444446</v>
      </c>
      <c r="G653" s="47">
        <v>5.9012922326715431</v>
      </c>
      <c r="H653" s="47">
        <v>4.5846580587124999</v>
      </c>
      <c r="I653" s="47">
        <v>2.9812056219777738</v>
      </c>
      <c r="J653" s="48">
        <v>9.1401633549812811</v>
      </c>
      <c r="K653" s="45">
        <f>IF(G653&gt;0,0.0000275*G653^2.082*H653^0.974*F653,"")</f>
        <v>5.0985057578737489</v>
      </c>
      <c r="L653" s="45">
        <f>IF(G653&gt;0,(1/3*H653^3*PI()*(G653/((H653-1.3)*200))^2)*F653,"")</f>
        <v>8.5052823061472562</v>
      </c>
      <c r="M653" s="30">
        <f>IF(E653&gt;1.9,J653/E653,"")</f>
        <v>4.475031317684425</v>
      </c>
      <c r="N653" s="13" t="s">
        <v>92</v>
      </c>
      <c r="O653" s="13" t="s">
        <v>379</v>
      </c>
      <c r="P653" s="27" t="s">
        <v>48</v>
      </c>
      <c r="Q653" s="15" t="s">
        <v>100</v>
      </c>
      <c r="R653" s="26">
        <v>8</v>
      </c>
      <c r="S653" s="13">
        <v>400</v>
      </c>
      <c r="T653" s="13">
        <v>0</v>
      </c>
      <c r="U653" s="13"/>
      <c r="V653" s="25"/>
      <c r="W653" s="13" t="s">
        <v>96</v>
      </c>
    </row>
    <row r="654" spans="1:31" x14ac:dyDescent="0.25">
      <c r="A654" s="21" t="s">
        <v>142</v>
      </c>
      <c r="B654" s="28">
        <v>43739</v>
      </c>
      <c r="C654" s="18">
        <v>42993</v>
      </c>
      <c r="D654" s="9">
        <v>0</v>
      </c>
      <c r="E654" s="12">
        <f>IF(B654&gt;0,_xlfn.DAYS(B654,C654)/365.242199,"")</f>
        <v>2.0424803104418938</v>
      </c>
      <c r="F654" s="43">
        <v>933.33333333333337</v>
      </c>
      <c r="G654" s="47">
        <v>4.2328921568627456</v>
      </c>
      <c r="H654" s="47">
        <v>3.6202487800933771</v>
      </c>
      <c r="I654" s="47">
        <v>1.5446949278313216</v>
      </c>
      <c r="J654" s="48">
        <v>4.6568272962609143</v>
      </c>
      <c r="K654" s="45">
        <f>IF(G654&gt;0,0.0000275*G654^2.082*H654^0.974*F654,"")</f>
        <v>1.8123386238425321</v>
      </c>
      <c r="L654" s="45">
        <f>IF(G654&gt;0,(1/3*H654^3*PI()*(G654/((H654-1.3)*200))^2)*F654,"")</f>
        <v>3.8585661734123282</v>
      </c>
      <c r="M654" s="30">
        <f>IF(E654&gt;1.9,J654/E654,"")</f>
        <v>2.2799863834444518</v>
      </c>
      <c r="N654" s="13" t="s">
        <v>92</v>
      </c>
      <c r="O654" s="13" t="s">
        <v>379</v>
      </c>
      <c r="P654" s="27" t="s">
        <v>48</v>
      </c>
      <c r="Q654" s="15" t="s">
        <v>100</v>
      </c>
      <c r="R654" s="26">
        <v>9</v>
      </c>
      <c r="S654" s="13">
        <v>400</v>
      </c>
      <c r="T654" s="13">
        <v>400</v>
      </c>
      <c r="U654" s="13"/>
      <c r="V654" s="25"/>
      <c r="W654" s="13" t="s">
        <v>96</v>
      </c>
    </row>
    <row r="655" spans="1:31" x14ac:dyDescent="0.25">
      <c r="A655" s="21" t="s">
        <v>128</v>
      </c>
      <c r="B655" s="28">
        <v>43739</v>
      </c>
      <c r="C655" s="18">
        <v>42993</v>
      </c>
      <c r="D655" s="9">
        <v>0</v>
      </c>
      <c r="E655" s="12">
        <f>IF(B655&gt;0,_xlfn.DAYS(B655,C655)/365.242199,"")</f>
        <v>2.0424803104418938</v>
      </c>
      <c r="F655" s="43">
        <v>866.66666666666663</v>
      </c>
      <c r="G655" s="47">
        <v>4.1476190476190471</v>
      </c>
      <c r="H655" s="47">
        <v>3.4624670014309999</v>
      </c>
      <c r="I655" s="47">
        <v>1.3628316197735124</v>
      </c>
      <c r="J655" s="48">
        <v>4.1132922489303407</v>
      </c>
      <c r="K655" s="45">
        <f>IF(G655&gt;0,0.0000275*G655^2.082*H655^0.974*F655,"")</f>
        <v>1.5445558993249251</v>
      </c>
      <c r="L655" s="45">
        <f>IF(G655&gt;0,(1/3*H655^3*PI()*(G655/((H655-1.3)*200))^2)*F655,"")</f>
        <v>3.4647858077145264</v>
      </c>
      <c r="M655" s="30">
        <f>IF(E655&gt;1.9,J655/E655,"")</f>
        <v>2.0138711878404467</v>
      </c>
      <c r="N655" s="13" t="s">
        <v>92</v>
      </c>
      <c r="O655" s="13" t="s">
        <v>379</v>
      </c>
      <c r="P655" s="27" t="s">
        <v>48</v>
      </c>
      <c r="Q655" s="15" t="s">
        <v>100</v>
      </c>
      <c r="R655" s="26">
        <v>10</v>
      </c>
      <c r="S655" s="13">
        <v>400</v>
      </c>
      <c r="T655" s="13">
        <v>0</v>
      </c>
      <c r="U655" s="13"/>
      <c r="V655" s="25"/>
      <c r="W655" s="13" t="s">
        <v>96</v>
      </c>
    </row>
    <row r="656" spans="1:31" x14ac:dyDescent="0.25">
      <c r="A656" s="21" t="s">
        <v>115</v>
      </c>
      <c r="B656" s="28">
        <v>43623</v>
      </c>
      <c r="C656" s="18">
        <v>42901</v>
      </c>
      <c r="D656" s="9">
        <v>0</v>
      </c>
      <c r="E656" s="12">
        <f>IF(B656&gt;0,_xlfn.DAYS(B656,C656)/365.242199,"")</f>
        <v>1.9767704881220474</v>
      </c>
      <c r="F656" s="43">
        <v>1090.909090909091</v>
      </c>
      <c r="G656" s="47">
        <v>4.8689855072463759</v>
      </c>
      <c r="H656" s="47">
        <v>4.2732463768115947</v>
      </c>
      <c r="I656" s="47">
        <v>2.1648429376555121</v>
      </c>
      <c r="J656" s="48">
        <v>6.5603197167538596</v>
      </c>
      <c r="K656" s="45">
        <f>IF(G656&gt;0,0.0000275*G656^2.082*H656^0.974*F656,"")</f>
        <v>3.3321642508692988</v>
      </c>
      <c r="L656" s="45">
        <f>IF(G656&gt;0,(1/3*H656^3*PI()*(G656/((H656-1.3)*200))^2)*F656,"")</f>
        <v>5.9764894031672338</v>
      </c>
      <c r="M656" s="30">
        <f>IF(E656&gt;1.9,J656/E656,"")</f>
        <v>3.3187058164684724</v>
      </c>
      <c r="N656" s="13" t="s">
        <v>92</v>
      </c>
      <c r="O656" s="13" t="s">
        <v>379</v>
      </c>
      <c r="P656" s="27" t="s">
        <v>48</v>
      </c>
      <c r="Q656" s="15" t="s">
        <v>101</v>
      </c>
      <c r="R656" s="26">
        <v>1</v>
      </c>
      <c r="S656" s="13">
        <v>0</v>
      </c>
      <c r="T656" s="13">
        <v>0</v>
      </c>
      <c r="U656" s="13"/>
      <c r="V656" s="25"/>
      <c r="W656" s="13" t="s">
        <v>96</v>
      </c>
    </row>
    <row r="657" spans="1:23" x14ac:dyDescent="0.25">
      <c r="A657" s="21" t="s">
        <v>157</v>
      </c>
      <c r="B657" s="28">
        <v>43623</v>
      </c>
      <c r="C657" s="18">
        <v>42901</v>
      </c>
      <c r="D657" s="9">
        <v>0</v>
      </c>
      <c r="E657" s="12">
        <f>IF(B657&gt;0,_xlfn.DAYS(B657,C657)/365.242199,"")</f>
        <v>1.9767704881220474</v>
      </c>
      <c r="F657" s="43">
        <v>1060.6060606060607</v>
      </c>
      <c r="G657" s="47">
        <v>4.7401159420289858</v>
      </c>
      <c r="H657" s="47">
        <v>4.1667694334650855</v>
      </c>
      <c r="I657" s="47">
        <v>1.976966176993104</v>
      </c>
      <c r="J657" s="48">
        <v>5.9608626626636338</v>
      </c>
      <c r="K657" s="45">
        <f>IF(G657&gt;0,0.0000275*G657^2.082*H657^0.974*F657,"")</f>
        <v>2.9892628571340372</v>
      </c>
      <c r="L657" s="45">
        <f>IF(G657&gt;0,(1/3*H657^3*PI()*(G657/((H657-1.3)*200))^2)*F657,"")</f>
        <v>5.4917851523651739</v>
      </c>
      <c r="M657" s="30">
        <f>IF(E657&gt;1.9,J657/E657,"")</f>
        <v>3.0154551064380346</v>
      </c>
      <c r="N657" s="13" t="s">
        <v>92</v>
      </c>
      <c r="O657" s="13" t="s">
        <v>379</v>
      </c>
      <c r="P657" s="27" t="s">
        <v>48</v>
      </c>
      <c r="Q657" s="15" t="s">
        <v>101</v>
      </c>
      <c r="R657" s="26">
        <v>2</v>
      </c>
      <c r="S657" s="13">
        <v>0</v>
      </c>
      <c r="T657" s="13">
        <v>0</v>
      </c>
      <c r="U657" s="13"/>
      <c r="V657" s="25"/>
      <c r="W657" s="13" t="s">
        <v>96</v>
      </c>
    </row>
    <row r="658" spans="1:23" x14ac:dyDescent="0.25">
      <c r="A658" s="21" t="s">
        <v>171</v>
      </c>
      <c r="B658" s="28">
        <v>43623</v>
      </c>
      <c r="C658" s="18">
        <v>42901</v>
      </c>
      <c r="D658" s="9">
        <v>0</v>
      </c>
      <c r="E658" s="12">
        <f>IF(B658&gt;0,_xlfn.DAYS(B658,C658)/365.242199,"")</f>
        <v>1.9767704881220474</v>
      </c>
      <c r="F658" s="43">
        <v>1090.909090909091</v>
      </c>
      <c r="G658" s="47">
        <v>4.5580265700483089</v>
      </c>
      <c r="H658" s="47">
        <v>4.043427536231885</v>
      </c>
      <c r="I658" s="47">
        <v>1.9277121921703462</v>
      </c>
      <c r="J658" s="48">
        <v>5.8251984829387764</v>
      </c>
      <c r="K658" s="45">
        <f>IF(G658&gt;0,0.0000275*G658^2.082*H658^0.974*F658,"")</f>
        <v>2.7521293043747019</v>
      </c>
      <c r="L658" s="45">
        <f>IF(G658&gt;0,(1/3*H658^3*PI()*(G658/((H658-1.3)*200))^2)*F658,"")</f>
        <v>5.211621880643551</v>
      </c>
      <c r="M658" s="30">
        <f>IF(E658&gt;1.9,J658/E658,"")</f>
        <v>2.946825905152386</v>
      </c>
      <c r="N658" s="13" t="s">
        <v>92</v>
      </c>
      <c r="O658" s="13" t="s">
        <v>379</v>
      </c>
      <c r="P658" s="27" t="s">
        <v>48</v>
      </c>
      <c r="Q658" s="15" t="s">
        <v>101</v>
      </c>
      <c r="R658" s="26">
        <v>3</v>
      </c>
      <c r="S658" s="13">
        <v>0</v>
      </c>
      <c r="T658" s="13">
        <v>100</v>
      </c>
      <c r="U658" s="13"/>
      <c r="V658" s="25"/>
      <c r="W658" s="13" t="s">
        <v>96</v>
      </c>
    </row>
    <row r="659" spans="1:23" x14ac:dyDescent="0.25">
      <c r="A659" s="21" t="s">
        <v>185</v>
      </c>
      <c r="B659" s="28">
        <v>43623</v>
      </c>
      <c r="C659" s="18">
        <v>42901</v>
      </c>
      <c r="D659" s="9">
        <v>0</v>
      </c>
      <c r="E659" s="12">
        <f>IF(B659&gt;0,_xlfn.DAYS(B659,C659)/365.242199,"")</f>
        <v>1.9767704881220474</v>
      </c>
      <c r="F659" s="43">
        <v>1030.3030303030303</v>
      </c>
      <c r="G659" s="47">
        <v>5.3108695652173914</v>
      </c>
      <c r="H659" s="47">
        <v>4.3864953886693021</v>
      </c>
      <c r="I659" s="47">
        <v>2.4052580754603397</v>
      </c>
      <c r="J659" s="48">
        <v>7.2427856609106511</v>
      </c>
      <c r="K659" s="45">
        <f>IF(G659&gt;0,0.0000275*G659^2.082*H659^0.974*F659,"")</f>
        <v>3.8682554065142516</v>
      </c>
      <c r="L659" s="45">
        <f>IF(G659&gt;0,(1/3*H659^3*PI()*(G659/((H659-1.3)*200))^2)*F659,"")</f>
        <v>6.740415070048142</v>
      </c>
      <c r="M659" s="30">
        <f>IF(E659&gt;1.9,J659/E659,"")</f>
        <v>3.6639487003832061</v>
      </c>
      <c r="N659" s="13" t="s">
        <v>92</v>
      </c>
      <c r="O659" s="13" t="s">
        <v>379</v>
      </c>
      <c r="P659" s="27" t="s">
        <v>48</v>
      </c>
      <c r="Q659" s="15" t="s">
        <v>101</v>
      </c>
      <c r="R659" s="26">
        <v>4</v>
      </c>
      <c r="S659" s="13">
        <v>100</v>
      </c>
      <c r="T659" s="13">
        <v>100</v>
      </c>
      <c r="U659" s="13"/>
      <c r="V659" s="25"/>
      <c r="W659" s="13" t="s">
        <v>96</v>
      </c>
    </row>
    <row r="660" spans="1:23" x14ac:dyDescent="0.25">
      <c r="A660" s="21" t="s">
        <v>199</v>
      </c>
      <c r="B660" s="28">
        <v>43623</v>
      </c>
      <c r="C660" s="18">
        <v>42901</v>
      </c>
      <c r="D660" s="9">
        <v>0</v>
      </c>
      <c r="E660" s="12">
        <f>IF(B660&gt;0,_xlfn.DAYS(B660,C660)/365.242199,"")</f>
        <v>1.9767704881220474</v>
      </c>
      <c r="F660" s="43">
        <v>1015.1515151515151</v>
      </c>
      <c r="G660" s="47">
        <v>4.7351449275362327</v>
      </c>
      <c r="H660" s="47">
        <v>4.1732367149758458</v>
      </c>
      <c r="I660" s="47">
        <v>1.9681720975574872</v>
      </c>
      <c r="J660" s="48">
        <v>5.9635702601333982</v>
      </c>
      <c r="K660" s="45">
        <f>IF(G660&gt;0,0.0000275*G660^2.082*H660^0.974*F660,"")</f>
        <v>2.8592238804091044</v>
      </c>
      <c r="L660" s="45">
        <f>IF(G660&gt;0,(1/3*H660^3*PI()*(G660/((H660-1.3)*200))^2)*F660,"")</f>
        <v>5.2461691534305217</v>
      </c>
      <c r="M660" s="30">
        <f>IF(E660&gt;1.9,J660/E660,"")</f>
        <v>3.0168248139918621</v>
      </c>
      <c r="N660" s="13" t="s">
        <v>92</v>
      </c>
      <c r="O660" s="13" t="s">
        <v>379</v>
      </c>
      <c r="P660" s="27" t="s">
        <v>48</v>
      </c>
      <c r="Q660" s="15" t="s">
        <v>101</v>
      </c>
      <c r="R660" s="26">
        <v>5</v>
      </c>
      <c r="S660" s="13">
        <v>100</v>
      </c>
      <c r="T660" s="13">
        <v>0</v>
      </c>
      <c r="U660" s="13"/>
      <c r="V660" s="25"/>
      <c r="W660" s="13" t="s">
        <v>96</v>
      </c>
    </row>
    <row r="661" spans="1:23" x14ac:dyDescent="0.25">
      <c r="A661" s="21" t="s">
        <v>213</v>
      </c>
      <c r="B661" s="28">
        <v>43623</v>
      </c>
      <c r="C661" s="18">
        <v>42901</v>
      </c>
      <c r="D661" s="9">
        <v>0</v>
      </c>
      <c r="E661" s="12">
        <f>IF(B661&gt;0,_xlfn.DAYS(B661,C661)/365.242199,"")</f>
        <v>1.9767704881220474</v>
      </c>
      <c r="F661" s="43">
        <v>1136.3636363636365</v>
      </c>
      <c r="G661" s="47">
        <v>5.0666666666666673</v>
      </c>
      <c r="H661" s="47">
        <v>4.3146666666666667</v>
      </c>
      <c r="I661" s="47">
        <v>2.4287605205014002</v>
      </c>
      <c r="J661" s="48">
        <v>7.3336999108259207</v>
      </c>
      <c r="K661" s="45">
        <f>IF(G661&gt;0,0.0000275*G661^2.082*H661^0.974*F661,"")</f>
        <v>3.8064536028643965</v>
      </c>
      <c r="L661" s="45">
        <f>IF(G661&gt;0,(1/3*H661^3*PI()*(G661/((H661-1.3)*200))^2)*F661,"")</f>
        <v>6.7498445594815699</v>
      </c>
      <c r="M661" s="30">
        <f>IF(E661&gt;1.9,J661/E661,"")</f>
        <v>3.709940003097179</v>
      </c>
      <c r="N661" s="13" t="s">
        <v>92</v>
      </c>
      <c r="O661" s="13" t="s">
        <v>379</v>
      </c>
      <c r="P661" s="27" t="s">
        <v>48</v>
      </c>
      <c r="Q661" s="15" t="s">
        <v>101</v>
      </c>
      <c r="R661" s="26">
        <v>6</v>
      </c>
      <c r="S661" s="13">
        <v>200</v>
      </c>
      <c r="T661" s="13">
        <v>200</v>
      </c>
      <c r="U661" s="13"/>
      <c r="V661" s="25"/>
      <c r="W661" s="13" t="s">
        <v>96</v>
      </c>
    </row>
    <row r="662" spans="1:23" x14ac:dyDescent="0.25">
      <c r="A662" s="21" t="s">
        <v>227</v>
      </c>
      <c r="B662" s="28">
        <v>43623</v>
      </c>
      <c r="C662" s="18">
        <v>42901</v>
      </c>
      <c r="D662" s="9">
        <v>0</v>
      </c>
      <c r="E662" s="12">
        <f>IF(B662&gt;0,_xlfn.DAYS(B662,C662)/365.242199,"")</f>
        <v>1.9767704881220474</v>
      </c>
      <c r="F662" s="43">
        <v>1106.0606060606062</v>
      </c>
      <c r="G662" s="47">
        <v>4.8250000000000002</v>
      </c>
      <c r="H662" s="47">
        <v>4.1708735484255586</v>
      </c>
      <c r="I662" s="47">
        <v>2.1195040436775683</v>
      </c>
      <c r="J662" s="48">
        <v>6.3858627704374697</v>
      </c>
      <c r="K662" s="45">
        <f>IF(G662&gt;0,0.0000275*G662^2.082*H662^0.974*F662,"")</f>
        <v>3.2378308330141312</v>
      </c>
      <c r="L662" s="45">
        <f>IF(G662&gt;0,(1/3*H662^3*PI()*(G662/((H662-1.3)*200))^2)*F662,"")</f>
        <v>5.9346502367998646</v>
      </c>
      <c r="M662" s="30">
        <f>IF(E662&gt;1.9,J662/E662,"")</f>
        <v>3.2304523002587446</v>
      </c>
      <c r="N662" s="13" t="s">
        <v>92</v>
      </c>
      <c r="O662" s="13" t="s">
        <v>379</v>
      </c>
      <c r="P662" s="27" t="s">
        <v>48</v>
      </c>
      <c r="Q662" s="15" t="s">
        <v>101</v>
      </c>
      <c r="R662" s="26">
        <v>7</v>
      </c>
      <c r="S662" s="13">
        <v>200</v>
      </c>
      <c r="T662" s="13">
        <v>0</v>
      </c>
      <c r="U662" s="13"/>
      <c r="V662" s="25"/>
      <c r="W662" s="13" t="s">
        <v>96</v>
      </c>
    </row>
    <row r="663" spans="1:23" x14ac:dyDescent="0.25">
      <c r="A663" s="21" t="s">
        <v>241</v>
      </c>
      <c r="B663" s="28">
        <v>43623</v>
      </c>
      <c r="C663" s="18">
        <v>42901</v>
      </c>
      <c r="D663" s="9">
        <v>0</v>
      </c>
      <c r="E663" s="12">
        <f>IF(B663&gt;0,_xlfn.DAYS(B663,C663)/365.242199,"")</f>
        <v>1.9767704881220474</v>
      </c>
      <c r="F663" s="43">
        <v>1136.3636363636365</v>
      </c>
      <c r="G663" s="47">
        <v>4.4293333333333331</v>
      </c>
      <c r="H663" s="47">
        <v>3.9719999999999995</v>
      </c>
      <c r="I663" s="47">
        <v>2.010286099076632</v>
      </c>
      <c r="J663" s="48">
        <v>6.130863180938281</v>
      </c>
      <c r="K663" s="45">
        <f>IF(G663&gt;0,0.0000275*G663^2.082*H663^0.974*F663,"")</f>
        <v>2.6543702222395336</v>
      </c>
      <c r="L663" s="45">
        <f>IF(G663&gt;0,(1/3*H663^3*PI()*(G663/((H663-1.3)*200))^2)*F663,"")</f>
        <v>5.1229190782737541</v>
      </c>
      <c r="M663" s="30">
        <f>IF(E663&gt;1.9,J663/E663,"")</f>
        <v>3.1014542243407655</v>
      </c>
      <c r="N663" s="13" t="s">
        <v>92</v>
      </c>
      <c r="O663" s="13" t="s">
        <v>379</v>
      </c>
      <c r="P663" s="27" t="s">
        <v>48</v>
      </c>
      <c r="Q663" s="15" t="s">
        <v>101</v>
      </c>
      <c r="R663" s="26">
        <v>8</v>
      </c>
      <c r="S663" s="13">
        <v>400</v>
      </c>
      <c r="T663" s="13">
        <v>0</v>
      </c>
      <c r="U663" s="13"/>
      <c r="V663" s="25"/>
      <c r="W663" s="13" t="s">
        <v>96</v>
      </c>
    </row>
    <row r="664" spans="1:23" x14ac:dyDescent="0.25">
      <c r="A664" s="21" t="s">
        <v>143</v>
      </c>
      <c r="B664" s="28">
        <v>43623</v>
      </c>
      <c r="C664" s="18">
        <v>42901</v>
      </c>
      <c r="D664" s="9">
        <v>0</v>
      </c>
      <c r="E664" s="12">
        <f>IF(B664&gt;0,_xlfn.DAYS(B664,C664)/365.242199,"")</f>
        <v>1.9767704881220474</v>
      </c>
      <c r="F664" s="43">
        <v>1136.3636363636365</v>
      </c>
      <c r="G664" s="47">
        <v>4.7133333333333329</v>
      </c>
      <c r="H664" s="47">
        <v>4.1946666666666665</v>
      </c>
      <c r="I664" s="47">
        <v>2.1155413529440632</v>
      </c>
      <c r="J664" s="48">
        <v>6.3988837229438928</v>
      </c>
      <c r="K664" s="45">
        <f>IF(G664&gt;0,0.0000275*G664^2.082*H664^0.974*F664,"")</f>
        <v>3.1858590738613288</v>
      </c>
      <c r="L664" s="45">
        <f>IF(G664&gt;0,(1/3*H664^3*PI()*(G664/((H664-1.3)*200))^2)*F664,"")</f>
        <v>5.8215349422071334</v>
      </c>
      <c r="M664" s="30">
        <f>IF(E664&gt;1.9,J664/E664,"")</f>
        <v>3.2370392827054491</v>
      </c>
      <c r="N664" s="13" t="s">
        <v>92</v>
      </c>
      <c r="O664" s="13" t="s">
        <v>379</v>
      </c>
      <c r="P664" s="27" t="s">
        <v>48</v>
      </c>
      <c r="Q664" s="15" t="s">
        <v>101</v>
      </c>
      <c r="R664" s="26">
        <v>9</v>
      </c>
      <c r="S664" s="13">
        <v>400</v>
      </c>
      <c r="T664" s="13">
        <v>400</v>
      </c>
      <c r="U664" s="13"/>
      <c r="V664" s="25"/>
      <c r="W664" s="13" t="s">
        <v>96</v>
      </c>
    </row>
    <row r="665" spans="1:23" x14ac:dyDescent="0.25">
      <c r="A665" s="21" t="s">
        <v>129</v>
      </c>
      <c r="B665" s="28">
        <v>43623</v>
      </c>
      <c r="C665" s="18">
        <v>42901</v>
      </c>
      <c r="D665" s="9">
        <v>0</v>
      </c>
      <c r="E665" s="12">
        <f>IF(B665&gt;0,_xlfn.DAYS(B665,C665)/365.242199,"")</f>
        <v>1.9767704881220474</v>
      </c>
      <c r="F665" s="43">
        <v>1090.909090909091</v>
      </c>
      <c r="G665" s="47">
        <v>4.7237777777777774</v>
      </c>
      <c r="H665" s="47">
        <v>4.241669082125604</v>
      </c>
      <c r="I665" s="47">
        <v>2.0504128052429387</v>
      </c>
      <c r="J665" s="48">
        <v>6.2297553020278427</v>
      </c>
      <c r="K665" s="45">
        <f>IF(G665&gt;0,0.0000275*G665^2.082*H665^0.974*F665,"")</f>
        <v>3.1060807001731727</v>
      </c>
      <c r="L665" s="45">
        <f>IF(G665&gt;0,(1/3*H665^3*PI()*(G665/((H665-1.3)*200))^2)*F665,"")</f>
        <v>5.6202912782394501</v>
      </c>
      <c r="M665" s="30">
        <f>IF(E665&gt;1.9,J665/E665,"")</f>
        <v>3.1514813375963415</v>
      </c>
      <c r="N665" s="13" t="s">
        <v>92</v>
      </c>
      <c r="O665" s="13" t="s">
        <v>379</v>
      </c>
      <c r="P665" s="27" t="s">
        <v>48</v>
      </c>
      <c r="Q665" s="15" t="s">
        <v>101</v>
      </c>
      <c r="R665" s="26">
        <v>10</v>
      </c>
      <c r="S665" s="13">
        <v>400</v>
      </c>
      <c r="T665" s="13">
        <v>0</v>
      </c>
      <c r="U665" s="13"/>
      <c r="V665" s="25"/>
      <c r="W665" s="13" t="s">
        <v>96</v>
      </c>
    </row>
    <row r="666" spans="1:23" x14ac:dyDescent="0.25">
      <c r="A666" s="21" t="s">
        <v>116</v>
      </c>
      <c r="B666" s="28">
        <v>43698</v>
      </c>
      <c r="C666" s="18">
        <v>43296</v>
      </c>
      <c r="D666" s="9">
        <v>0</v>
      </c>
      <c r="E666" s="12">
        <f>IF(B666&gt;0,_xlfn.DAYS(B666,C666)/365.242199,"")</f>
        <v>1.100639523857428</v>
      </c>
      <c r="F666" s="43">
        <v>911.18997569534713</v>
      </c>
      <c r="G666" s="47">
        <v>2.1425396825396827</v>
      </c>
      <c r="H666" s="47">
        <v>2.0354708994708997</v>
      </c>
      <c r="I666" s="47">
        <v>0.34588479198410771</v>
      </c>
      <c r="J666" s="48">
        <v>1.1299625066565293</v>
      </c>
      <c r="K666" s="45">
        <f>IF(G666&gt;0,0.0000275*G666^2.082*H666^0.974*F666,"")</f>
        <v>0.24466686314071132</v>
      </c>
      <c r="L666" s="45">
        <f>IF(G666&gt;0,(1/3*H666^3*PI()*(G666/((H666-1.3)*200))^2)*F666,"")</f>
        <v>1.7072574431722551</v>
      </c>
      <c r="M666" s="30" t="str">
        <f>IF(E666&gt;1.9,J666/E666,"")</f>
        <v/>
      </c>
      <c r="N666" s="13" t="s">
        <v>91</v>
      </c>
      <c r="O666" s="13" t="s">
        <v>379</v>
      </c>
      <c r="P666" s="27" t="s">
        <v>48</v>
      </c>
      <c r="Q666" s="15" t="s">
        <v>102</v>
      </c>
      <c r="R666" s="26">
        <v>1</v>
      </c>
      <c r="S666" s="13">
        <v>0</v>
      </c>
      <c r="T666" s="13">
        <v>0</v>
      </c>
      <c r="U666" s="13"/>
      <c r="V666" s="25"/>
      <c r="W666" s="13" t="s">
        <v>95</v>
      </c>
    </row>
    <row r="667" spans="1:23" x14ac:dyDescent="0.25">
      <c r="A667" s="21" t="s">
        <v>158</v>
      </c>
      <c r="B667" s="28">
        <v>43698</v>
      </c>
      <c r="C667" s="18">
        <v>43296</v>
      </c>
      <c r="D667" s="9">
        <v>0</v>
      </c>
      <c r="E667" s="12">
        <f>IF(B667&gt;0,_xlfn.DAYS(B667,C667)/365.242199,"")</f>
        <v>1.100639523857428</v>
      </c>
      <c r="F667" s="43">
        <v>921.90985776235129</v>
      </c>
      <c r="G667" s="47">
        <v>1.7594679089026914</v>
      </c>
      <c r="H667" s="47">
        <v>1.8739591315453386</v>
      </c>
      <c r="I667" s="47">
        <v>0.24381670052742752</v>
      </c>
      <c r="J667" s="48">
        <v>0.85831637088346424</v>
      </c>
      <c r="K667" s="45">
        <f>IF(G667&gt;0,0.0000275*G667^2.082*H667^0.974*F667,"")</f>
        <v>0.15155611913363942</v>
      </c>
      <c r="L667" s="45">
        <f>IF(G667&gt;0,(1/3*H667^3*PI()*(G667/((H667-1.3)*200))^2)*F667,"")</f>
        <v>1.492581972795135</v>
      </c>
      <c r="M667" s="30" t="str">
        <f>IF(E667&gt;1.9,J667/E667,"")</f>
        <v/>
      </c>
      <c r="N667" s="13" t="s">
        <v>91</v>
      </c>
      <c r="O667" s="13" t="s">
        <v>379</v>
      </c>
      <c r="P667" s="27" t="s">
        <v>48</v>
      </c>
      <c r="Q667" s="15" t="s">
        <v>102</v>
      </c>
      <c r="R667" s="26">
        <v>2</v>
      </c>
      <c r="S667" s="13">
        <v>0</v>
      </c>
      <c r="T667" s="13">
        <v>0</v>
      </c>
      <c r="U667" s="13"/>
      <c r="V667" s="25"/>
      <c r="W667" s="13" t="s">
        <v>95</v>
      </c>
    </row>
    <row r="668" spans="1:23" x14ac:dyDescent="0.25">
      <c r="A668" s="21" t="s">
        <v>172</v>
      </c>
      <c r="B668" s="28">
        <v>43698</v>
      </c>
      <c r="C668" s="18">
        <v>43296</v>
      </c>
      <c r="D668" s="9">
        <v>0</v>
      </c>
      <c r="E668" s="12">
        <f>IF(B668&gt;0,_xlfn.DAYS(B668,C668)/365.242199,"")</f>
        <v>1.100639523857428</v>
      </c>
      <c r="F668" s="43">
        <v>932.62973982935534</v>
      </c>
      <c r="G668" s="47">
        <v>1.4954595959595958</v>
      </c>
      <c r="H668" s="47">
        <v>1.6344827586206898</v>
      </c>
      <c r="I668" s="47">
        <v>0.14802104395775761</v>
      </c>
      <c r="J668" s="48">
        <v>0.49628864445491194</v>
      </c>
      <c r="K668" s="45">
        <f>IF(G668&gt;0,0.0000275*G668^2.082*H668^0.974*F668,"")</f>
        <v>9.566549006532106E-2</v>
      </c>
      <c r="L668" s="45">
        <f>IF(G668&gt;0,(1/3*H668^3*PI()*(G668/((H668-1.3)*200))^2)*F668,"")</f>
        <v>2.1311833428895635</v>
      </c>
      <c r="M668" s="30" t="str">
        <f>IF(E668&gt;1.9,J668/E668,"")</f>
        <v/>
      </c>
      <c r="N668" s="13" t="s">
        <v>91</v>
      </c>
      <c r="O668" s="13" t="s">
        <v>379</v>
      </c>
      <c r="P668" s="27" t="s">
        <v>48</v>
      </c>
      <c r="Q668" s="15" t="s">
        <v>102</v>
      </c>
      <c r="R668" s="26">
        <v>3</v>
      </c>
      <c r="S668" s="13">
        <v>0</v>
      </c>
      <c r="T668" s="13">
        <v>100</v>
      </c>
      <c r="U668" s="13"/>
      <c r="V668" s="25"/>
      <c r="W668" s="13" t="s">
        <v>95</v>
      </c>
    </row>
    <row r="669" spans="1:23" x14ac:dyDescent="0.25">
      <c r="A669" s="21" t="s">
        <v>186</v>
      </c>
      <c r="B669" s="28">
        <v>43698</v>
      </c>
      <c r="C669" s="18">
        <v>43296</v>
      </c>
      <c r="D669" s="9">
        <v>0</v>
      </c>
      <c r="E669" s="12">
        <f>IF(B669&gt;0,_xlfn.DAYS(B669,C669)/365.242199,"")</f>
        <v>1.100639523857428</v>
      </c>
      <c r="F669" s="43">
        <v>911.18997569534713</v>
      </c>
      <c r="G669" s="47">
        <v>1.5706307798481713</v>
      </c>
      <c r="H669" s="47">
        <v>1.793122310639552</v>
      </c>
      <c r="I669" s="47">
        <v>0.16896845066766608</v>
      </c>
      <c r="J669" s="48">
        <v>0.56878198613544884</v>
      </c>
      <c r="K669" s="45">
        <f>IF(G669&gt;0,0.0000275*G669^2.082*H669^0.974*F669,"")</f>
        <v>0.11328801527924048</v>
      </c>
      <c r="L669" s="45">
        <f>IF(G669&gt;0,(1/3*H669^3*PI()*(G669/((H669-1.3)*200))^2)*F669,"")</f>
        <v>1.3952312881872992</v>
      </c>
      <c r="M669" s="30" t="str">
        <f>IF(E669&gt;1.9,J669/E669,"")</f>
        <v/>
      </c>
      <c r="N669" s="13" t="s">
        <v>91</v>
      </c>
      <c r="O669" s="13" t="s">
        <v>379</v>
      </c>
      <c r="P669" s="27" t="s">
        <v>48</v>
      </c>
      <c r="Q669" s="15" t="s">
        <v>102</v>
      </c>
      <c r="R669" s="26">
        <v>4</v>
      </c>
      <c r="S669" s="13">
        <v>100</v>
      </c>
      <c r="T669" s="13">
        <v>100</v>
      </c>
      <c r="U669" s="13"/>
      <c r="V669" s="25"/>
      <c r="W669" s="13" t="s">
        <v>95</v>
      </c>
    </row>
    <row r="670" spans="1:23" x14ac:dyDescent="0.25">
      <c r="A670" s="21" t="s">
        <v>200</v>
      </c>
      <c r="B670" s="28">
        <v>43698</v>
      </c>
      <c r="C670" s="18">
        <v>43296</v>
      </c>
      <c r="D670" s="9">
        <v>0</v>
      </c>
      <c r="E670" s="12">
        <f>IF(B670&gt;0,_xlfn.DAYS(B670,C670)/365.242199,"")</f>
        <v>1.100639523857428</v>
      </c>
      <c r="F670" s="43">
        <v>921.90985776235129</v>
      </c>
      <c r="G670" s="47">
        <v>1.6562424242424243</v>
      </c>
      <c r="H670" s="47">
        <v>1.8451881080951738</v>
      </c>
      <c r="I670" s="47">
        <v>0.2018376933507379</v>
      </c>
      <c r="J670" s="48">
        <v>0.66136068812944593</v>
      </c>
      <c r="K670" s="45">
        <f>IF(G670&gt;0,0.0000275*G670^2.082*H670^0.974*F670,"")</f>
        <v>0.13163176741604721</v>
      </c>
      <c r="L670" s="45">
        <f>IF(G670&gt;0,(1/3*H670^3*PI()*(G670/((H670-1.3)*200))^2)*F670,"")</f>
        <v>1.3993749247817087</v>
      </c>
      <c r="M670" s="30" t="str">
        <f>IF(E670&gt;1.9,J670/E670,"")</f>
        <v/>
      </c>
      <c r="N670" s="13" t="s">
        <v>91</v>
      </c>
      <c r="O670" s="13" t="s">
        <v>379</v>
      </c>
      <c r="P670" s="27" t="s">
        <v>48</v>
      </c>
      <c r="Q670" s="15" t="s">
        <v>102</v>
      </c>
      <c r="R670" s="26">
        <v>5</v>
      </c>
      <c r="S670" s="13">
        <v>100</v>
      </c>
      <c r="T670" s="13">
        <v>0</v>
      </c>
      <c r="U670" s="13"/>
      <c r="V670" s="25"/>
      <c r="W670" s="13" t="s">
        <v>95</v>
      </c>
    </row>
    <row r="671" spans="1:23" x14ac:dyDescent="0.25">
      <c r="A671" s="21" t="s">
        <v>214</v>
      </c>
      <c r="B671" s="28">
        <v>43698</v>
      </c>
      <c r="C671" s="18">
        <v>43296</v>
      </c>
      <c r="D671" s="9">
        <v>0</v>
      </c>
      <c r="E671" s="12">
        <f>IF(B671&gt;0,_xlfn.DAYS(B671,C671)/365.242199,"")</f>
        <v>1.100639523857428</v>
      </c>
      <c r="F671" s="43">
        <v>900.47009362834308</v>
      </c>
      <c r="G671" s="47">
        <v>2.2061660561660559</v>
      </c>
      <c r="H671" s="47">
        <v>1.9873276653816376</v>
      </c>
      <c r="I671" s="47">
        <v>0.34467240188514192</v>
      </c>
      <c r="J671" s="48">
        <v>1.1896418665072648</v>
      </c>
      <c r="K671" s="45">
        <f>IF(G671&gt;0,0.0000275*G671^2.082*H671^0.974*F671,"")</f>
        <v>0.25105633711303466</v>
      </c>
      <c r="L671" s="45">
        <f>IF(G671&gt;0,(1/3*H671^3*PI()*(G671/((H671-1.3)*200))^2)*F671,"")</f>
        <v>1.9063169180165274</v>
      </c>
      <c r="M671" s="30" t="str">
        <f>IF(E671&gt;1.9,J671/E671,"")</f>
        <v/>
      </c>
      <c r="N671" s="13" t="s">
        <v>91</v>
      </c>
      <c r="O671" s="13" t="s">
        <v>379</v>
      </c>
      <c r="P671" s="27" t="s">
        <v>48</v>
      </c>
      <c r="Q671" s="15" t="s">
        <v>102</v>
      </c>
      <c r="R671" s="26">
        <v>6</v>
      </c>
      <c r="S671" s="13">
        <v>200</v>
      </c>
      <c r="T671" s="13">
        <v>200</v>
      </c>
      <c r="U671" s="13"/>
      <c r="V671" s="25"/>
      <c r="W671" s="13" t="s">
        <v>95</v>
      </c>
    </row>
    <row r="672" spans="1:23" x14ac:dyDescent="0.25">
      <c r="A672" s="21" t="s">
        <v>228</v>
      </c>
      <c r="B672" s="28">
        <v>43698</v>
      </c>
      <c r="C672" s="18">
        <v>43296</v>
      </c>
      <c r="D672" s="9">
        <v>0</v>
      </c>
      <c r="E672" s="12">
        <f>IF(B672&gt;0,_xlfn.DAYS(B672,C672)/365.242199,"")</f>
        <v>1.100639523857428</v>
      </c>
      <c r="F672" s="43">
        <v>921.90985776235129</v>
      </c>
      <c r="G672" s="47">
        <v>1.938569267554775</v>
      </c>
      <c r="H672" s="47">
        <v>1.9105014899957429</v>
      </c>
      <c r="I672" s="47">
        <v>0.28786687412318362</v>
      </c>
      <c r="J672" s="48">
        <v>0.96461704042928931</v>
      </c>
      <c r="K672" s="45">
        <f>IF(G672&gt;0,0.0000275*G672^2.082*H672^0.974*F672,"")</f>
        <v>0.18897085020875629</v>
      </c>
      <c r="L672" s="45">
        <f>IF(G672&gt;0,(1/3*H672^3*PI()*(G672/((H672-1.3)*200))^2)*F672,"")</f>
        <v>1.6970256954735652</v>
      </c>
      <c r="M672" s="30" t="str">
        <f>IF(E672&gt;1.9,J672/E672,"")</f>
        <v/>
      </c>
      <c r="N672" s="13" t="s">
        <v>91</v>
      </c>
      <c r="O672" s="13" t="s">
        <v>379</v>
      </c>
      <c r="P672" s="27" t="s">
        <v>48</v>
      </c>
      <c r="Q672" s="15" t="s">
        <v>102</v>
      </c>
      <c r="R672" s="26">
        <v>7</v>
      </c>
      <c r="S672" s="13">
        <v>200</v>
      </c>
      <c r="T672" s="13">
        <v>0</v>
      </c>
      <c r="U672" s="13"/>
      <c r="V672" s="25"/>
      <c r="W672" s="13" t="s">
        <v>95</v>
      </c>
    </row>
    <row r="673" spans="1:23" x14ac:dyDescent="0.25">
      <c r="A673" s="21" t="s">
        <v>242</v>
      </c>
      <c r="B673" s="28">
        <v>43698</v>
      </c>
      <c r="C673" s="18">
        <v>43296</v>
      </c>
      <c r="D673" s="9">
        <v>0</v>
      </c>
      <c r="E673" s="12">
        <f>IF(B673&gt;0,_xlfn.DAYS(B673,C673)/365.242199,"")</f>
        <v>1.100639523857428</v>
      </c>
      <c r="F673" s="43">
        <v>900.47009362834308</v>
      </c>
      <c r="G673" s="47">
        <v>2.7925347985347986</v>
      </c>
      <c r="H673" s="47">
        <v>2.5163031709752945</v>
      </c>
      <c r="I673" s="47">
        <v>0.58182095686825785</v>
      </c>
      <c r="J673" s="48">
        <v>1.8987870871136534</v>
      </c>
      <c r="K673" s="45">
        <f>IF(G673&gt;0,0.0000275*G673^2.082*H673^0.974*F673,"")</f>
        <v>0.51607662331540471</v>
      </c>
      <c r="L673" s="45">
        <f>IF(G673&gt;0,(1/3*H673^3*PI()*(G673/((H673-1.3)*200))^2)*F673,"")</f>
        <v>1.97988663668755</v>
      </c>
      <c r="M673" s="30" t="str">
        <f>IF(E673&gt;1.9,J673/E673,"")</f>
        <v/>
      </c>
      <c r="N673" s="13" t="s">
        <v>91</v>
      </c>
      <c r="O673" s="13" t="s">
        <v>379</v>
      </c>
      <c r="P673" s="27" t="s">
        <v>48</v>
      </c>
      <c r="Q673" s="15" t="s">
        <v>102</v>
      </c>
      <c r="R673" s="26">
        <v>8</v>
      </c>
      <c r="S673" s="13">
        <v>400</v>
      </c>
      <c r="T673" s="13">
        <v>0</v>
      </c>
      <c r="U673" s="13"/>
      <c r="V673" s="25"/>
      <c r="W673" s="13" t="s">
        <v>95</v>
      </c>
    </row>
    <row r="674" spans="1:23" x14ac:dyDescent="0.25">
      <c r="A674" s="21" t="s">
        <v>144</v>
      </c>
      <c r="B674" s="28">
        <v>43698</v>
      </c>
      <c r="C674" s="18">
        <v>43296</v>
      </c>
      <c r="D674" s="9">
        <v>0</v>
      </c>
      <c r="E674" s="12">
        <f>IF(B674&gt;0,_xlfn.DAYS(B674,C674)/365.242199,"")</f>
        <v>1.100639523857428</v>
      </c>
      <c r="F674" s="43">
        <v>868.31044742733081</v>
      </c>
      <c r="G674" s="47">
        <v>1.7963956365272153</v>
      </c>
      <c r="H674" s="47">
        <v>1.8561728395061727</v>
      </c>
      <c r="I674" s="47">
        <v>0.23614664927633156</v>
      </c>
      <c r="J674" s="48">
        <v>0.82927038440715783</v>
      </c>
      <c r="K674" s="45">
        <f>IF(G674&gt;0,0.0000275*G674^2.082*H674^0.974*F674,"")</f>
        <v>0.14767500741911263</v>
      </c>
      <c r="L674" s="45">
        <f>IF(G674&gt;0,(1/3*H674^3*PI()*(G674/((H674-1.3)*200))^2)*F674,"")</f>
        <v>1.5166428563897465</v>
      </c>
      <c r="M674" s="30" t="str">
        <f>IF(E674&gt;1.9,J674/E674,"")</f>
        <v/>
      </c>
      <c r="N674" s="13" t="s">
        <v>91</v>
      </c>
      <c r="O674" s="13" t="s">
        <v>379</v>
      </c>
      <c r="P674" s="27" t="s">
        <v>48</v>
      </c>
      <c r="Q674" s="15" t="s">
        <v>102</v>
      </c>
      <c r="R674" s="26">
        <v>9</v>
      </c>
      <c r="S674" s="13">
        <v>400</v>
      </c>
      <c r="T674" s="13">
        <v>400</v>
      </c>
      <c r="U674" s="13"/>
      <c r="V674" s="25"/>
      <c r="W674" s="13" t="s">
        <v>95</v>
      </c>
    </row>
    <row r="675" spans="1:23" x14ac:dyDescent="0.25">
      <c r="A675" s="21" t="s">
        <v>130</v>
      </c>
      <c r="B675" s="28">
        <v>43698</v>
      </c>
      <c r="C675" s="18">
        <v>43296</v>
      </c>
      <c r="D675" s="9">
        <v>0</v>
      </c>
      <c r="E675" s="12">
        <f>IF(B675&gt;0,_xlfn.DAYS(B675,C675)/365.242199,"")</f>
        <v>1.100639523857428</v>
      </c>
      <c r="F675" s="43">
        <v>900.47009362834308</v>
      </c>
      <c r="G675" s="47">
        <v>1.5181449275362315</v>
      </c>
      <c r="H675" s="47">
        <v>1.6586501854892663</v>
      </c>
      <c r="I675" s="47">
        <v>0.17268139534574875</v>
      </c>
      <c r="J675" s="48">
        <v>0.59985904204970852</v>
      </c>
      <c r="K675" s="45">
        <f>IF(G675&gt;0,0.0000275*G675^2.082*H675^0.974*F675,"")</f>
        <v>9.6680149879590546E-2</v>
      </c>
      <c r="L675" s="45">
        <f>IF(G675&gt;0,(1/3*H675^3*PI()*(G675/((H675-1.3)*200))^2)*F675,"")</f>
        <v>1.9274657571978862</v>
      </c>
      <c r="M675" s="30" t="str">
        <f>IF(E675&gt;1.9,J675/E675,"")</f>
        <v/>
      </c>
      <c r="N675" s="13" t="s">
        <v>91</v>
      </c>
      <c r="O675" s="13" t="s">
        <v>379</v>
      </c>
      <c r="P675" s="27" t="s">
        <v>48</v>
      </c>
      <c r="Q675" s="15" t="s">
        <v>102</v>
      </c>
      <c r="R675" s="26">
        <v>10</v>
      </c>
      <c r="S675" s="13">
        <v>400</v>
      </c>
      <c r="T675" s="13">
        <v>0</v>
      </c>
      <c r="U675" s="13"/>
      <c r="V675" s="25"/>
      <c r="W675" s="13" t="s">
        <v>95</v>
      </c>
    </row>
    <row r="676" spans="1:23" x14ac:dyDescent="0.25">
      <c r="A676" s="21" t="s">
        <v>117</v>
      </c>
      <c r="B676" s="17">
        <v>43724</v>
      </c>
      <c r="C676" s="18">
        <v>42566</v>
      </c>
      <c r="D676" s="9">
        <v>0</v>
      </c>
      <c r="E676" s="12">
        <f>IF(B676&gt;0,_xlfn.DAYS(B676,C676)/365.242199,"")</f>
        <v>3.1704989269325909</v>
      </c>
      <c r="F676" s="43">
        <v>1166.6666666666667</v>
      </c>
      <c r="G676" s="47">
        <v>8.823901656459455</v>
      </c>
      <c r="H676" s="47">
        <v>7.2690110157646499</v>
      </c>
      <c r="I676" s="47">
        <v>6.7521614942642989</v>
      </c>
      <c r="J676" s="48">
        <v>25.101801733380565</v>
      </c>
      <c r="K676" s="45">
        <f>IF(G676&gt;0,0.0000275*G676^2.082*H676^0.974*F676,"")</f>
        <v>20.616832587940824</v>
      </c>
      <c r="L676" s="45">
        <f>IF(G676&gt;0,(1/3*H676^3*PI()*(G676/((H676-1.3)*200))^2)*F676,"")</f>
        <v>25.636454055849654</v>
      </c>
      <c r="M676" s="30">
        <f>IF(E676&gt;1.9,J676/E676,"")</f>
        <v>7.9173033367546894</v>
      </c>
      <c r="N676" s="13" t="s">
        <v>91</v>
      </c>
      <c r="O676" s="13" t="s">
        <v>379</v>
      </c>
      <c r="P676" s="27" t="s">
        <v>48</v>
      </c>
      <c r="Q676" s="15" t="s">
        <v>103</v>
      </c>
      <c r="R676" s="26">
        <v>1</v>
      </c>
      <c r="S676" s="13">
        <v>0</v>
      </c>
      <c r="T676" s="13">
        <v>0</v>
      </c>
      <c r="U676" s="13"/>
      <c r="V676" s="25"/>
      <c r="W676" s="13" t="s">
        <v>95</v>
      </c>
    </row>
    <row r="677" spans="1:23" x14ac:dyDescent="0.25">
      <c r="A677" s="21" t="s">
        <v>159</v>
      </c>
      <c r="B677" s="17">
        <v>43724</v>
      </c>
      <c r="C677" s="18">
        <v>42566</v>
      </c>
      <c r="D677" s="9">
        <v>0</v>
      </c>
      <c r="E677" s="12">
        <f>IF(B677&gt;0,_xlfn.DAYS(B677,C677)/365.242199,"")</f>
        <v>3.1704989269325909</v>
      </c>
      <c r="F677" s="43">
        <v>1000</v>
      </c>
      <c r="G677" s="47">
        <v>8.515761904761904</v>
      </c>
      <c r="H677" s="47">
        <v>6.8594530432770071</v>
      </c>
      <c r="I677" s="47">
        <v>5.6691784763279811</v>
      </c>
      <c r="J677" s="48">
        <v>20.742023621927455</v>
      </c>
      <c r="K677" s="45">
        <f>IF(G677&gt;0,0.0000275*G677^2.082*H677^0.974*F677,"")</f>
        <v>15.509721630886045</v>
      </c>
      <c r="L677" s="45">
        <f>IF(G677&gt;0,(1/3*H677^3*PI()*(G677/((H677-1.3)*200))^2)*F677,"")</f>
        <v>19.825309542528124</v>
      </c>
      <c r="M677" s="30">
        <f>IF(E677&gt;1.9,J677/E677,"")</f>
        <v>6.5421954398814588</v>
      </c>
      <c r="N677" s="13" t="s">
        <v>91</v>
      </c>
      <c r="O677" s="13" t="s">
        <v>379</v>
      </c>
      <c r="P677" s="27" t="s">
        <v>48</v>
      </c>
      <c r="Q677" s="15" t="s">
        <v>103</v>
      </c>
      <c r="R677" s="26">
        <v>2</v>
      </c>
      <c r="S677" s="13">
        <v>0</v>
      </c>
      <c r="T677" s="13">
        <v>0</v>
      </c>
      <c r="U677" s="13"/>
      <c r="V677" s="25"/>
      <c r="W677" s="13" t="s">
        <v>95</v>
      </c>
    </row>
    <row r="678" spans="1:23" x14ac:dyDescent="0.25">
      <c r="A678" s="21" t="s">
        <v>173</v>
      </c>
      <c r="B678" s="17">
        <v>43724</v>
      </c>
      <c r="C678" s="18">
        <v>42566</v>
      </c>
      <c r="D678" s="9">
        <v>0</v>
      </c>
      <c r="E678" s="12">
        <f>IF(B678&gt;0,_xlfn.DAYS(B678,C678)/365.242199,"")</f>
        <v>3.1704989269325909</v>
      </c>
      <c r="F678" s="43">
        <v>1066.6666666666667</v>
      </c>
      <c r="G678" s="47">
        <v>8.7472423835125444</v>
      </c>
      <c r="H678" s="47">
        <v>7.1463898368473551</v>
      </c>
      <c r="I678" s="47">
        <v>6.624580435515937</v>
      </c>
      <c r="J678" s="48">
        <v>24.666921652439317</v>
      </c>
      <c r="K678" s="45">
        <f>IF(G678&gt;0,0.0000275*G678^2.082*H678^0.974*F678,"")</f>
        <v>18.206129327260779</v>
      </c>
      <c r="L678" s="45">
        <f>IF(G678&gt;0,(1/3*H678^3*PI()*(G678/((H678-1.3)*200))^2)*F678,"")</f>
        <v>22.815197921151039</v>
      </c>
      <c r="M678" s="30">
        <f>IF(E678&gt;1.9,J678/E678,"")</f>
        <v>7.7801387797043615</v>
      </c>
      <c r="N678" s="13" t="s">
        <v>91</v>
      </c>
      <c r="O678" s="13" t="s">
        <v>379</v>
      </c>
      <c r="P678" s="27" t="s">
        <v>48</v>
      </c>
      <c r="Q678" s="15" t="s">
        <v>103</v>
      </c>
      <c r="R678" s="26">
        <v>3</v>
      </c>
      <c r="S678" s="13">
        <v>0</v>
      </c>
      <c r="T678" s="13">
        <v>100</v>
      </c>
      <c r="U678" s="13"/>
      <c r="V678" s="25"/>
      <c r="W678" s="13" t="s">
        <v>95</v>
      </c>
    </row>
    <row r="679" spans="1:23" x14ac:dyDescent="0.25">
      <c r="A679" s="21" t="s">
        <v>187</v>
      </c>
      <c r="B679" s="17">
        <v>43724</v>
      </c>
      <c r="C679" s="18">
        <v>42566</v>
      </c>
      <c r="D679" s="9">
        <v>0</v>
      </c>
      <c r="E679" s="12">
        <f>IF(B679&gt;0,_xlfn.DAYS(B679,C679)/365.242199,"")</f>
        <v>3.1704989269325909</v>
      </c>
      <c r="F679" s="43">
        <v>1033.3333333333333</v>
      </c>
      <c r="G679" s="47">
        <v>8.8056544308490903</v>
      </c>
      <c r="H679" s="47">
        <v>7.3740497759418622</v>
      </c>
      <c r="I679" s="47">
        <v>6.5085422201970937</v>
      </c>
      <c r="J679" s="48">
        <v>24.579660639054314</v>
      </c>
      <c r="K679" s="45">
        <f>IF(G679&gt;0,0.0000275*G679^2.082*H679^0.974*F679,"")</f>
        <v>18.437947346204691</v>
      </c>
      <c r="L679" s="45">
        <f>IF(G679&gt;0,(1/3*H679^3*PI()*(G679/((H679-1.3)*200))^2)*F679,"")</f>
        <v>22.797847441009495</v>
      </c>
      <c r="M679" s="30">
        <f>IF(E679&gt;1.9,J679/E679,"")</f>
        <v>7.7526159779636821</v>
      </c>
      <c r="N679" s="13" t="s">
        <v>91</v>
      </c>
      <c r="O679" s="13" t="s">
        <v>379</v>
      </c>
      <c r="P679" s="27" t="s">
        <v>48</v>
      </c>
      <c r="Q679" s="15" t="s">
        <v>103</v>
      </c>
      <c r="R679" s="26">
        <v>4</v>
      </c>
      <c r="S679" s="13">
        <v>100</v>
      </c>
      <c r="T679" s="13">
        <v>100</v>
      </c>
      <c r="U679" s="13"/>
      <c r="V679" s="25"/>
      <c r="W679" s="13" t="s">
        <v>95</v>
      </c>
    </row>
    <row r="680" spans="1:23" x14ac:dyDescent="0.25">
      <c r="A680" s="21" t="s">
        <v>201</v>
      </c>
      <c r="B680" s="17">
        <v>43724</v>
      </c>
      <c r="C680" s="18">
        <v>42566</v>
      </c>
      <c r="D680" s="9">
        <v>0</v>
      </c>
      <c r="E680" s="12">
        <f>IF(B680&gt;0,_xlfn.DAYS(B680,C680)/365.242199,"")</f>
        <v>3.1704989269325909</v>
      </c>
      <c r="F680" s="43">
        <v>1077.7777777777778</v>
      </c>
      <c r="G680" s="47">
        <v>8.8891192190155142</v>
      </c>
      <c r="H680" s="47">
        <v>7.5313414815425874</v>
      </c>
      <c r="I680" s="47">
        <v>6.4990191873236567</v>
      </c>
      <c r="J680" s="48">
        <v>24.259260154684544</v>
      </c>
      <c r="K680" s="45">
        <f>IF(G680&gt;0,0.0000275*G680^2.082*H680^0.974*F680,"")</f>
        <v>20.019787121589427</v>
      </c>
      <c r="L680" s="45">
        <f>IF(G680&gt;0,(1/3*H680^3*PI()*(G680/((H680-1.3)*200))^2)*F680,"")</f>
        <v>24.528400511284925</v>
      </c>
      <c r="M680" s="30">
        <f>IF(E680&gt;1.9,J680/E680,"")</f>
        <v>7.6515591753109362</v>
      </c>
      <c r="N680" s="13" t="s">
        <v>91</v>
      </c>
      <c r="O680" s="13" t="s">
        <v>379</v>
      </c>
      <c r="P680" s="27" t="s">
        <v>48</v>
      </c>
      <c r="Q680" s="15" t="s">
        <v>103</v>
      </c>
      <c r="R680" s="26">
        <v>5</v>
      </c>
      <c r="S680" s="13">
        <v>100</v>
      </c>
      <c r="T680" s="13">
        <v>0</v>
      </c>
      <c r="U680" s="13"/>
      <c r="V680" s="25"/>
      <c r="W680" s="13" t="s">
        <v>95</v>
      </c>
    </row>
    <row r="681" spans="1:23" x14ac:dyDescent="0.25">
      <c r="A681" s="21" t="s">
        <v>215</v>
      </c>
      <c r="B681" s="17">
        <v>43724</v>
      </c>
      <c r="C681" s="18">
        <v>42566</v>
      </c>
      <c r="D681" s="9">
        <v>0</v>
      </c>
      <c r="E681" s="12">
        <f>IF(B681&gt;0,_xlfn.DAYS(B681,C681)/365.242199,"")</f>
        <v>3.1704989269325909</v>
      </c>
      <c r="F681" s="43">
        <v>1111.1111111111113</v>
      </c>
      <c r="G681" s="47">
        <v>8.3439962121212137</v>
      </c>
      <c r="H681" s="47">
        <v>7.0502149098616202</v>
      </c>
      <c r="I681" s="47">
        <v>5.8658334497964431</v>
      </c>
      <c r="J681" s="48">
        <v>21.829002457265233</v>
      </c>
      <c r="K681" s="45">
        <f>IF(G681&gt;0,0.0000275*G681^2.082*H681^0.974*F681,"")</f>
        <v>16.964464349325983</v>
      </c>
      <c r="L681" s="45">
        <f>IF(G681&gt;0,(1/3*H681^3*PI()*(G681/((H681-1.3)*200))^2)*F681,"")</f>
        <v>21.464126931508975</v>
      </c>
      <c r="M681" s="30">
        <f>IF(E681&gt;1.9,J681/E681,"")</f>
        <v>6.8850370116303612</v>
      </c>
      <c r="N681" s="13" t="s">
        <v>91</v>
      </c>
      <c r="O681" s="13" t="s">
        <v>379</v>
      </c>
      <c r="P681" s="27" t="s">
        <v>48</v>
      </c>
      <c r="Q681" s="15" t="s">
        <v>103</v>
      </c>
      <c r="R681" s="26">
        <v>6</v>
      </c>
      <c r="S681" s="13">
        <v>200</v>
      </c>
      <c r="T681" s="13">
        <v>200</v>
      </c>
      <c r="U681" s="13"/>
      <c r="V681" s="25"/>
      <c r="W681" s="13" t="s">
        <v>95</v>
      </c>
    </row>
    <row r="682" spans="1:23" x14ac:dyDescent="0.25">
      <c r="A682" s="21" t="s">
        <v>229</v>
      </c>
      <c r="B682" s="17">
        <v>43724</v>
      </c>
      <c r="C682" s="18">
        <v>42566</v>
      </c>
      <c r="D682" s="9">
        <v>0</v>
      </c>
      <c r="E682" s="12">
        <f>IF(B682&gt;0,_xlfn.DAYS(B682,C682)/365.242199,"")</f>
        <v>3.1704989269325909</v>
      </c>
      <c r="F682" s="43">
        <v>1111.1111111111111</v>
      </c>
      <c r="G682" s="47">
        <v>8.3535026164655335</v>
      </c>
      <c r="H682" s="47">
        <v>6.9176649067691898</v>
      </c>
      <c r="I682" s="47">
        <v>5.7220194179854618</v>
      </c>
      <c r="J682" s="48">
        <v>20.859398684928738</v>
      </c>
      <c r="K682" s="45">
        <f>IF(G682&gt;0,0.0000275*G682^2.082*H682^0.974*F682,"")</f>
        <v>16.693262009969331</v>
      </c>
      <c r="L682" s="45">
        <f>IF(G682&gt;0,(1/3*H682^3*PI()*(G682/((H682-1.3)*200))^2)*F682,"")</f>
        <v>21.292676001579434</v>
      </c>
      <c r="M682" s="30">
        <f>IF(E682&gt;1.9,J682/E682,"")</f>
        <v>6.5792164468921257</v>
      </c>
      <c r="N682" s="13" t="s">
        <v>91</v>
      </c>
      <c r="O682" s="13" t="s">
        <v>379</v>
      </c>
      <c r="P682" s="27" t="s">
        <v>48</v>
      </c>
      <c r="Q682" s="15" t="s">
        <v>103</v>
      </c>
      <c r="R682" s="26">
        <v>7</v>
      </c>
      <c r="S682" s="13">
        <v>200</v>
      </c>
      <c r="T682" s="13">
        <v>0</v>
      </c>
      <c r="U682" s="13"/>
      <c r="V682" s="25"/>
      <c r="W682" s="13" t="s">
        <v>95</v>
      </c>
    </row>
    <row r="683" spans="1:23" x14ac:dyDescent="0.25">
      <c r="A683" s="21" t="s">
        <v>243</v>
      </c>
      <c r="B683" s="17">
        <v>43724</v>
      </c>
      <c r="C683" s="18">
        <v>42566</v>
      </c>
      <c r="D683" s="9">
        <v>0</v>
      </c>
      <c r="E683" s="12">
        <f>IF(B683&gt;0,_xlfn.DAYS(B683,C683)/365.242199,"")</f>
        <v>3.1704989269325909</v>
      </c>
      <c r="F683" s="43">
        <v>1155.5555555555557</v>
      </c>
      <c r="G683" s="47">
        <v>8.5991379107425683</v>
      </c>
      <c r="H683" s="47">
        <v>7.1776575602113439</v>
      </c>
      <c r="I683" s="47">
        <v>6.1745973514688766</v>
      </c>
      <c r="J683" s="48">
        <v>22.724542652071605</v>
      </c>
      <c r="K683" s="45">
        <f>IF(G683&gt;0,0.0000275*G683^2.082*H683^0.974*F683,"")</f>
        <v>19.115507754951238</v>
      </c>
      <c r="L683" s="45">
        <f>IF(G683&gt;0,(1/3*H683^3*PI()*(G683/((H683-1.3)*200))^2)*F683,"")</f>
        <v>23.944674015809451</v>
      </c>
      <c r="M683" s="30">
        <f>IF(E683&gt;1.9,J683/E683,"")</f>
        <v>7.1674973484558944</v>
      </c>
      <c r="N683" s="13" t="s">
        <v>91</v>
      </c>
      <c r="O683" s="13" t="s">
        <v>379</v>
      </c>
      <c r="P683" s="27" t="s">
        <v>48</v>
      </c>
      <c r="Q683" s="15" t="s">
        <v>103</v>
      </c>
      <c r="R683" s="26">
        <v>8</v>
      </c>
      <c r="S683" s="13">
        <v>400</v>
      </c>
      <c r="T683" s="13">
        <v>0</v>
      </c>
      <c r="U683" s="13"/>
      <c r="V683" s="25"/>
      <c r="W683" s="13" t="s">
        <v>95</v>
      </c>
    </row>
    <row r="684" spans="1:23" x14ac:dyDescent="0.25">
      <c r="A684" s="21" t="s">
        <v>145</v>
      </c>
      <c r="B684" s="17">
        <v>43724</v>
      </c>
      <c r="C684" s="18">
        <v>42566</v>
      </c>
      <c r="D684" s="9">
        <v>0</v>
      </c>
      <c r="E684" s="12">
        <f>IF(B684&gt;0,_xlfn.DAYS(B684,C684)/365.242199,"")</f>
        <v>3.1704989269325909</v>
      </c>
      <c r="F684" s="43">
        <v>1033.3333333333333</v>
      </c>
      <c r="G684" s="47">
        <v>8.9402989665764832</v>
      </c>
      <c r="H684" s="47">
        <v>7.4154193837787785</v>
      </c>
      <c r="I684" s="47">
        <v>6.2477861919779016</v>
      </c>
      <c r="J684" s="48">
        <v>23.495740314297294</v>
      </c>
      <c r="K684" s="45">
        <f>IF(G684&gt;0,0.0000275*G684^2.082*H684^0.974*F684,"")</f>
        <v>19.133757857961822</v>
      </c>
      <c r="L684" s="45">
        <f>IF(G684&gt;0,(1/3*H684^3*PI()*(G684/((H684-1.3)*200))^2)*F684,"")</f>
        <v>23.575874574439968</v>
      </c>
      <c r="M684" s="30">
        <f>IF(E684&gt;1.9,J684/E684,"")</f>
        <v>7.4107390842201175</v>
      </c>
      <c r="N684" s="13" t="s">
        <v>91</v>
      </c>
      <c r="O684" s="13" t="s">
        <v>379</v>
      </c>
      <c r="P684" s="27" t="s">
        <v>48</v>
      </c>
      <c r="Q684" s="15" t="s">
        <v>103</v>
      </c>
      <c r="R684" s="26">
        <v>9</v>
      </c>
      <c r="S684" s="13">
        <v>400</v>
      </c>
      <c r="T684" s="13">
        <v>400</v>
      </c>
      <c r="U684" s="13"/>
      <c r="V684" s="25"/>
      <c r="W684" s="13" t="s">
        <v>95</v>
      </c>
    </row>
    <row r="685" spans="1:23" x14ac:dyDescent="0.25">
      <c r="A685" s="21" t="s">
        <v>131</v>
      </c>
      <c r="B685" s="17">
        <v>43724</v>
      </c>
      <c r="C685" s="18">
        <v>42566</v>
      </c>
      <c r="D685" s="9">
        <v>0</v>
      </c>
      <c r="E685" s="12">
        <f>IF(B685&gt;0,_xlfn.DAYS(B685,C685)/365.242199,"")</f>
        <v>3.1704989269325909</v>
      </c>
      <c r="F685" s="43">
        <v>1100.0000000000002</v>
      </c>
      <c r="G685" s="47">
        <v>9.107319953960344</v>
      </c>
      <c r="H685" s="47">
        <v>7.4544400158371031</v>
      </c>
      <c r="I685" s="47">
        <v>6.6663377252844613</v>
      </c>
      <c r="J685" s="48">
        <v>24.550901356639894</v>
      </c>
      <c r="K685" s="45">
        <f>IF(G685&gt;0,0.0000275*G685^2.082*H685^0.974*F685,"")</f>
        <v>21.276923399225812</v>
      </c>
      <c r="L685" s="45">
        <f>IF(G685&gt;0,(1/3*H685^3*PI()*(G685/((H685-1.3)*200))^2)*F685,"")</f>
        <v>26.122244329137242</v>
      </c>
      <c r="M685" s="30">
        <f>IF(E685&gt;1.9,J685/E685,"")</f>
        <v>7.7435450767972709</v>
      </c>
      <c r="N685" s="13" t="s">
        <v>91</v>
      </c>
      <c r="O685" s="13" t="s">
        <v>379</v>
      </c>
      <c r="P685" s="27" t="s">
        <v>48</v>
      </c>
      <c r="Q685" s="15" t="s">
        <v>103</v>
      </c>
      <c r="R685" s="26">
        <v>10</v>
      </c>
      <c r="S685" s="13">
        <v>400</v>
      </c>
      <c r="T685" s="13">
        <v>0</v>
      </c>
      <c r="U685" s="13"/>
      <c r="V685" s="25"/>
      <c r="W685" s="13" t="s">
        <v>95</v>
      </c>
    </row>
    <row r="686" spans="1:23" x14ac:dyDescent="0.25">
      <c r="A686" s="21" t="s">
        <v>118</v>
      </c>
      <c r="B686" s="28">
        <v>43347</v>
      </c>
      <c r="C686" s="18">
        <v>42931</v>
      </c>
      <c r="D686" s="9">
        <v>0</v>
      </c>
      <c r="E686" s="12">
        <f>IF(B686&gt;0,_xlfn.DAYS(B686,C686)/365.242199,"")</f>
        <v>1.1389702535440052</v>
      </c>
      <c r="F686" s="43">
        <v>946.2006102993937</v>
      </c>
      <c r="G686" s="47">
        <v>4.6668149796069711</v>
      </c>
      <c r="H686" s="47">
        <v>3.6313873439624271</v>
      </c>
      <c r="I686" s="47">
        <v>1.6853024655963667</v>
      </c>
      <c r="J686" s="48">
        <v>4.9951294899670042</v>
      </c>
      <c r="K686" s="45">
        <f>IF(G686&gt;0,0.0000275*G686^2.082*H686^0.974*F686,"")</f>
        <v>2.2580183168857668</v>
      </c>
      <c r="L686" s="45">
        <f>IF(G686&gt;0,(1/3*H686^3*PI()*(G686/((H686-1.3)*200))^2)*F686,"")</f>
        <v>4.7531538823688129</v>
      </c>
      <c r="M686" s="30" t="str">
        <f>IF(E686&gt;1.9,J686/E686,"")</f>
        <v/>
      </c>
      <c r="N686" s="13" t="s">
        <v>91</v>
      </c>
      <c r="O686" s="13" t="s">
        <v>379</v>
      </c>
      <c r="P686" s="27" t="s">
        <v>48</v>
      </c>
      <c r="Q686" s="15" t="s">
        <v>104</v>
      </c>
      <c r="R686" s="26">
        <v>1</v>
      </c>
      <c r="S686" s="13">
        <v>0</v>
      </c>
      <c r="T686" s="13">
        <v>0</v>
      </c>
      <c r="U686" s="13"/>
      <c r="V686" s="25"/>
      <c r="W686" s="13" t="s">
        <v>96</v>
      </c>
    </row>
    <row r="687" spans="1:23" x14ac:dyDescent="0.25">
      <c r="A687" s="21" t="s">
        <v>160</v>
      </c>
      <c r="B687" s="28">
        <v>43347</v>
      </c>
      <c r="C687" s="18">
        <v>42931</v>
      </c>
      <c r="D687" s="9">
        <v>0</v>
      </c>
      <c r="E687" s="12">
        <f>IF(B687&gt;0,_xlfn.DAYS(B687,C687)/365.242199,"")</f>
        <v>1.1389702535440052</v>
      </c>
      <c r="F687" s="43">
        <v>914.66058995608057</v>
      </c>
      <c r="G687" s="47">
        <v>4.4025615763546808</v>
      </c>
      <c r="H687" s="47">
        <v>3.5925941434044883</v>
      </c>
      <c r="I687" s="47">
        <v>1.4586104493962182</v>
      </c>
      <c r="J687" s="48">
        <v>4.3377330870114976</v>
      </c>
      <c r="K687" s="45">
        <f>IF(G687&gt;0,0.0000275*G687^2.082*H687^0.974*F687,"")</f>
        <v>1.9131760264115063</v>
      </c>
      <c r="L687" s="45">
        <f>IF(G687&gt;0,(1/3*H687^3*PI()*(G687/((H687-1.3)*200))^2)*F687,"")</f>
        <v>4.0945821326499816</v>
      </c>
      <c r="M687" s="30" t="str">
        <f>IF(E687&gt;1.9,J687/E687,"")</f>
        <v/>
      </c>
      <c r="N687" s="13" t="s">
        <v>91</v>
      </c>
      <c r="O687" s="13" t="s">
        <v>379</v>
      </c>
      <c r="P687" s="27" t="s">
        <v>48</v>
      </c>
      <c r="Q687" s="15" t="s">
        <v>104</v>
      </c>
      <c r="R687" s="26">
        <v>2</v>
      </c>
      <c r="S687" s="13">
        <v>0</v>
      </c>
      <c r="T687" s="13">
        <v>0</v>
      </c>
      <c r="U687" s="13"/>
      <c r="V687" s="25"/>
      <c r="W687" s="13" t="s">
        <v>96</v>
      </c>
    </row>
    <row r="688" spans="1:23" x14ac:dyDescent="0.25">
      <c r="A688" s="21" t="s">
        <v>174</v>
      </c>
      <c r="B688" s="28">
        <v>43347</v>
      </c>
      <c r="C688" s="18">
        <v>42931</v>
      </c>
      <c r="D688" s="9">
        <v>0</v>
      </c>
      <c r="E688" s="12">
        <f>IF(B688&gt;0,_xlfn.DAYS(B688,C688)/365.242199,"")</f>
        <v>1.1389702535440052</v>
      </c>
      <c r="F688" s="43">
        <v>935.68727018495599</v>
      </c>
      <c r="G688" s="47">
        <v>3.44741935483871</v>
      </c>
      <c r="H688" s="47">
        <v>3.0789685384309045</v>
      </c>
      <c r="I688" s="47">
        <v>0.96344519742963841</v>
      </c>
      <c r="J688" s="48">
        <v>2.9428297436924997</v>
      </c>
      <c r="K688" s="45">
        <f>IF(G688&gt;0,0.0000275*G688^2.082*H688^0.974*F688,"")</f>
        <v>1.0121220305956045</v>
      </c>
      <c r="L688" s="45">
        <f>IF(G688&gt;0,(1/3*H688^3*PI()*(G688/((H688-1.3)*200))^2)*F688,"")</f>
        <v>2.6851391538727829</v>
      </c>
      <c r="M688" s="30" t="str">
        <f>IF(E688&gt;1.9,J688/E688,"")</f>
        <v/>
      </c>
      <c r="N688" s="13" t="s">
        <v>91</v>
      </c>
      <c r="O688" s="13" t="s">
        <v>379</v>
      </c>
      <c r="P688" s="27" t="s">
        <v>48</v>
      </c>
      <c r="Q688" s="15" t="s">
        <v>104</v>
      </c>
      <c r="R688" s="26">
        <v>3</v>
      </c>
      <c r="S688" s="13">
        <v>0</v>
      </c>
      <c r="T688" s="13">
        <v>100</v>
      </c>
      <c r="U688" s="13"/>
      <c r="V688" s="25"/>
      <c r="W688" s="13" t="s">
        <v>96</v>
      </c>
    </row>
    <row r="689" spans="1:23" x14ac:dyDescent="0.25">
      <c r="A689" s="21" t="s">
        <v>188</v>
      </c>
      <c r="B689" s="28">
        <v>43347</v>
      </c>
      <c r="C689" s="18">
        <v>42931</v>
      </c>
      <c r="D689" s="9">
        <v>0</v>
      </c>
      <c r="E689" s="12">
        <f>IF(B689&gt;0,_xlfn.DAYS(B689,C689)/365.242199,"")</f>
        <v>1.1389702535440052</v>
      </c>
      <c r="F689" s="43">
        <v>925.1739300705184</v>
      </c>
      <c r="G689" s="47">
        <v>3.8261250497809631</v>
      </c>
      <c r="H689" s="47">
        <v>3.2688299482277974</v>
      </c>
      <c r="I689" s="47">
        <v>1.127135097959679</v>
      </c>
      <c r="J689" s="48">
        <v>3.4290424367846524</v>
      </c>
      <c r="K689" s="45">
        <f>IF(G689&gt;0,0.0000275*G689^2.082*H689^0.974*F689,"")</f>
        <v>1.317888836586792</v>
      </c>
      <c r="L689" s="45">
        <f>IF(G689&gt;0,(1/3*H689^3*PI()*(G689/((H689-1.3)*200))^2)*F689,"")</f>
        <v>3.195000306228164</v>
      </c>
      <c r="M689" s="30" t="str">
        <f>IF(E689&gt;1.9,J689/E689,"")</f>
        <v/>
      </c>
      <c r="N689" s="13" t="s">
        <v>91</v>
      </c>
      <c r="O689" s="13" t="s">
        <v>379</v>
      </c>
      <c r="P689" s="27" t="s">
        <v>48</v>
      </c>
      <c r="Q689" s="15" t="s">
        <v>104</v>
      </c>
      <c r="R689" s="26">
        <v>4</v>
      </c>
      <c r="S689" s="13">
        <v>100</v>
      </c>
      <c r="T689" s="13">
        <v>100</v>
      </c>
      <c r="U689" s="13"/>
      <c r="V689" s="25"/>
      <c r="W689" s="13" t="s">
        <v>96</v>
      </c>
    </row>
    <row r="690" spans="1:23" x14ac:dyDescent="0.25">
      <c r="A690" s="21" t="s">
        <v>202</v>
      </c>
      <c r="B690" s="28">
        <v>43347</v>
      </c>
      <c r="C690" s="18">
        <v>42931</v>
      </c>
      <c r="D690" s="9">
        <v>0</v>
      </c>
      <c r="E690" s="12">
        <f>IF(B690&gt;0,_xlfn.DAYS(B690,C690)/365.242199,"")</f>
        <v>1.1389702535440052</v>
      </c>
      <c r="F690" s="43">
        <v>946.2006102993937</v>
      </c>
      <c r="G690" s="47">
        <v>4.4886466444197266</v>
      </c>
      <c r="H690" s="47">
        <v>3.5446492398961809</v>
      </c>
      <c r="I690" s="47">
        <v>1.5976279617713074</v>
      </c>
      <c r="J690" s="48">
        <v>4.7326540558281067</v>
      </c>
      <c r="K690" s="45">
        <f>IF(G690&gt;0,0.0000275*G690^2.082*H690^0.974*F690,"")</f>
        <v>2.033782844009683</v>
      </c>
      <c r="L690" s="45">
        <f>IF(G690&gt;0,(1/3*H690^3*PI()*(G690/((H690-1.3)*200))^2)*F690,"")</f>
        <v>4.4116953439300541</v>
      </c>
      <c r="M690" s="30" t="str">
        <f>IF(E690&gt;1.9,J690/E690,"")</f>
        <v/>
      </c>
      <c r="N690" s="13" t="s">
        <v>91</v>
      </c>
      <c r="O690" s="13" t="s">
        <v>379</v>
      </c>
      <c r="P690" s="27" t="s">
        <v>48</v>
      </c>
      <c r="Q690" s="15" t="s">
        <v>104</v>
      </c>
      <c r="R690" s="26">
        <v>5</v>
      </c>
      <c r="S690" s="13">
        <v>100</v>
      </c>
      <c r="T690" s="13">
        <v>0</v>
      </c>
      <c r="U690" s="13"/>
      <c r="V690" s="25"/>
      <c r="W690" s="13" t="s">
        <v>96</v>
      </c>
    </row>
    <row r="691" spans="1:23" x14ac:dyDescent="0.25">
      <c r="A691" s="21" t="s">
        <v>216</v>
      </c>
      <c r="B691" s="28">
        <v>43347</v>
      </c>
      <c r="C691" s="18">
        <v>42931</v>
      </c>
      <c r="D691" s="9">
        <v>0</v>
      </c>
      <c r="E691" s="12">
        <f>IF(B691&gt;0,_xlfn.DAYS(B691,C691)/365.242199,"")</f>
        <v>1.1389702535440052</v>
      </c>
      <c r="F691" s="43">
        <v>935.68727018495599</v>
      </c>
      <c r="G691" s="47">
        <v>3.6976628352490422</v>
      </c>
      <c r="H691" s="47">
        <v>3.2675900383141765</v>
      </c>
      <c r="I691" s="47">
        <v>1.1043040560425299</v>
      </c>
      <c r="J691" s="48">
        <v>3.313563126648214</v>
      </c>
      <c r="K691" s="45">
        <f>IF(G691&gt;0,0.0000275*G691^2.082*H691^0.974*F691,"")</f>
        <v>1.240925523900809</v>
      </c>
      <c r="L691" s="45">
        <f>IF(G691&gt;0,(1/3*H691^3*PI()*(G691/((H691-1.3)*200))^2)*F691,"")</f>
        <v>3.0183348916641557</v>
      </c>
      <c r="M691" s="30" t="str">
        <f>IF(E691&gt;1.9,J691/E691,"")</f>
        <v/>
      </c>
      <c r="N691" s="13" t="s">
        <v>91</v>
      </c>
      <c r="O691" s="13" t="s">
        <v>379</v>
      </c>
      <c r="P691" s="27" t="s">
        <v>48</v>
      </c>
      <c r="Q691" s="15" t="s">
        <v>104</v>
      </c>
      <c r="R691" s="26">
        <v>6</v>
      </c>
      <c r="S691" s="13">
        <v>200</v>
      </c>
      <c r="T691" s="13">
        <v>200</v>
      </c>
      <c r="U691" s="13"/>
      <c r="V691" s="25"/>
      <c r="W691" s="13" t="s">
        <v>96</v>
      </c>
    </row>
    <row r="692" spans="1:23" x14ac:dyDescent="0.25">
      <c r="A692" s="21" t="s">
        <v>230</v>
      </c>
      <c r="B692" s="28">
        <v>43347</v>
      </c>
      <c r="C692" s="18">
        <v>42931</v>
      </c>
      <c r="D692" s="9">
        <v>0</v>
      </c>
      <c r="E692" s="12">
        <f>IF(B692&gt;0,_xlfn.DAYS(B692,C692)/365.242199,"")</f>
        <v>1.1389702535440052</v>
      </c>
      <c r="F692" s="43">
        <v>956.71395041383141</v>
      </c>
      <c r="G692" s="47">
        <v>4.1457112841428749</v>
      </c>
      <c r="H692" s="47">
        <v>3.4672418756313306</v>
      </c>
      <c r="I692" s="47">
        <v>1.400265370847728</v>
      </c>
      <c r="J692" s="48">
        <v>4.1868984673161505</v>
      </c>
      <c r="K692" s="45">
        <f>IF(G692&gt;0,0.0000275*G692^2.082*H692^0.974*F692,"")</f>
        <v>1.70569187936245</v>
      </c>
      <c r="L692" s="45">
        <f>IF(G692&gt;0,(1/3*H692^3*PI()*(G692/((H692-1.3)*200))^2)*F692,"")</f>
        <v>3.8202034381000871</v>
      </c>
      <c r="M692" s="30" t="str">
        <f>IF(E692&gt;1.9,J692/E692,"")</f>
        <v/>
      </c>
      <c r="N692" s="13" t="s">
        <v>91</v>
      </c>
      <c r="O692" s="13" t="s">
        <v>379</v>
      </c>
      <c r="P692" s="27" t="s">
        <v>48</v>
      </c>
      <c r="Q692" s="15" t="s">
        <v>104</v>
      </c>
      <c r="R692" s="26">
        <v>7</v>
      </c>
      <c r="S692" s="13">
        <v>200</v>
      </c>
      <c r="T692" s="13">
        <v>0</v>
      </c>
      <c r="U692" s="13"/>
      <c r="V692" s="25"/>
      <c r="W692" s="13" t="s">
        <v>96</v>
      </c>
    </row>
    <row r="693" spans="1:23" x14ac:dyDescent="0.25">
      <c r="A693" s="21" t="s">
        <v>244</v>
      </c>
      <c r="B693" s="28">
        <v>43347</v>
      </c>
      <c r="C693" s="18">
        <v>42931</v>
      </c>
      <c r="D693" s="9">
        <v>0</v>
      </c>
      <c r="E693" s="12">
        <f>IF(B693&gt;0,_xlfn.DAYS(B693,C693)/365.242199,"")</f>
        <v>1.1389702535440052</v>
      </c>
      <c r="F693" s="43">
        <v>956.71395041383141</v>
      </c>
      <c r="G693" s="47">
        <v>3.4935842293906809</v>
      </c>
      <c r="H693" s="47">
        <v>3.1912222222222226</v>
      </c>
      <c r="I693" s="47">
        <v>1.0107999986574321</v>
      </c>
      <c r="J693" s="48">
        <v>3.0647865302957711</v>
      </c>
      <c r="K693" s="45">
        <f>IF(G693&gt;0,0.0000275*G693^2.082*H693^0.974*F693,"")</f>
        <v>1.1016905942831172</v>
      </c>
      <c r="L693" s="45">
        <f>IF(G693&gt;0,(1/3*H693^3*PI()*(G693/((H693-1.3)*200))^2)*F693,"")</f>
        <v>2.7776606623792404</v>
      </c>
      <c r="M693" s="30" t="str">
        <f>IF(E693&gt;1.9,J693/E693,"")</f>
        <v/>
      </c>
      <c r="N693" s="13" t="s">
        <v>91</v>
      </c>
      <c r="O693" s="13" t="s">
        <v>379</v>
      </c>
      <c r="P693" s="27" t="s">
        <v>48</v>
      </c>
      <c r="Q693" s="15" t="s">
        <v>104</v>
      </c>
      <c r="R693" s="26">
        <v>8</v>
      </c>
      <c r="S693" s="13">
        <v>400</v>
      </c>
      <c r="T693" s="13">
        <v>0</v>
      </c>
      <c r="U693" s="13"/>
      <c r="V693" s="25"/>
      <c r="W693" s="13" t="s">
        <v>96</v>
      </c>
    </row>
    <row r="694" spans="1:23" x14ac:dyDescent="0.25">
      <c r="A694" s="21" t="s">
        <v>146</v>
      </c>
      <c r="B694" s="28">
        <v>43347</v>
      </c>
      <c r="C694" s="18">
        <v>42931</v>
      </c>
      <c r="D694" s="9">
        <v>0</v>
      </c>
      <c r="E694" s="12">
        <f>IF(B694&gt;0,_xlfn.DAYS(B694,C694)/365.242199,"")</f>
        <v>1.1389702535440052</v>
      </c>
      <c r="F694" s="43">
        <v>914.66058995608057</v>
      </c>
      <c r="G694" s="47">
        <v>4.2620689655172415</v>
      </c>
      <c r="H694" s="47">
        <v>3.5340229885057473</v>
      </c>
      <c r="I694" s="47">
        <v>1.3795894471730297</v>
      </c>
      <c r="J694" s="48">
        <v>4.093897160901693</v>
      </c>
      <c r="K694" s="45">
        <f>IF(G694&gt;0,0.0000275*G694^2.082*H694^0.974*F694,"")</f>
        <v>1.7598548603113633</v>
      </c>
      <c r="L694" s="45">
        <f>IF(G694&gt;0,(1/3*H694^3*PI()*(G694/((H694-1.3)*200))^2)*F694,"")</f>
        <v>3.846824510149724</v>
      </c>
      <c r="M694" s="30" t="str">
        <f>IF(E694&gt;1.9,J694/E694,"")</f>
        <v/>
      </c>
      <c r="N694" s="13" t="s">
        <v>91</v>
      </c>
      <c r="O694" s="13" t="s">
        <v>379</v>
      </c>
      <c r="P694" s="27" t="s">
        <v>48</v>
      </c>
      <c r="Q694" s="15" t="s">
        <v>104</v>
      </c>
      <c r="R694" s="26">
        <v>9</v>
      </c>
      <c r="S694" s="13">
        <v>400</v>
      </c>
      <c r="T694" s="13">
        <v>400</v>
      </c>
      <c r="U694" s="13"/>
      <c r="V694" s="25"/>
      <c r="W694" s="13" t="s">
        <v>95</v>
      </c>
    </row>
    <row r="695" spans="1:23" x14ac:dyDescent="0.25">
      <c r="A695" s="21" t="s">
        <v>132</v>
      </c>
      <c r="B695" s="28">
        <v>43347</v>
      </c>
      <c r="C695" s="18">
        <v>42931</v>
      </c>
      <c r="D695" s="9">
        <v>0</v>
      </c>
      <c r="E695" s="12">
        <f>IF(B695&gt;0,_xlfn.DAYS(B695,C695)/365.242199,"")</f>
        <v>1.1389702535440052</v>
      </c>
      <c r="F695" s="43">
        <v>967.22729052826924</v>
      </c>
      <c r="G695" s="47">
        <v>4.1843529847979228</v>
      </c>
      <c r="H695" s="47">
        <v>3.4476415770609319</v>
      </c>
      <c r="I695" s="47">
        <v>1.3828427674317483</v>
      </c>
      <c r="J695" s="48">
        <v>4.1243038848495752</v>
      </c>
      <c r="K695" s="45">
        <f>IF(G695&gt;0,0.0000275*G695^2.082*H695^0.974*F695,"")</f>
        <v>1.7483884119854578</v>
      </c>
      <c r="L695" s="45">
        <f>IF(G695&gt;0,(1/3*H695^3*PI()*(G695/((H695-1.3)*200))^2)*F695,"")</f>
        <v>3.9390955738156235</v>
      </c>
      <c r="M695" s="30" t="str">
        <f>IF(E695&gt;1.9,J695/E695,"")</f>
        <v/>
      </c>
      <c r="N695" s="13" t="s">
        <v>91</v>
      </c>
      <c r="O695" s="13" t="s">
        <v>379</v>
      </c>
      <c r="P695" s="27" t="s">
        <v>48</v>
      </c>
      <c r="Q695" s="15" t="s">
        <v>104</v>
      </c>
      <c r="R695" s="26">
        <v>10</v>
      </c>
      <c r="S695" s="13">
        <v>400</v>
      </c>
      <c r="T695" s="13">
        <v>0</v>
      </c>
      <c r="U695" s="13"/>
      <c r="V695" s="25"/>
      <c r="W695" s="13" t="s">
        <v>96</v>
      </c>
    </row>
    <row r="696" spans="1:23" x14ac:dyDescent="0.25">
      <c r="A696" s="21" t="s">
        <v>119</v>
      </c>
      <c r="B696" s="28">
        <v>43634</v>
      </c>
      <c r="C696" s="18">
        <v>42597</v>
      </c>
      <c r="D696" s="9">
        <v>0</v>
      </c>
      <c r="E696" s="12">
        <f>IF(B696&gt;0,_xlfn.DAYS(B696,C696)/365.242199,"")</f>
        <v>2.839211906070032</v>
      </c>
      <c r="F696" s="43">
        <v>1019.6078431372548</v>
      </c>
      <c r="G696" s="47">
        <v>7.5783207070707066</v>
      </c>
      <c r="H696" s="47">
        <v>8.9226897668372906</v>
      </c>
      <c r="I696" s="47">
        <v>4.9128888115288669</v>
      </c>
      <c r="J696" s="48">
        <v>20.497445599747312</v>
      </c>
      <c r="K696" s="45">
        <f>IF(G696&gt;0,0.0000275*G696^2.082*H696^0.974*F696,"")</f>
        <v>16.025799644503767</v>
      </c>
      <c r="L696" s="45">
        <f>IF(G696&gt;0,(1/3*H696^3*PI()*(G696/((H696-1.3)*200))^2)*F696,"")</f>
        <v>18.742116994981423</v>
      </c>
      <c r="M696" s="30">
        <f>IF(E696&gt;1.9,J696/E696,"")</f>
        <v>7.2194137943438594</v>
      </c>
      <c r="N696" s="13" t="s">
        <v>91</v>
      </c>
      <c r="O696" s="13" t="s">
        <v>379</v>
      </c>
      <c r="P696" s="27" t="s">
        <v>48</v>
      </c>
      <c r="Q696" s="15" t="s">
        <v>105</v>
      </c>
      <c r="R696" s="26">
        <v>1</v>
      </c>
      <c r="S696" s="13">
        <v>0</v>
      </c>
      <c r="T696" s="13">
        <v>0</v>
      </c>
      <c r="U696" s="13"/>
      <c r="V696" s="25"/>
      <c r="W696" s="13" t="s">
        <v>95</v>
      </c>
    </row>
    <row r="697" spans="1:23" x14ac:dyDescent="0.25">
      <c r="A697" s="21" t="s">
        <v>161</v>
      </c>
      <c r="B697" s="28">
        <v>43634</v>
      </c>
      <c r="C697" s="18">
        <v>42597</v>
      </c>
      <c r="D697" s="9">
        <v>0</v>
      </c>
      <c r="E697" s="12">
        <f>IF(B697&gt;0,_xlfn.DAYS(B697,C697)/365.242199,"")</f>
        <v>2.839211906070032</v>
      </c>
      <c r="F697" s="43">
        <v>1049.0196078431372</v>
      </c>
      <c r="G697" s="47">
        <v>7.9458061002178653</v>
      </c>
      <c r="H697" s="47">
        <v>9.7865406781482349</v>
      </c>
      <c r="I697" s="47">
        <v>5.7711673045004019</v>
      </c>
      <c r="J697" s="48">
        <v>25.942663086692558</v>
      </c>
      <c r="K697" s="45">
        <f>IF(G697&gt;0,0.0000275*G697^2.082*H697^0.974*F697,"")</f>
        <v>19.910234938160944</v>
      </c>
      <c r="L697" s="45">
        <f>IF(G697&gt;0,(1/3*H697^3*PI()*(G697/((H697-1.3)*200))^2)*F697,"")</f>
        <v>22.565989441365655</v>
      </c>
      <c r="M697" s="30">
        <f>IF(E697&gt;1.9,J697/E697,"")</f>
        <v>9.1372760980710872</v>
      </c>
      <c r="N697" s="13" t="s">
        <v>91</v>
      </c>
      <c r="O697" s="13" t="s">
        <v>379</v>
      </c>
      <c r="P697" s="27" t="s">
        <v>48</v>
      </c>
      <c r="Q697" s="15" t="s">
        <v>105</v>
      </c>
      <c r="R697" s="26">
        <v>2</v>
      </c>
      <c r="S697" s="13">
        <v>0</v>
      </c>
      <c r="T697" s="13">
        <v>0</v>
      </c>
      <c r="U697" s="13"/>
      <c r="V697" s="25"/>
      <c r="W697" s="13" t="s">
        <v>95</v>
      </c>
    </row>
    <row r="698" spans="1:23" x14ac:dyDescent="0.25">
      <c r="A698" s="21" t="s">
        <v>175</v>
      </c>
      <c r="B698" s="28">
        <v>43634</v>
      </c>
      <c r="C698" s="18">
        <v>42597</v>
      </c>
      <c r="D698" s="9">
        <v>0</v>
      </c>
      <c r="E698" s="12">
        <f>IF(B698&gt;0,_xlfn.DAYS(B698,C698)/365.242199,"")</f>
        <v>2.839211906070032</v>
      </c>
      <c r="F698" s="43">
        <v>911.76470588235281</v>
      </c>
      <c r="G698" s="47">
        <v>7.9885997873094636</v>
      </c>
      <c r="H698" s="47">
        <v>7.7129805521191344</v>
      </c>
      <c r="I698" s="47">
        <v>4.943527039883362</v>
      </c>
      <c r="J698" s="48">
        <v>19.891188951035556</v>
      </c>
      <c r="K698" s="45">
        <f>IF(G698&gt;0,0.0000275*G698^2.082*H698^0.974*F698,"")</f>
        <v>13.877583596308151</v>
      </c>
      <c r="L698" s="45">
        <f>IF(G698&gt;0,(1/3*H698^3*PI()*(G698/((H698-1.3)*200))^2)*F698,"")</f>
        <v>16.995721090756458</v>
      </c>
      <c r="M698" s="30">
        <f>IF(E698&gt;1.9,J698/E698,"")</f>
        <v>7.0058838892967499</v>
      </c>
      <c r="N698" s="13" t="s">
        <v>91</v>
      </c>
      <c r="O698" s="13" t="s">
        <v>379</v>
      </c>
      <c r="P698" s="27" t="s">
        <v>48</v>
      </c>
      <c r="Q698" s="15" t="s">
        <v>105</v>
      </c>
      <c r="R698" s="26">
        <v>3</v>
      </c>
      <c r="S698" s="13">
        <v>0</v>
      </c>
      <c r="T698" s="13">
        <v>100</v>
      </c>
      <c r="U698" s="13"/>
      <c r="V698" s="25"/>
      <c r="W698" s="13" t="s">
        <v>95</v>
      </c>
    </row>
    <row r="699" spans="1:23" x14ac:dyDescent="0.25">
      <c r="A699" s="21" t="s">
        <v>189</v>
      </c>
      <c r="B699" s="28">
        <v>43634</v>
      </c>
      <c r="C699" s="18">
        <v>42597</v>
      </c>
      <c r="D699" s="9">
        <v>0</v>
      </c>
      <c r="E699" s="12">
        <f>IF(B699&gt;0,_xlfn.DAYS(B699,C699)/365.242199,"")</f>
        <v>2.839211906070032</v>
      </c>
      <c r="F699" s="43">
        <v>1196.0784313725489</v>
      </c>
      <c r="G699" s="47">
        <v>8.413394236482473</v>
      </c>
      <c r="H699" s="47">
        <v>9.4300498749567812</v>
      </c>
      <c r="I699" s="47">
        <v>6.4131995031498406</v>
      </c>
      <c r="J699" s="48">
        <v>27.751547551236957</v>
      </c>
      <c r="K699" s="45">
        <f>IF(G699&gt;0,0.0000275*G699^2.082*H699^0.974*F699,"")</f>
        <v>24.6637494362325</v>
      </c>
      <c r="L699" s="45">
        <f>IF(G699&gt;0,(1/3*H699^3*PI()*(G699/((H699-1.3)*200))^2)*F699,"")</f>
        <v>28.120712110085957</v>
      </c>
      <c r="M699" s="30">
        <f>IF(E699&gt;1.9,J699/E699,"")</f>
        <v>9.7743840436517377</v>
      </c>
      <c r="N699" s="13" t="s">
        <v>91</v>
      </c>
      <c r="O699" s="13" t="s">
        <v>379</v>
      </c>
      <c r="P699" s="27" t="s">
        <v>48</v>
      </c>
      <c r="Q699" s="15" t="s">
        <v>105</v>
      </c>
      <c r="R699" s="26">
        <v>4</v>
      </c>
      <c r="S699" s="13">
        <v>100</v>
      </c>
      <c r="T699" s="13">
        <v>100</v>
      </c>
      <c r="U699" s="13"/>
      <c r="V699" s="25"/>
      <c r="W699" s="13" t="s">
        <v>95</v>
      </c>
    </row>
    <row r="700" spans="1:23" x14ac:dyDescent="0.25">
      <c r="A700" s="21" t="s">
        <v>203</v>
      </c>
      <c r="B700" s="28">
        <v>43634</v>
      </c>
      <c r="C700" s="18">
        <v>42597</v>
      </c>
      <c r="D700" s="9">
        <v>0</v>
      </c>
      <c r="E700" s="12">
        <f>IF(B700&gt;0,_xlfn.DAYS(B700,C700)/365.242199,"")</f>
        <v>2.839211906070032</v>
      </c>
      <c r="F700" s="43">
        <v>1098.0392156862745</v>
      </c>
      <c r="G700" s="47">
        <v>8.1237491261360208</v>
      </c>
      <c r="H700" s="47">
        <v>10.195027850929552</v>
      </c>
      <c r="I700" s="47">
        <v>5.8005427358078654</v>
      </c>
      <c r="J700" s="48">
        <v>25.533844682789198</v>
      </c>
      <c r="K700" s="45">
        <f>IF(G700&gt;0,0.0000275*G700^2.082*H700^0.974*F700,"")</f>
        <v>22.710876844339232</v>
      </c>
      <c r="L700" s="45">
        <f>IF(G700&gt;0,(1/3*H700^3*PI()*(G700/((H700-1.3)*200))^2)*F700,"")</f>
        <v>25.407978263053941</v>
      </c>
      <c r="M700" s="30">
        <f>IF(E700&gt;1.9,J700/E700,"")</f>
        <v>8.9932859989068312</v>
      </c>
      <c r="N700" s="13" t="s">
        <v>91</v>
      </c>
      <c r="O700" s="13" t="s">
        <v>379</v>
      </c>
      <c r="P700" s="27" t="s">
        <v>48</v>
      </c>
      <c r="Q700" s="15" t="s">
        <v>105</v>
      </c>
      <c r="R700" s="26">
        <v>5</v>
      </c>
      <c r="S700" s="13">
        <v>100</v>
      </c>
      <c r="T700" s="13">
        <v>0</v>
      </c>
      <c r="U700" s="13"/>
      <c r="V700" s="25"/>
      <c r="W700" s="13" t="s">
        <v>95</v>
      </c>
    </row>
    <row r="701" spans="1:23" x14ac:dyDescent="0.25">
      <c r="A701" s="21" t="s">
        <v>217</v>
      </c>
      <c r="B701" s="28">
        <v>43634</v>
      </c>
      <c r="C701" s="18">
        <v>42597</v>
      </c>
      <c r="D701" s="9">
        <v>0</v>
      </c>
      <c r="E701" s="12">
        <f>IF(B701&gt;0,_xlfn.DAYS(B701,C701)/365.242199,"")</f>
        <v>2.839211906070032</v>
      </c>
      <c r="F701" s="43">
        <v>1000</v>
      </c>
      <c r="G701" s="47">
        <v>8.0712385290816666</v>
      </c>
      <c r="H701" s="47">
        <v>9.1445732472955701</v>
      </c>
      <c r="I701" s="47">
        <v>5.2054573273764104</v>
      </c>
      <c r="J701" s="48">
        <v>22.406425699899444</v>
      </c>
      <c r="K701" s="45">
        <f>IF(G701&gt;0,0.0000275*G701^2.082*H701^0.974*F701,"")</f>
        <v>18.35504047718732</v>
      </c>
      <c r="L701" s="45">
        <f>IF(G701&gt;0,(1/3*H701^3*PI()*(G701/((H701-1.3)*200))^2)*F701,"")</f>
        <v>21.19340194231663</v>
      </c>
      <c r="M701" s="30">
        <f>IF(E701&gt;1.9,J701/E701,"")</f>
        <v>7.8917764651508078</v>
      </c>
      <c r="N701" s="13" t="s">
        <v>91</v>
      </c>
      <c r="O701" s="13" t="s">
        <v>379</v>
      </c>
      <c r="P701" s="27" t="s">
        <v>48</v>
      </c>
      <c r="Q701" s="15" t="s">
        <v>105</v>
      </c>
      <c r="R701" s="26">
        <v>6</v>
      </c>
      <c r="S701" s="13">
        <v>200</v>
      </c>
      <c r="T701" s="13">
        <v>200</v>
      </c>
      <c r="U701" s="13"/>
      <c r="V701" s="25"/>
      <c r="W701" s="13" t="s">
        <v>95</v>
      </c>
    </row>
    <row r="702" spans="1:23" x14ac:dyDescent="0.25">
      <c r="A702" s="21" t="s">
        <v>231</v>
      </c>
      <c r="B702" s="28">
        <v>43634</v>
      </c>
      <c r="C702" s="18">
        <v>42597</v>
      </c>
      <c r="D702" s="9">
        <v>0</v>
      </c>
      <c r="E702" s="12">
        <f>IF(B702&gt;0,_xlfn.DAYS(B702,C702)/365.242199,"")</f>
        <v>2.839211906070032</v>
      </c>
      <c r="F702" s="43">
        <v>1058.8235294117646</v>
      </c>
      <c r="G702" s="47">
        <v>8.4001677489177489</v>
      </c>
      <c r="H702" s="47">
        <v>9.7725697150393618</v>
      </c>
      <c r="I702" s="47">
        <v>6.0486284556755363</v>
      </c>
      <c r="J702" s="48">
        <v>26.502548318046248</v>
      </c>
      <c r="K702" s="45">
        <f>IF(G702&gt;0,0.0000275*G702^2.082*H702^0.974*F702,"")</f>
        <v>22.531616826811366</v>
      </c>
      <c r="L702" s="45">
        <f>IF(G702&gt;0,(1/3*H702^3*PI()*(G702/((H702-1.3)*200))^2)*F702,"")</f>
        <v>25.431042159333931</v>
      </c>
      <c r="M702" s="30">
        <f>IF(E702&gt;1.9,J702/E702,"")</f>
        <v>9.3344735070269653</v>
      </c>
      <c r="N702" s="13" t="s">
        <v>91</v>
      </c>
      <c r="O702" s="13" t="s">
        <v>379</v>
      </c>
      <c r="P702" s="27" t="s">
        <v>48</v>
      </c>
      <c r="Q702" s="15" t="s">
        <v>105</v>
      </c>
      <c r="R702" s="26">
        <v>7</v>
      </c>
      <c r="S702" s="13">
        <v>200</v>
      </c>
      <c r="T702" s="13">
        <v>0</v>
      </c>
      <c r="U702" s="13"/>
      <c r="V702" s="25"/>
      <c r="W702" s="13" t="s">
        <v>95</v>
      </c>
    </row>
    <row r="703" spans="1:23" x14ac:dyDescent="0.25">
      <c r="A703" s="21" t="s">
        <v>245</v>
      </c>
      <c r="B703" s="28">
        <v>43634</v>
      </c>
      <c r="C703" s="18">
        <v>42597</v>
      </c>
      <c r="D703" s="9">
        <v>0</v>
      </c>
      <c r="E703" s="12">
        <f>IF(B703&gt;0,_xlfn.DAYS(B703,C703)/365.242199,"")</f>
        <v>2.839211906070032</v>
      </c>
      <c r="F703" s="43">
        <v>970.58823529411757</v>
      </c>
      <c r="G703" s="47">
        <v>8.648118279569891</v>
      </c>
      <c r="H703" s="47">
        <v>9.4678808016949585</v>
      </c>
      <c r="I703" s="47">
        <v>6.2042450917761487</v>
      </c>
      <c r="J703" s="48">
        <v>27.238349475327755</v>
      </c>
      <c r="K703" s="45">
        <f>IF(G703&gt;0,0.0000275*G703^2.082*H703^0.974*F703,"")</f>
        <v>21.276919010621402</v>
      </c>
      <c r="L703" s="45">
        <f>IF(G703&gt;0,(1/3*H703^3*PI()*(G703/((H703-1.3)*200))^2)*F703,"")</f>
        <v>24.176111696934719</v>
      </c>
      <c r="M703" s="30">
        <f>IF(E703&gt;1.9,J703/E703,"")</f>
        <v>9.5936303370291292</v>
      </c>
      <c r="N703" s="13" t="s">
        <v>91</v>
      </c>
      <c r="O703" s="13" t="s">
        <v>379</v>
      </c>
      <c r="P703" s="27" t="s">
        <v>48</v>
      </c>
      <c r="Q703" s="15" t="s">
        <v>105</v>
      </c>
      <c r="R703" s="26">
        <v>8</v>
      </c>
      <c r="S703" s="13">
        <v>400</v>
      </c>
      <c r="T703" s="13">
        <v>0</v>
      </c>
      <c r="U703" s="13"/>
      <c r="V703" s="25"/>
      <c r="W703" s="13" t="s">
        <v>95</v>
      </c>
    </row>
    <row r="704" spans="1:23" x14ac:dyDescent="0.25">
      <c r="A704" s="21" t="s">
        <v>147</v>
      </c>
      <c r="B704" s="28">
        <v>43634</v>
      </c>
      <c r="C704" s="18">
        <v>42597</v>
      </c>
      <c r="D704" s="9">
        <v>0</v>
      </c>
      <c r="E704" s="12">
        <f>IF(B704&gt;0,_xlfn.DAYS(B704,C704)/365.242199,"")</f>
        <v>2.839211906070032</v>
      </c>
      <c r="F704" s="43">
        <v>960.78431372549005</v>
      </c>
      <c r="G704" s="47">
        <v>7.8197132616487464</v>
      </c>
      <c r="H704" s="47">
        <v>8.931185719782798</v>
      </c>
      <c r="I704" s="47">
        <v>4.9527439183302908</v>
      </c>
      <c r="J704" s="48">
        <v>20.857716264509836</v>
      </c>
      <c r="K704" s="45">
        <f>IF(G704&gt;0,0.0000275*G704^2.082*H704^0.974*F704,"")</f>
        <v>16.134941148803041</v>
      </c>
      <c r="L704" s="45">
        <f>IF(G704&gt;0,(1/3*H704^3*PI()*(G704/((H704-1.3)*200))^2)*F704,"")</f>
        <v>18.815661975834946</v>
      </c>
      <c r="M704" s="30">
        <f>IF(E704&gt;1.9,J704/E704,"")</f>
        <v>7.3463048742214454</v>
      </c>
      <c r="N704" s="13" t="s">
        <v>91</v>
      </c>
      <c r="O704" s="13" t="s">
        <v>379</v>
      </c>
      <c r="P704" s="27" t="s">
        <v>48</v>
      </c>
      <c r="Q704" s="15" t="s">
        <v>105</v>
      </c>
      <c r="R704" s="26">
        <v>9</v>
      </c>
      <c r="S704" s="13">
        <v>400</v>
      </c>
      <c r="T704" s="13">
        <v>400</v>
      </c>
      <c r="U704" s="13"/>
      <c r="V704" s="25"/>
      <c r="W704" s="13" t="s">
        <v>95</v>
      </c>
    </row>
    <row r="705" spans="1:23" x14ac:dyDescent="0.25">
      <c r="A705" s="21" t="s">
        <v>133</v>
      </c>
      <c r="B705" s="28">
        <v>43634</v>
      </c>
      <c r="C705" s="18">
        <v>42597</v>
      </c>
      <c r="D705" s="9">
        <v>0</v>
      </c>
      <c r="E705" s="12">
        <f>IF(B705&gt;0,_xlfn.DAYS(B705,C705)/365.242199,"")</f>
        <v>2.839211906070032</v>
      </c>
      <c r="F705" s="43">
        <v>1137.2549019607843</v>
      </c>
      <c r="G705" s="47">
        <v>7.6443541285646548</v>
      </c>
      <c r="H705" s="47">
        <v>9.2789679383417152</v>
      </c>
      <c r="I705" s="47">
        <v>5.6592095663062958</v>
      </c>
      <c r="J705" s="48">
        <v>24.220362995659869</v>
      </c>
      <c r="K705" s="45">
        <f>IF(G705&gt;0,0.0000275*G705^2.082*H705^0.974*F705,"")</f>
        <v>18.908223834316448</v>
      </c>
      <c r="L705" s="45">
        <f>IF(G705&gt;0,(1/3*H705^3*PI()*(G705/((H705-1.3)*200))^2)*F705,"")</f>
        <v>21.833010418987318</v>
      </c>
      <c r="M705" s="30">
        <f>IF(E705&gt;1.9,J705/E705,"")</f>
        <v>8.5306640705043772</v>
      </c>
      <c r="N705" s="13" t="s">
        <v>91</v>
      </c>
      <c r="O705" s="13" t="s">
        <v>379</v>
      </c>
      <c r="P705" s="27" t="s">
        <v>48</v>
      </c>
      <c r="Q705" s="15" t="s">
        <v>105</v>
      </c>
      <c r="R705" s="26">
        <v>10</v>
      </c>
      <c r="S705" s="13">
        <v>400</v>
      </c>
      <c r="T705" s="13">
        <v>0</v>
      </c>
      <c r="U705" s="13"/>
      <c r="V705" s="25"/>
      <c r="W705" s="13" t="s">
        <v>95</v>
      </c>
    </row>
    <row r="706" spans="1:23" x14ac:dyDescent="0.25">
      <c r="A706" s="21" t="s">
        <v>120</v>
      </c>
      <c r="B706" s="28">
        <v>43696</v>
      </c>
      <c r="C706" s="18">
        <v>43296</v>
      </c>
      <c r="D706" s="9">
        <v>0</v>
      </c>
      <c r="E706" s="12">
        <f>IF(B706&gt;0,_xlfn.DAYS(B706,C706)/365.242199,"")</f>
        <v>1.0951637053307741</v>
      </c>
      <c r="F706" s="43">
        <v>868.31044742733081</v>
      </c>
      <c r="G706" s="47">
        <v>0.70917772692601078</v>
      </c>
      <c r="H706" s="47">
        <v>1.6959420235629505</v>
      </c>
      <c r="I706" s="47">
        <v>3.5571862278682996E-2</v>
      </c>
      <c r="J706" s="48">
        <v>0.10126218784873729</v>
      </c>
      <c r="K706" s="45">
        <f>IF(G706&gt;0,0.0000275*G706^2.082*H706^0.974*F706,"")</f>
        <v>1.9531074096482571E-2</v>
      </c>
      <c r="L706" s="45">
        <f>IF(G706&gt;0,(1/3*H706^3*PI()*(G706/((H706-1.3)*200))^2)*F706,"")</f>
        <v>0.35573257495153332</v>
      </c>
      <c r="M706" s="30" t="str">
        <f>IF(E706&gt;1.9,J706/E706,"")</f>
        <v/>
      </c>
      <c r="N706" s="13" t="s">
        <v>91</v>
      </c>
      <c r="O706" s="13" t="s">
        <v>379</v>
      </c>
      <c r="P706" s="27" t="s">
        <v>48</v>
      </c>
      <c r="Q706" s="15" t="s">
        <v>106</v>
      </c>
      <c r="R706" s="26">
        <v>1</v>
      </c>
      <c r="S706" s="13">
        <v>0</v>
      </c>
      <c r="T706" s="13">
        <v>0</v>
      </c>
      <c r="U706" s="13"/>
      <c r="V706" s="25"/>
      <c r="W706" s="13" t="s">
        <v>95</v>
      </c>
    </row>
    <row r="707" spans="1:23" x14ac:dyDescent="0.25">
      <c r="A707" s="21" t="s">
        <v>162</v>
      </c>
      <c r="B707" s="28">
        <v>43696</v>
      </c>
      <c r="C707" s="18">
        <v>43296</v>
      </c>
      <c r="D707" s="9">
        <v>0</v>
      </c>
      <c r="E707" s="12">
        <f>IF(B707&gt;0,_xlfn.DAYS(B707,C707)/365.242199,"")</f>
        <v>1.0951637053307741</v>
      </c>
      <c r="F707" s="43">
        <v>868.31044742733081</v>
      </c>
      <c r="G707" s="47">
        <v>1.0045247902364607</v>
      </c>
      <c r="H707" s="47">
        <v>1.7395713689742027</v>
      </c>
      <c r="I707" s="47">
        <v>8.0884942227528428E-2</v>
      </c>
      <c r="J707" s="48">
        <v>0.29467591956288103</v>
      </c>
      <c r="K707" s="45">
        <f>IF(G707&gt;0,0.0000275*G707^2.082*H707^0.974*F707,"")</f>
        <v>4.1331442702249949E-2</v>
      </c>
      <c r="L707" s="45">
        <f>IF(G707&gt;0,(1/3*H707^3*PI()*(G707/((H707-1.3)*200))^2)*F707,"")</f>
        <v>0.62493223923043983</v>
      </c>
      <c r="M707" s="30" t="str">
        <f>IF(E707&gt;1.9,J707/E707,"")</f>
        <v/>
      </c>
      <c r="N707" s="13" t="s">
        <v>91</v>
      </c>
      <c r="O707" s="13" t="s">
        <v>379</v>
      </c>
      <c r="P707" s="27" t="s">
        <v>48</v>
      </c>
      <c r="Q707" s="15" t="s">
        <v>106</v>
      </c>
      <c r="R707" s="26">
        <v>2</v>
      </c>
      <c r="S707" s="13">
        <v>0</v>
      </c>
      <c r="T707" s="13">
        <v>0</v>
      </c>
      <c r="U707" s="13"/>
      <c r="V707" s="25"/>
      <c r="W707" s="13" t="s">
        <v>95</v>
      </c>
    </row>
    <row r="708" spans="1:23" x14ac:dyDescent="0.25">
      <c r="A708" s="21" t="s">
        <v>176</v>
      </c>
      <c r="B708" s="28">
        <v>43696</v>
      </c>
      <c r="C708" s="18">
        <v>43296</v>
      </c>
      <c r="D708" s="9">
        <v>0</v>
      </c>
      <c r="E708" s="12">
        <f>IF(B708&gt;0,_xlfn.DAYS(B708,C708)/365.242199,"")</f>
        <v>1.0951637053307741</v>
      </c>
      <c r="F708" s="43">
        <v>868.31044742733093</v>
      </c>
      <c r="G708" s="47">
        <v>0.80595238095238098</v>
      </c>
      <c r="H708" s="47">
        <v>1.5571936483397444</v>
      </c>
      <c r="I708" s="47">
        <v>3.745780243262975E-2</v>
      </c>
      <c r="J708" s="48">
        <v>0.11760116038114009</v>
      </c>
      <c r="K708" s="45">
        <f>IF(G708&gt;0,0.0000275*G708^2.082*H708^0.974*F708,"")</f>
        <v>2.3457707695787033E-2</v>
      </c>
      <c r="L708" s="45">
        <f>IF(G708&gt;0,(1/3*H708^3*PI()*(G708/((H708-1.3)*200))^2)*F708,"")</f>
        <v>0.84288788379782631</v>
      </c>
      <c r="M708" s="30" t="str">
        <f>IF(E708&gt;1.9,J708/E708,"")</f>
        <v/>
      </c>
      <c r="N708" s="13" t="s">
        <v>91</v>
      </c>
      <c r="O708" s="13" t="s">
        <v>379</v>
      </c>
      <c r="P708" s="27" t="s">
        <v>48</v>
      </c>
      <c r="Q708" s="15" t="s">
        <v>106</v>
      </c>
      <c r="R708" s="26">
        <v>3</v>
      </c>
      <c r="S708" s="13">
        <v>0</v>
      </c>
      <c r="T708" s="13">
        <v>100</v>
      </c>
      <c r="U708" s="13"/>
      <c r="V708" s="25"/>
      <c r="W708" s="13" t="s">
        <v>95</v>
      </c>
    </row>
    <row r="709" spans="1:23" x14ac:dyDescent="0.25">
      <c r="A709" s="21" t="s">
        <v>190</v>
      </c>
      <c r="B709" s="28">
        <v>43696</v>
      </c>
      <c r="C709" s="18">
        <v>43296</v>
      </c>
      <c r="D709" s="9">
        <v>0</v>
      </c>
      <c r="E709" s="12">
        <f>IF(B709&gt;0,_xlfn.DAYS(B709,C709)/365.242199,"")</f>
        <v>1.0951637053307741</v>
      </c>
      <c r="F709" s="43">
        <v>921.90985776235129</v>
      </c>
      <c r="G709" s="47">
        <v>1.0367142857142857</v>
      </c>
      <c r="H709" s="47">
        <v>1.865844904924469</v>
      </c>
      <c r="I709" s="47">
        <v>8.4892565054665262E-2</v>
      </c>
      <c r="J709" s="48">
        <v>0.28933671014252771</v>
      </c>
      <c r="K709" s="45">
        <f>IF(G709&gt;0,0.0000275*G709^2.082*H709^0.974*F709,"")</f>
        <v>5.0171390823532273E-2</v>
      </c>
      <c r="L709" s="45">
        <f>IF(G709&gt;0,(1/3*H709^3*PI()*(G709/((H709-1.3)*200))^2)*F709,"")</f>
        <v>0.52626811114558569</v>
      </c>
      <c r="M709" s="30" t="str">
        <f>IF(E709&gt;1.9,J709/E709,"")</f>
        <v/>
      </c>
      <c r="N709" s="13" t="s">
        <v>91</v>
      </c>
      <c r="O709" s="13" t="s">
        <v>379</v>
      </c>
      <c r="P709" s="27" t="s">
        <v>48</v>
      </c>
      <c r="Q709" s="15" t="s">
        <v>106</v>
      </c>
      <c r="R709" s="26">
        <v>4</v>
      </c>
      <c r="S709" s="13">
        <v>100</v>
      </c>
      <c r="T709" s="13">
        <v>100</v>
      </c>
      <c r="U709" s="13"/>
      <c r="V709" s="25"/>
      <c r="W709" s="13" t="s">
        <v>95</v>
      </c>
    </row>
    <row r="710" spans="1:23" x14ac:dyDescent="0.25">
      <c r="A710" s="21" t="s">
        <v>204</v>
      </c>
      <c r="B710" s="28">
        <v>43696</v>
      </c>
      <c r="C710" s="18">
        <v>43296</v>
      </c>
      <c r="D710" s="9">
        <v>0</v>
      </c>
      <c r="E710" s="12">
        <f>IF(B710&gt;0,_xlfn.DAYS(B710,C710)/365.242199,"")</f>
        <v>1.0951637053307741</v>
      </c>
      <c r="F710" s="43">
        <v>911.18997569534713</v>
      </c>
      <c r="G710" s="47">
        <v>0.83119658119658124</v>
      </c>
      <c r="H710" s="47">
        <v>1.6487781192915059</v>
      </c>
      <c r="I710" s="47">
        <v>5.0979319786372913E-2</v>
      </c>
      <c r="J710" s="48">
        <v>0.17337204668524639</v>
      </c>
      <c r="K710" s="45">
        <f>IF(G710&gt;0,0.0000275*G710^2.082*H710^0.974*F710,"")</f>
        <v>2.7751140021584381E-2</v>
      </c>
      <c r="L710" s="45">
        <f>IF(G710&gt;0,(1/3*H710^3*PI()*(G710/((H710-1.3)*200))^2)*F710,"")</f>
        <v>0.60725799238105727</v>
      </c>
      <c r="M710" s="30" t="str">
        <f>IF(E710&gt;1.9,J710/E710,"")</f>
        <v/>
      </c>
      <c r="N710" s="13" t="s">
        <v>91</v>
      </c>
      <c r="O710" s="13" t="s">
        <v>379</v>
      </c>
      <c r="P710" s="27" t="s">
        <v>48</v>
      </c>
      <c r="Q710" s="15" t="s">
        <v>106</v>
      </c>
      <c r="R710" s="26">
        <v>5</v>
      </c>
      <c r="S710" s="13">
        <v>100</v>
      </c>
      <c r="T710" s="13">
        <v>0</v>
      </c>
      <c r="U710" s="13"/>
      <c r="V710" s="25"/>
      <c r="W710" s="13" t="s">
        <v>95</v>
      </c>
    </row>
    <row r="711" spans="1:23" x14ac:dyDescent="0.25">
      <c r="A711" s="21" t="s">
        <v>218</v>
      </c>
      <c r="B711" s="28">
        <v>43696</v>
      </c>
      <c r="C711" s="18">
        <v>43296</v>
      </c>
      <c r="D711" s="9">
        <v>0</v>
      </c>
      <c r="E711" s="12">
        <f>IF(B711&gt;0,_xlfn.DAYS(B711,C711)/365.242199,"")</f>
        <v>1.0951637053307741</v>
      </c>
      <c r="F711" s="43">
        <v>900.47009362834308</v>
      </c>
      <c r="G711" s="47">
        <v>0.96115600448933769</v>
      </c>
      <c r="H711" s="47">
        <v>1.7438314201524492</v>
      </c>
      <c r="I711" s="47">
        <v>9.0777708660061573E-2</v>
      </c>
      <c r="J711" s="48">
        <v>0.29599602110647799</v>
      </c>
      <c r="K711" s="45">
        <f>IF(G711&gt;0,0.0000275*G711^2.082*H711^0.974*F711,"")</f>
        <v>3.9192614354768465E-2</v>
      </c>
      <c r="L711" s="45">
        <f>IF(G711&gt;0,(1/3*H711^3*PI()*(G711/((H711-1.3)*200))^2)*F711,"")</f>
        <v>0.58627732073855643</v>
      </c>
      <c r="M711" s="30" t="str">
        <f>IF(E711&gt;1.9,J711/E711,"")</f>
        <v/>
      </c>
      <c r="N711" s="13" t="s">
        <v>91</v>
      </c>
      <c r="O711" s="13" t="s">
        <v>379</v>
      </c>
      <c r="P711" s="27" t="s">
        <v>48</v>
      </c>
      <c r="Q711" s="15" t="s">
        <v>106</v>
      </c>
      <c r="R711" s="26">
        <v>6</v>
      </c>
      <c r="S711" s="13">
        <v>200</v>
      </c>
      <c r="T711" s="13">
        <v>200</v>
      </c>
      <c r="U711" s="13"/>
      <c r="V711" s="25"/>
      <c r="W711" s="13" t="s">
        <v>95</v>
      </c>
    </row>
    <row r="712" spans="1:23" x14ac:dyDescent="0.25">
      <c r="A712" s="21" t="s">
        <v>232</v>
      </c>
      <c r="B712" s="28">
        <v>43696</v>
      </c>
      <c r="C712" s="18">
        <v>43296</v>
      </c>
      <c r="D712" s="9">
        <v>0</v>
      </c>
      <c r="E712" s="12">
        <f>IF(B712&gt;0,_xlfn.DAYS(B712,C712)/365.242199,"")</f>
        <v>1.0951637053307741</v>
      </c>
      <c r="F712" s="43">
        <v>921.90985776235129</v>
      </c>
      <c r="G712" s="47">
        <v>0.87724588884009191</v>
      </c>
      <c r="H712" s="47">
        <v>1.7306893567009922</v>
      </c>
      <c r="I712" s="47">
        <v>6.2589638859107552E-2</v>
      </c>
      <c r="J712" s="48">
        <v>0.19840229486159053</v>
      </c>
      <c r="K712" s="45">
        <f>IF(G712&gt;0,0.0000275*G712^2.082*H712^0.974*F712,"")</f>
        <v>3.293253875201637E-2</v>
      </c>
      <c r="L712" s="45">
        <f>IF(G712&gt;0,(1/3*H712^3*PI()*(G712/((H712-1.3)*200))^2)*F712,"")</f>
        <v>0.51907350079998726</v>
      </c>
      <c r="M712" s="30" t="str">
        <f>IF(E712&gt;1.9,J712/E712,"")</f>
        <v/>
      </c>
      <c r="N712" s="13" t="s">
        <v>91</v>
      </c>
      <c r="O712" s="13" t="s">
        <v>379</v>
      </c>
      <c r="P712" s="27" t="s">
        <v>48</v>
      </c>
      <c r="Q712" s="15" t="s">
        <v>106</v>
      </c>
      <c r="R712" s="26">
        <v>7</v>
      </c>
      <c r="S712" s="13">
        <v>200</v>
      </c>
      <c r="T712" s="13">
        <v>0</v>
      </c>
      <c r="U712" s="13"/>
      <c r="V712" s="25"/>
      <c r="W712" s="13" t="s">
        <v>95</v>
      </c>
    </row>
    <row r="713" spans="1:23" x14ac:dyDescent="0.25">
      <c r="A713" s="21" t="s">
        <v>246</v>
      </c>
      <c r="B713" s="28">
        <v>43696</v>
      </c>
      <c r="C713" s="18">
        <v>43296</v>
      </c>
      <c r="D713" s="9">
        <v>0</v>
      </c>
      <c r="E713" s="12">
        <f>IF(B713&gt;0,_xlfn.DAYS(B713,C713)/365.242199,"")</f>
        <v>1.0951637053307741</v>
      </c>
      <c r="F713" s="43">
        <v>975.50926809737166</v>
      </c>
      <c r="G713" s="47">
        <v>0.89946169772256723</v>
      </c>
      <c r="H713" s="47">
        <v>1.6443041999517263</v>
      </c>
      <c r="I713" s="47">
        <v>6.8761041237870787E-2</v>
      </c>
      <c r="J713" s="48">
        <v>0.22195498282497303</v>
      </c>
      <c r="K713" s="45">
        <f>IF(G713&gt;0,0.0000275*G713^2.082*H713^0.974*F713,"")</f>
        <v>3.4923893189983263E-2</v>
      </c>
      <c r="L713" s="45">
        <f>IF(G713&gt;0,(1/3*H713^3*PI()*(G713/((H713-1.3)*200))^2)*F713,"")</f>
        <v>0.77486711938978714</v>
      </c>
      <c r="M713" s="30" t="str">
        <f>IF(E713&gt;1.9,J713/E713,"")</f>
        <v/>
      </c>
      <c r="N713" s="13" t="s">
        <v>91</v>
      </c>
      <c r="O713" s="13" t="s">
        <v>379</v>
      </c>
      <c r="P713" s="27" t="s">
        <v>48</v>
      </c>
      <c r="Q713" s="15" t="s">
        <v>106</v>
      </c>
      <c r="R713" s="26">
        <v>8</v>
      </c>
      <c r="S713" s="13">
        <v>400</v>
      </c>
      <c r="T713" s="13">
        <v>0</v>
      </c>
      <c r="U713" s="13"/>
      <c r="V713" s="25"/>
      <c r="W713" s="13" t="s">
        <v>95</v>
      </c>
    </row>
    <row r="714" spans="1:23" x14ac:dyDescent="0.25">
      <c r="A714" s="21" t="s">
        <v>148</v>
      </c>
      <c r="B714" s="28">
        <v>43696</v>
      </c>
      <c r="C714" s="18">
        <v>43296</v>
      </c>
      <c r="D714" s="9">
        <v>0</v>
      </c>
      <c r="E714" s="12">
        <f>IF(B714&gt;0,_xlfn.DAYS(B714,C714)/365.242199,"")</f>
        <v>1.0951637053307741</v>
      </c>
      <c r="F714" s="43">
        <v>900.47009362834308</v>
      </c>
      <c r="G714" s="47">
        <v>0.67833333333333334</v>
      </c>
      <c r="H714" s="47">
        <v>1.6163691206133013</v>
      </c>
      <c r="I714" s="47">
        <v>3.1269561302491991E-2</v>
      </c>
      <c r="J714" s="48">
        <v>8.5923743900567909E-2</v>
      </c>
      <c r="K714" s="45">
        <f>IF(G714&gt;0,0.0000275*G714^2.082*H714^0.974*F714,"")</f>
        <v>1.761915738695459E-2</v>
      </c>
      <c r="L714" s="45">
        <f>IF(G714&gt;0,(1/3*H714^3*PI()*(G714/((H714-1.3)*200))^2)*F714,"")</f>
        <v>0.45767553547453732</v>
      </c>
      <c r="M714" s="30" t="str">
        <f>IF(E714&gt;1.9,J714/E714,"")</f>
        <v/>
      </c>
      <c r="N714" s="13" t="s">
        <v>91</v>
      </c>
      <c r="O714" s="13" t="s">
        <v>379</v>
      </c>
      <c r="P714" s="27" t="s">
        <v>48</v>
      </c>
      <c r="Q714" s="15" t="s">
        <v>106</v>
      </c>
      <c r="R714" s="26">
        <v>9</v>
      </c>
      <c r="S714" s="13">
        <v>400</v>
      </c>
      <c r="T714" s="13">
        <v>400</v>
      </c>
      <c r="U714" s="13"/>
      <c r="V714" s="25"/>
      <c r="W714" s="13" t="s">
        <v>95</v>
      </c>
    </row>
    <row r="715" spans="1:23" x14ac:dyDescent="0.25">
      <c r="A715" s="21" t="s">
        <v>134</v>
      </c>
      <c r="B715" s="28">
        <v>43696</v>
      </c>
      <c r="C715" s="18">
        <v>43296</v>
      </c>
      <c r="D715" s="9">
        <v>0</v>
      </c>
      <c r="E715" s="12">
        <f>IF(B715&gt;0,_xlfn.DAYS(B715,C715)/365.242199,"")</f>
        <v>1.0951637053307741</v>
      </c>
      <c r="F715" s="43">
        <v>900.47009362834308</v>
      </c>
      <c r="G715" s="47">
        <v>0.84704106280193237</v>
      </c>
      <c r="H715" s="47">
        <v>1.7206150536660134</v>
      </c>
      <c r="I715" s="47">
        <v>5.8152627871920354E-2</v>
      </c>
      <c r="J715" s="48">
        <v>0.1890909144223604</v>
      </c>
      <c r="K715" s="45">
        <f>IF(G715&gt;0,0.0000275*G715^2.082*H715^0.974*F715,"")</f>
        <v>2.9734115506973885E-2</v>
      </c>
      <c r="L715" s="45">
        <f>IF(G715&gt;0,(1/3*H715^3*PI()*(G715/((H715-1.3)*200))^2)*F715,"")</f>
        <v>0.48699934856071353</v>
      </c>
      <c r="M715" s="30" t="str">
        <f>IF(E715&gt;1.9,J715/E715,"")</f>
        <v/>
      </c>
      <c r="N715" s="13" t="s">
        <v>91</v>
      </c>
      <c r="O715" s="13" t="s">
        <v>379</v>
      </c>
      <c r="P715" s="27" t="s">
        <v>48</v>
      </c>
      <c r="Q715" s="15" t="s">
        <v>106</v>
      </c>
      <c r="R715" s="26">
        <v>10</v>
      </c>
      <c r="S715" s="13">
        <v>400</v>
      </c>
      <c r="T715" s="13">
        <v>0</v>
      </c>
      <c r="U715" s="13"/>
      <c r="V715" s="25"/>
      <c r="W715" s="13" t="s">
        <v>95</v>
      </c>
    </row>
    <row r="716" spans="1:23" x14ac:dyDescent="0.25">
      <c r="A716" s="21" t="s">
        <v>121</v>
      </c>
      <c r="B716" s="28">
        <v>43348</v>
      </c>
      <c r="C716" s="18">
        <v>42078</v>
      </c>
      <c r="D716" s="9">
        <v>0</v>
      </c>
      <c r="E716" s="12">
        <f>IF(B716&gt;0,_xlfn.DAYS(B716,C716)/365.242199,"")</f>
        <v>3.477144764425208</v>
      </c>
      <c r="F716" s="43">
        <v>822.89865114754627</v>
      </c>
      <c r="G716" s="47">
        <v>10.048818232914218</v>
      </c>
      <c r="H716" s="47">
        <v>11.26770978409237</v>
      </c>
      <c r="I716" s="47">
        <v>6.7576029878213673</v>
      </c>
      <c r="J716" s="48">
        <v>32.682421866916009</v>
      </c>
      <c r="K716" s="45">
        <f>IF(G716&gt;0,0.0000275*G716^2.082*H716^0.974*F716,"")</f>
        <v>29.212611318091508</v>
      </c>
      <c r="L716" s="45">
        <f>IF(G716&gt;0,(1/3*H716^3*PI()*(G716/((H716-1.3)*200))^2)*F716,"")</f>
        <v>31.322841044529525</v>
      </c>
      <c r="M716" s="30">
        <f>IF(E716&gt;1.9,J716/E716,"")</f>
        <v>9.3992123081244792</v>
      </c>
      <c r="N716" s="13" t="s">
        <v>91</v>
      </c>
      <c r="O716" s="13" t="s">
        <v>379</v>
      </c>
      <c r="P716" s="27" t="s">
        <v>48</v>
      </c>
      <c r="Q716" s="15" t="s">
        <v>107</v>
      </c>
      <c r="R716" s="26">
        <v>1</v>
      </c>
      <c r="S716" s="13">
        <v>0</v>
      </c>
      <c r="T716" s="13">
        <v>0</v>
      </c>
      <c r="U716" s="13"/>
      <c r="V716" s="25"/>
      <c r="W716" s="13" t="s">
        <v>95</v>
      </c>
    </row>
    <row r="717" spans="1:23" x14ac:dyDescent="0.25">
      <c r="A717" s="21" t="s">
        <v>163</v>
      </c>
      <c r="B717" s="28">
        <v>43348</v>
      </c>
      <c r="C717" s="18">
        <v>42078</v>
      </c>
      <c r="D717" s="9">
        <v>0</v>
      </c>
      <c r="E717" s="12">
        <f>IF(B717&gt;0,_xlfn.DAYS(B717,C717)/365.242199,"")</f>
        <v>3.477144764425208</v>
      </c>
      <c r="F717" s="43">
        <v>812.2116556780976</v>
      </c>
      <c r="G717" s="47">
        <v>9.7938432031499971</v>
      </c>
      <c r="H717" s="47">
        <v>9.9339914865256453</v>
      </c>
      <c r="I717" s="47">
        <v>6.3766177833283697</v>
      </c>
      <c r="J717" s="48">
        <v>29.01323686022543</v>
      </c>
      <c r="K717" s="45">
        <f>IF(G717&gt;0,0.0000275*G717^2.082*H717^0.974*F717,"")</f>
        <v>24.174913461407346</v>
      </c>
      <c r="L717" s="45">
        <f>IF(G717&gt;0,(1/3*H717^3*PI()*(G717/((H717-1.3)*200))^2)*F717,"")</f>
        <v>26.822067803331237</v>
      </c>
      <c r="M717" s="30">
        <f>IF(E717&gt;1.9,J717/E717,"")</f>
        <v>8.343983016485506</v>
      </c>
      <c r="N717" s="13" t="s">
        <v>91</v>
      </c>
      <c r="O717" s="13" t="s">
        <v>379</v>
      </c>
      <c r="P717" s="27" t="s">
        <v>48</v>
      </c>
      <c r="Q717" s="15" t="s">
        <v>107</v>
      </c>
      <c r="R717" s="26">
        <v>2</v>
      </c>
      <c r="S717" s="13">
        <v>0</v>
      </c>
      <c r="T717" s="13">
        <v>0</v>
      </c>
      <c r="U717" s="13"/>
      <c r="V717" s="25"/>
      <c r="W717" s="13" t="s">
        <v>95</v>
      </c>
    </row>
    <row r="718" spans="1:23" x14ac:dyDescent="0.25">
      <c r="A718" s="21" t="s">
        <v>177</v>
      </c>
      <c r="B718" s="28">
        <v>43348</v>
      </c>
      <c r="C718" s="18">
        <v>42078</v>
      </c>
      <c r="D718" s="9">
        <v>0</v>
      </c>
      <c r="E718" s="12">
        <f>IF(B718&gt;0,_xlfn.DAYS(B718,C718)/365.242199,"")</f>
        <v>3.477144764425208</v>
      </c>
      <c r="F718" s="43">
        <v>940.45560131148125</v>
      </c>
      <c r="G718" s="47">
        <v>9.638111271444604</v>
      </c>
      <c r="H718" s="47">
        <v>9.5578837658039557</v>
      </c>
      <c r="I718" s="47">
        <v>7.2306291241267973</v>
      </c>
      <c r="J718" s="48">
        <v>32.477176089877041</v>
      </c>
      <c r="K718" s="45">
        <f>IF(G718&gt;0,0.0000275*G718^2.082*H718^0.974*F718,"")</f>
        <v>26.074413060510693</v>
      </c>
      <c r="L718" s="45">
        <f>IF(G718&gt;0,(1/3*H718^3*PI()*(G718/((H718-1.3)*200))^2)*F718,"")</f>
        <v>29.284546217677377</v>
      </c>
      <c r="M718" s="30">
        <f>IF(E718&gt;1.9,J718/E718,"")</f>
        <v>9.3401852065959936</v>
      </c>
      <c r="N718" s="13" t="s">
        <v>91</v>
      </c>
      <c r="O718" s="13" t="s">
        <v>379</v>
      </c>
      <c r="P718" s="27" t="s">
        <v>48</v>
      </c>
      <c r="Q718" s="15" t="s">
        <v>107</v>
      </c>
      <c r="R718" s="26">
        <v>3</v>
      </c>
      <c r="S718" s="13">
        <v>0</v>
      </c>
      <c r="T718" s="13">
        <v>100</v>
      </c>
      <c r="U718" s="13"/>
      <c r="V718" s="25"/>
      <c r="W718" s="13" t="s">
        <v>95</v>
      </c>
    </row>
    <row r="719" spans="1:23" x14ac:dyDescent="0.25">
      <c r="A719" s="21" t="s">
        <v>191</v>
      </c>
      <c r="B719" s="28">
        <v>43348</v>
      </c>
      <c r="C719" s="18">
        <v>42078</v>
      </c>
      <c r="D719" s="9">
        <v>0</v>
      </c>
      <c r="E719" s="12">
        <f>IF(B719&gt;0,_xlfn.DAYS(B719,C719)/365.242199,"")</f>
        <v>3.477144764425208</v>
      </c>
      <c r="F719" s="43">
        <v>865.64663302534098</v>
      </c>
      <c r="G719" s="47">
        <v>9.7178285196113947</v>
      </c>
      <c r="H719" s="47">
        <v>10.071580108612206</v>
      </c>
      <c r="I719" s="47">
        <v>6.6942720152792994</v>
      </c>
      <c r="J719" s="48">
        <v>30.737050196502121</v>
      </c>
      <c r="K719" s="45">
        <f>IF(G719&gt;0,0.0000275*G719^2.082*H719^0.974*F719,"")</f>
        <v>25.692688469300403</v>
      </c>
      <c r="L719" s="45">
        <f>IF(G719&gt;0,(1/3*H719^3*PI()*(G719/((H719-1.3)*200))^2)*F719,"")</f>
        <v>28.417436586127355</v>
      </c>
      <c r="M719" s="30">
        <f>IF(E719&gt;1.9,J719/E719,"")</f>
        <v>8.839738428774659</v>
      </c>
      <c r="N719" s="13" t="s">
        <v>91</v>
      </c>
      <c r="O719" s="13" t="s">
        <v>379</v>
      </c>
      <c r="P719" s="27" t="s">
        <v>48</v>
      </c>
      <c r="Q719" s="15" t="s">
        <v>107</v>
      </c>
      <c r="R719" s="26">
        <v>4</v>
      </c>
      <c r="S719" s="13">
        <v>100</v>
      </c>
      <c r="T719" s="13">
        <v>100</v>
      </c>
      <c r="U719" s="13"/>
      <c r="V719" s="25"/>
      <c r="W719" s="13" t="s">
        <v>95</v>
      </c>
    </row>
    <row r="720" spans="1:23" x14ac:dyDescent="0.25">
      <c r="A720" s="21" t="s">
        <v>205</v>
      </c>
      <c r="B720" s="28">
        <v>43348</v>
      </c>
      <c r="C720" s="18">
        <v>42078</v>
      </c>
      <c r="D720" s="9">
        <v>0</v>
      </c>
      <c r="E720" s="12">
        <f>IF(B720&gt;0,_xlfn.DAYS(B720,C720)/365.242199,"")</f>
        <v>3.477144764425208</v>
      </c>
      <c r="F720" s="43">
        <v>919.08161037258412</v>
      </c>
      <c r="G720" s="47">
        <v>8.7440476190476168</v>
      </c>
      <c r="H720" s="47">
        <v>10.294919054218161</v>
      </c>
      <c r="I720" s="47">
        <v>5.9655118107404155</v>
      </c>
      <c r="J720" s="48">
        <v>27.740956928004465</v>
      </c>
      <c r="K720" s="45">
        <f>IF(G720&gt;0,0.0000275*G720^2.082*H720^0.974*F720,"")</f>
        <v>22.36799023845866</v>
      </c>
      <c r="L720" s="45">
        <f>IF(G720&gt;0,(1/3*H720^3*PI()*(G720/((H720-1.3)*200))^2)*F720,"")</f>
        <v>24.809729038295618</v>
      </c>
      <c r="M720" s="30">
        <f>IF(E720&gt;1.9,J720/E720,"")</f>
        <v>7.9780851265737294</v>
      </c>
      <c r="N720" s="13" t="s">
        <v>91</v>
      </c>
      <c r="O720" s="13" t="s">
        <v>379</v>
      </c>
      <c r="P720" s="27" t="s">
        <v>48</v>
      </c>
      <c r="Q720" s="15" t="s">
        <v>107</v>
      </c>
      <c r="R720" s="26">
        <v>5</v>
      </c>
      <c r="S720" s="13">
        <v>100</v>
      </c>
      <c r="T720" s="13">
        <v>0</v>
      </c>
      <c r="U720" s="13"/>
      <c r="V720" s="25"/>
      <c r="W720" s="13" t="s">
        <v>95</v>
      </c>
    </row>
    <row r="721" spans="1:23" x14ac:dyDescent="0.25">
      <c r="A721" s="21" t="s">
        <v>219</v>
      </c>
      <c r="B721" s="28">
        <v>43348</v>
      </c>
      <c r="C721" s="18">
        <v>42078</v>
      </c>
      <c r="D721" s="9">
        <v>0</v>
      </c>
      <c r="E721" s="12">
        <f>IF(B721&gt;0,_xlfn.DAYS(B721,C721)/365.242199,"")</f>
        <v>3.477144764425208</v>
      </c>
      <c r="F721" s="43">
        <v>897.70761943368689</v>
      </c>
      <c r="G721" s="47">
        <v>9.4977899877899876</v>
      </c>
      <c r="H721" s="47">
        <v>10.340966271186332</v>
      </c>
      <c r="I721" s="47">
        <v>6.6555200972327313</v>
      </c>
      <c r="J721" s="48">
        <v>30.545032624955738</v>
      </c>
      <c r="K721" s="45">
        <f>IF(G721&gt;0,0.0000275*G721^2.082*H721^0.974*F721,"")</f>
        <v>26.065155035957151</v>
      </c>
      <c r="L721" s="45">
        <f>IF(G721&gt;0,(1/3*H721^3*PI()*(G721/((H721-1.3)*200))^2)*F721,"")</f>
        <v>28.681530967444576</v>
      </c>
      <c r="M721" s="30">
        <f>IF(E721&gt;1.9,J721/E721,"")</f>
        <v>8.7845156570595098</v>
      </c>
      <c r="N721" s="13" t="s">
        <v>91</v>
      </c>
      <c r="O721" s="13" t="s">
        <v>379</v>
      </c>
      <c r="P721" s="27" t="s">
        <v>48</v>
      </c>
      <c r="Q721" s="15" t="s">
        <v>107</v>
      </c>
      <c r="R721" s="26">
        <v>6</v>
      </c>
      <c r="S721" s="13">
        <v>200</v>
      </c>
      <c r="T721" s="13">
        <v>200</v>
      </c>
      <c r="U721" s="13"/>
      <c r="V721" s="25"/>
      <c r="W721" s="13" t="s">
        <v>95</v>
      </c>
    </row>
    <row r="722" spans="1:23" x14ac:dyDescent="0.25">
      <c r="A722" s="21" t="s">
        <v>233</v>
      </c>
      <c r="B722" s="28">
        <v>43348</v>
      </c>
      <c r="C722" s="18">
        <v>42078</v>
      </c>
      <c r="D722" s="9">
        <v>0</v>
      </c>
      <c r="E722" s="12">
        <f>IF(B722&gt;0,_xlfn.DAYS(B722,C722)/365.242199,"")</f>
        <v>3.477144764425208</v>
      </c>
      <c r="F722" s="43">
        <v>833.58564661699495</v>
      </c>
      <c r="G722" s="47">
        <v>9.5925761350112477</v>
      </c>
      <c r="H722" s="47">
        <v>10.456085648835975</v>
      </c>
      <c r="I722" s="47">
        <v>6.3433491624442908</v>
      </c>
      <c r="J722" s="48">
        <v>29.770416089129043</v>
      </c>
      <c r="K722" s="45">
        <f>IF(G722&gt;0,0.0000275*G722^2.082*H722^0.974*F722,"")</f>
        <v>24.976849497255944</v>
      </c>
      <c r="L722" s="45">
        <f>IF(G722&gt;0,(1/3*H722^3*PI()*(G722/((H722-1.3)*200))^2)*F722,"")</f>
        <v>27.382750367660247</v>
      </c>
      <c r="M722" s="30">
        <f>IF(E722&gt;1.9,J722/E722,"")</f>
        <v>8.5617419193216318</v>
      </c>
      <c r="N722" s="13" t="s">
        <v>91</v>
      </c>
      <c r="O722" s="13" t="s">
        <v>379</v>
      </c>
      <c r="P722" s="27" t="s">
        <v>48</v>
      </c>
      <c r="Q722" s="15" t="s">
        <v>107</v>
      </c>
      <c r="R722" s="26">
        <v>7</v>
      </c>
      <c r="S722" s="13">
        <v>200</v>
      </c>
      <c r="T722" s="13">
        <v>0</v>
      </c>
      <c r="U722" s="13"/>
      <c r="V722" s="25"/>
      <c r="W722" s="13" t="s">
        <v>95</v>
      </c>
    </row>
    <row r="723" spans="1:23" x14ac:dyDescent="0.25">
      <c r="A723" s="21" t="s">
        <v>247</v>
      </c>
      <c r="B723" s="28">
        <v>43348</v>
      </c>
      <c r="C723" s="18">
        <v>42078</v>
      </c>
      <c r="D723" s="9">
        <v>0</v>
      </c>
      <c r="E723" s="12">
        <f>IF(B723&gt;0,_xlfn.DAYS(B723,C723)/365.242199,"")</f>
        <v>3.477144764425208</v>
      </c>
      <c r="F723" s="43">
        <v>790.83766473920025</v>
      </c>
      <c r="G723" s="47">
        <v>9.5440404572843658</v>
      </c>
      <c r="H723" s="47">
        <v>10.291849403765568</v>
      </c>
      <c r="I723" s="47">
        <v>5.9613249781800262</v>
      </c>
      <c r="J723" s="48">
        <v>27.405213687724125</v>
      </c>
      <c r="K723" s="45">
        <f>IF(G723&gt;0,0.0000275*G723^2.082*H723^0.974*F723,"")</f>
        <v>23.088260942463474</v>
      </c>
      <c r="L723" s="45">
        <f>IF(G723&gt;0,(1/3*H723^3*PI()*(G723/((H723-1.3)*200))^2)*F723,"")</f>
        <v>25.427445596804368</v>
      </c>
      <c r="M723" s="30">
        <f>IF(E723&gt;1.9,J723/E723,"")</f>
        <v>7.8815279617080778</v>
      </c>
      <c r="N723" s="13" t="s">
        <v>91</v>
      </c>
      <c r="O723" s="13" t="s">
        <v>379</v>
      </c>
      <c r="P723" s="27" t="s">
        <v>48</v>
      </c>
      <c r="Q723" s="15" t="s">
        <v>107</v>
      </c>
      <c r="R723" s="26">
        <v>8</v>
      </c>
      <c r="S723" s="13">
        <v>400</v>
      </c>
      <c r="T723" s="13">
        <v>0</v>
      </c>
      <c r="U723" s="13"/>
      <c r="V723" s="25"/>
      <c r="W723" s="13" t="s">
        <v>95</v>
      </c>
    </row>
    <row r="724" spans="1:23" x14ac:dyDescent="0.25">
      <c r="A724" s="21" t="s">
        <v>149</v>
      </c>
      <c r="B724" s="28">
        <v>43348</v>
      </c>
      <c r="C724" s="18">
        <v>42078</v>
      </c>
      <c r="D724" s="9">
        <v>0</v>
      </c>
      <c r="E724" s="12">
        <f>IF(B724&gt;0,_xlfn.DAYS(B724,C724)/365.242199,"")</f>
        <v>3.477144764425208</v>
      </c>
      <c r="F724" s="43">
        <v>822.89865114754627</v>
      </c>
      <c r="G724" s="47">
        <v>9.2186521541374091</v>
      </c>
      <c r="H724" s="47">
        <v>10.396734931415891</v>
      </c>
      <c r="I724" s="47">
        <v>5.8747630060791076</v>
      </c>
      <c r="J724" s="48">
        <v>27.222426932518186</v>
      </c>
      <c r="K724" s="45">
        <f>IF(G724&gt;0,0.0000275*G724^2.082*H724^0.974*F724,"")</f>
        <v>22.572220287050609</v>
      </c>
      <c r="L724" s="45">
        <f>IF(G724&gt;0,(1/3*H724^3*PI()*(G724/((H724-1.3)*200))^2)*F724,"")</f>
        <v>24.863923911969461</v>
      </c>
      <c r="M724" s="30">
        <f>IF(E724&gt;1.9,J724/E724,"")</f>
        <v>7.8289599015352493</v>
      </c>
      <c r="N724" s="13" t="s">
        <v>91</v>
      </c>
      <c r="O724" s="13" t="s">
        <v>379</v>
      </c>
      <c r="P724" s="27" t="s">
        <v>48</v>
      </c>
      <c r="Q724" s="15" t="s">
        <v>107</v>
      </c>
      <c r="R724" s="26">
        <v>9</v>
      </c>
      <c r="S724" s="13">
        <v>400</v>
      </c>
      <c r="T724" s="13">
        <v>400</v>
      </c>
      <c r="U724" s="13"/>
      <c r="V724" s="25"/>
      <c r="W724" s="13" t="s">
        <v>95</v>
      </c>
    </row>
    <row r="725" spans="1:23" x14ac:dyDescent="0.25">
      <c r="A725" s="21" t="s">
        <v>135</v>
      </c>
      <c r="B725" s="28">
        <v>43348</v>
      </c>
      <c r="C725" s="18">
        <v>42078</v>
      </c>
      <c r="D725" s="9">
        <v>0</v>
      </c>
      <c r="E725" s="12">
        <f>IF(B725&gt;0,_xlfn.DAYS(B725,C725)/365.242199,"")</f>
        <v>3.477144764425208</v>
      </c>
      <c r="F725" s="43">
        <v>876.33362849478954</v>
      </c>
      <c r="G725" s="47">
        <v>9.291661345253301</v>
      </c>
      <c r="H725" s="47">
        <v>9.8697337374782776</v>
      </c>
      <c r="I725" s="47">
        <v>6.078010516007077</v>
      </c>
      <c r="J725" s="48">
        <v>27.451550679259892</v>
      </c>
      <c r="K725" s="45">
        <f>IF(G725&gt;0,0.0000275*G725^2.082*H725^0.974*F725,"")</f>
        <v>23.228762226334567</v>
      </c>
      <c r="L725" s="45">
        <f>IF(G725&gt;0,(1/3*H725^3*PI()*(G725/((H725-1.3)*200))^2)*F725,"")</f>
        <v>25.930237951083981</v>
      </c>
      <c r="M725" s="30">
        <f>IF(E725&gt;1.9,J725/E725,"")</f>
        <v>7.8948541228762421</v>
      </c>
      <c r="N725" s="13" t="s">
        <v>91</v>
      </c>
      <c r="O725" s="13" t="s">
        <v>379</v>
      </c>
      <c r="P725" s="27" t="s">
        <v>48</v>
      </c>
      <c r="Q725" s="15" t="s">
        <v>107</v>
      </c>
      <c r="R725" s="26">
        <v>10</v>
      </c>
      <c r="S725" s="13">
        <v>400</v>
      </c>
      <c r="T725" s="13">
        <v>0</v>
      </c>
      <c r="U725" s="13"/>
      <c r="V725" s="25"/>
      <c r="W725" s="13" t="s">
        <v>95</v>
      </c>
    </row>
    <row r="726" spans="1:23" x14ac:dyDescent="0.25">
      <c r="A726" s="21" t="s">
        <v>122</v>
      </c>
      <c r="B726" s="28">
        <v>43634</v>
      </c>
      <c r="C726" s="18">
        <v>42597</v>
      </c>
      <c r="D726" s="9">
        <v>0</v>
      </c>
      <c r="E726" s="12">
        <f>IF(B726&gt;0,_xlfn.DAYS(B726,C726)/365.242199,"")</f>
        <v>2.839211906070032</v>
      </c>
      <c r="F726" s="43">
        <v>1093.75</v>
      </c>
      <c r="G726" s="47">
        <v>7.2704453116217822</v>
      </c>
      <c r="H726" s="47">
        <v>7.9599200950339268</v>
      </c>
      <c r="I726" s="47">
        <v>4.6812593969291969</v>
      </c>
      <c r="J726" s="48">
        <v>18.242552063495626</v>
      </c>
      <c r="K726" s="45">
        <f>IF(G726&gt;0,0.0000275*G726^2.082*H726^0.974*F726,"")</f>
        <v>14.109313022131603</v>
      </c>
      <c r="L726" s="45">
        <f>IF(G726&gt;0,(1/3*H726^3*PI()*(G726/((H726-1.3)*200))^2)*F726,"")</f>
        <v>17.210631420909344</v>
      </c>
      <c r="M726" s="30">
        <f>IF(E726&gt;1.9,J726/E726,"")</f>
        <v>6.4252168091062014</v>
      </c>
      <c r="N726" s="13" t="s">
        <v>90</v>
      </c>
      <c r="O726" s="13" t="s">
        <v>379</v>
      </c>
      <c r="P726" s="27" t="s">
        <v>48</v>
      </c>
      <c r="Q726" s="15" t="s">
        <v>108</v>
      </c>
      <c r="R726" s="26">
        <v>1</v>
      </c>
      <c r="S726" s="13">
        <v>0</v>
      </c>
      <c r="T726" s="13">
        <v>0</v>
      </c>
      <c r="U726" s="13"/>
      <c r="V726" s="25"/>
      <c r="W726" s="13" t="s">
        <v>95</v>
      </c>
    </row>
    <row r="727" spans="1:23" x14ac:dyDescent="0.25">
      <c r="A727" s="21" t="s">
        <v>164</v>
      </c>
      <c r="B727" s="28">
        <v>43634</v>
      </c>
      <c r="C727" s="18">
        <v>42597</v>
      </c>
      <c r="D727" s="9">
        <v>0</v>
      </c>
      <c r="E727" s="12">
        <f>IF(B727&gt;0,_xlfn.DAYS(B727,C727)/365.242199,"")</f>
        <v>2.839211906070032</v>
      </c>
      <c r="F727" s="43">
        <v>1156.25</v>
      </c>
      <c r="G727" s="47">
        <v>5.8757208994708989</v>
      </c>
      <c r="H727" s="47">
        <v>6.8482695227486623</v>
      </c>
      <c r="I727" s="47">
        <v>3.3229541794876538</v>
      </c>
      <c r="J727" s="48">
        <v>12.190400108597501</v>
      </c>
      <c r="K727" s="45">
        <f>IF(G727&gt;0,0.0000275*G727^2.082*H727^0.974*F727,"")</f>
        <v>8.2684768258009509</v>
      </c>
      <c r="L727" s="45">
        <f>IF(G727&gt;0,(1/3*H727^3*PI()*(G727/((H727-1.3)*200))^2)*F727,"")</f>
        <v>10.903605293950168</v>
      </c>
      <c r="M727" s="30">
        <f>IF(E727&gt;1.9,J727/E727,"")</f>
        <v>4.2935858653365386</v>
      </c>
      <c r="N727" s="13" t="s">
        <v>90</v>
      </c>
      <c r="O727" s="13" t="s">
        <v>379</v>
      </c>
      <c r="P727" s="27" t="s">
        <v>48</v>
      </c>
      <c r="Q727" s="15" t="s">
        <v>108</v>
      </c>
      <c r="R727" s="26">
        <v>2</v>
      </c>
      <c r="S727" s="13">
        <v>0</v>
      </c>
      <c r="T727" s="13">
        <v>0</v>
      </c>
      <c r="U727" s="13"/>
      <c r="V727" s="25"/>
      <c r="W727" s="13" t="s">
        <v>95</v>
      </c>
    </row>
    <row r="728" spans="1:23" x14ac:dyDescent="0.25">
      <c r="A728" s="21" t="s">
        <v>178</v>
      </c>
      <c r="B728" s="28">
        <v>43634</v>
      </c>
      <c r="C728" s="18">
        <v>42597</v>
      </c>
      <c r="D728" s="9">
        <v>0</v>
      </c>
      <c r="E728" s="12">
        <f>IF(B728&gt;0,_xlfn.DAYS(B728,C728)/365.242199,"")</f>
        <v>2.839211906070032</v>
      </c>
      <c r="F728" s="43">
        <v>1114.5833333333333</v>
      </c>
      <c r="G728" s="47">
        <v>6.7605721966205836</v>
      </c>
      <c r="H728" s="47">
        <v>7.635721815759589</v>
      </c>
      <c r="I728" s="47">
        <v>4.1098331456723409</v>
      </c>
      <c r="J728" s="48">
        <v>15.738064384620037</v>
      </c>
      <c r="K728" s="45">
        <f>IF(G728&gt;0,0.0000275*G728^2.082*H728^0.974*F728,"")</f>
        <v>11.867706222181171</v>
      </c>
      <c r="L728" s="45">
        <f>IF(G728&gt;0,(1/3*H728^3*PI()*(G728/((H728-1.3)*200))^2)*F728,"")</f>
        <v>14.791294160024817</v>
      </c>
      <c r="M728" s="30">
        <f>IF(E728&gt;1.9,J728/E728,"")</f>
        <v>5.5431101676395409</v>
      </c>
      <c r="N728" s="13" t="s">
        <v>90</v>
      </c>
      <c r="O728" s="13" t="s">
        <v>379</v>
      </c>
      <c r="P728" s="27" t="s">
        <v>48</v>
      </c>
      <c r="Q728" s="15" t="s">
        <v>108</v>
      </c>
      <c r="R728" s="26">
        <v>3</v>
      </c>
      <c r="S728" s="13">
        <v>0</v>
      </c>
      <c r="T728" s="13">
        <v>100</v>
      </c>
      <c r="U728" s="13"/>
      <c r="V728" s="25"/>
      <c r="W728" s="13" t="s">
        <v>95</v>
      </c>
    </row>
    <row r="729" spans="1:23" x14ac:dyDescent="0.25">
      <c r="A729" s="21" t="s">
        <v>192</v>
      </c>
      <c r="B729" s="28">
        <v>43634</v>
      </c>
      <c r="C729" s="18">
        <v>42597</v>
      </c>
      <c r="D729" s="9">
        <v>0</v>
      </c>
      <c r="E729" s="12">
        <f>IF(B729&gt;0,_xlfn.DAYS(B729,C729)/365.242199,"")</f>
        <v>2.839211906070032</v>
      </c>
      <c r="F729" s="43">
        <v>927.08333333333337</v>
      </c>
      <c r="G729" s="47">
        <v>6.5463107156099376</v>
      </c>
      <c r="H729" s="47">
        <v>7.2886540600667402</v>
      </c>
      <c r="I729" s="47">
        <v>3.2677635960472458</v>
      </c>
      <c r="J729" s="48">
        <v>12.169364275670995</v>
      </c>
      <c r="K729" s="45">
        <f>IF(G729&gt;0,0.0000275*G729^2.082*H729^0.974*F729,"")</f>
        <v>8.8221599359428549</v>
      </c>
      <c r="L729" s="45">
        <f>IF(G729&gt;0,(1/3*H729^3*PI()*(G729/((H729-1.3)*200))^2)*F729,"")</f>
        <v>11.229597518543047</v>
      </c>
      <c r="M729" s="30">
        <f>IF(E729&gt;1.9,J729/E729,"")</f>
        <v>4.2861768259191093</v>
      </c>
      <c r="N729" s="13" t="s">
        <v>90</v>
      </c>
      <c r="O729" s="13" t="s">
        <v>379</v>
      </c>
      <c r="P729" s="27" t="s">
        <v>48</v>
      </c>
      <c r="Q729" s="15" t="s">
        <v>108</v>
      </c>
      <c r="R729" s="26">
        <v>4</v>
      </c>
      <c r="S729" s="13">
        <v>100</v>
      </c>
      <c r="T729" s="13">
        <v>100</v>
      </c>
      <c r="U729" s="13"/>
      <c r="V729" s="25"/>
      <c r="W729" s="13" t="s">
        <v>95</v>
      </c>
    </row>
    <row r="730" spans="1:23" x14ac:dyDescent="0.25">
      <c r="A730" s="21" t="s">
        <v>206</v>
      </c>
      <c r="B730" s="28">
        <v>43634</v>
      </c>
      <c r="C730" s="18">
        <v>42597</v>
      </c>
      <c r="D730" s="9">
        <v>0</v>
      </c>
      <c r="E730" s="12">
        <f>IF(B730&gt;0,_xlfn.DAYS(B730,C730)/365.242199,"")</f>
        <v>2.839211906070032</v>
      </c>
      <c r="F730" s="43">
        <v>1260.4166666666667</v>
      </c>
      <c r="G730" s="47">
        <v>6.6467399267399259</v>
      </c>
      <c r="H730" s="47">
        <v>7.7308167142310245</v>
      </c>
      <c r="I730" s="47">
        <v>4.6169631035319005</v>
      </c>
      <c r="J730" s="48">
        <v>17.818149027144106</v>
      </c>
      <c r="K730" s="45">
        <f>IF(G730&gt;0,0.0000275*G730^2.082*H730^0.974*F730,"")</f>
        <v>13.111417077172915</v>
      </c>
      <c r="L730" s="45">
        <f>IF(G730&gt;0,(1/3*H730^3*PI()*(G730/((H730-1.3)*200))^2)*F730,"")</f>
        <v>16.287109010161831</v>
      </c>
      <c r="M730" s="30">
        <f>IF(E730&gt;1.9,J730/E730,"")</f>
        <v>6.2757376401001199</v>
      </c>
      <c r="N730" s="13" t="s">
        <v>90</v>
      </c>
      <c r="O730" s="13" t="s">
        <v>379</v>
      </c>
      <c r="P730" s="27" t="s">
        <v>48</v>
      </c>
      <c r="Q730" s="15" t="s">
        <v>108</v>
      </c>
      <c r="R730" s="26">
        <v>5</v>
      </c>
      <c r="S730" s="13">
        <v>100</v>
      </c>
      <c r="T730" s="13">
        <v>0</v>
      </c>
      <c r="U730" s="13"/>
      <c r="V730" s="25"/>
      <c r="W730" s="13" t="s">
        <v>95</v>
      </c>
    </row>
    <row r="731" spans="1:23" x14ac:dyDescent="0.25">
      <c r="A731" s="21" t="s">
        <v>220</v>
      </c>
      <c r="B731" s="28">
        <v>43634</v>
      </c>
      <c r="C731" s="18">
        <v>42597</v>
      </c>
      <c r="D731" s="9">
        <v>0</v>
      </c>
      <c r="E731" s="12">
        <f>IF(B731&gt;0,_xlfn.DAYS(B731,C731)/365.242199,"")</f>
        <v>2.839211906070032</v>
      </c>
      <c r="F731" s="43">
        <v>1166.6666666666667</v>
      </c>
      <c r="G731" s="47">
        <v>6.4095672595672601</v>
      </c>
      <c r="H731" s="47">
        <v>7.3219411719411722</v>
      </c>
      <c r="I731" s="47">
        <v>3.9694923113502587</v>
      </c>
      <c r="J731" s="48">
        <v>14.976141617336038</v>
      </c>
      <c r="K731" s="45">
        <f>IF(G731&gt;0,0.0000275*G731^2.082*H731^0.974*F731,"")</f>
        <v>10.671926098609562</v>
      </c>
      <c r="L731" s="45">
        <f>IF(G731&gt;0,(1/3*H731^3*PI()*(G731/((H731-1.3)*200))^2)*F731,"")</f>
        <v>13.582462767108343</v>
      </c>
      <c r="M731" s="30">
        <f>IF(E731&gt;1.9,J731/E731,"")</f>
        <v>5.2747530345720648</v>
      </c>
      <c r="N731" s="13" t="s">
        <v>90</v>
      </c>
      <c r="O731" s="13" t="s">
        <v>379</v>
      </c>
      <c r="P731" s="27" t="s">
        <v>48</v>
      </c>
      <c r="Q731" s="15" t="s">
        <v>108</v>
      </c>
      <c r="R731" s="26">
        <v>6</v>
      </c>
      <c r="S731" s="13">
        <v>200</v>
      </c>
      <c r="T731" s="13">
        <v>200</v>
      </c>
      <c r="U731" s="13"/>
      <c r="V731" s="25"/>
      <c r="W731" s="13" t="s">
        <v>95</v>
      </c>
    </row>
    <row r="732" spans="1:23" x14ac:dyDescent="0.25">
      <c r="A732" s="21" t="s">
        <v>234</v>
      </c>
      <c r="B732" s="28">
        <v>43634</v>
      </c>
      <c r="C732" s="18">
        <v>42597</v>
      </c>
      <c r="D732" s="9">
        <v>0</v>
      </c>
      <c r="E732" s="12">
        <f>IF(B732&gt;0,_xlfn.DAYS(B732,C732)/365.242199,"")</f>
        <v>2.839211906070032</v>
      </c>
      <c r="F732" s="43">
        <v>1083.3333333333333</v>
      </c>
      <c r="G732" s="47">
        <v>6.1023651145602358</v>
      </c>
      <c r="H732" s="47">
        <v>6.955992612624037</v>
      </c>
      <c r="I732" s="47">
        <v>3.3768112222964604</v>
      </c>
      <c r="J732" s="48">
        <v>12.42511468702414</v>
      </c>
      <c r="K732" s="45">
        <f>IF(G732&gt;0,0.0000275*G732^2.082*H732^0.974*F732,"")</f>
        <v>8.5105926505793779</v>
      </c>
      <c r="L732" s="45">
        <f>IF(G732&gt;0,(1/3*H732^3*PI()*(G732/((H732-1.3)*200))^2)*F732,"")</f>
        <v>11.111860469963291</v>
      </c>
      <c r="M732" s="30">
        <f>IF(E732&gt;1.9,J732/E732,"")</f>
        <v>4.3762547841040442</v>
      </c>
      <c r="N732" s="13" t="s">
        <v>90</v>
      </c>
      <c r="O732" s="13" t="s">
        <v>379</v>
      </c>
      <c r="P732" s="27" t="s">
        <v>48</v>
      </c>
      <c r="Q732" s="15" t="s">
        <v>108</v>
      </c>
      <c r="R732" s="26">
        <v>7</v>
      </c>
      <c r="S732" s="13">
        <v>200</v>
      </c>
      <c r="T732" s="13">
        <v>0</v>
      </c>
      <c r="U732" s="13"/>
      <c r="V732" s="25"/>
      <c r="W732" s="13" t="s">
        <v>95</v>
      </c>
    </row>
    <row r="733" spans="1:23" x14ac:dyDescent="0.25">
      <c r="A733" s="21" t="s">
        <v>248</v>
      </c>
      <c r="B733" s="28">
        <v>43634</v>
      </c>
      <c r="C733" s="18">
        <v>42597</v>
      </c>
      <c r="D733" s="9">
        <v>0</v>
      </c>
      <c r="E733" s="12">
        <f>IF(B733&gt;0,_xlfn.DAYS(B733,C733)/365.242199,"")</f>
        <v>2.839211906070032</v>
      </c>
      <c r="F733" s="43">
        <v>1093.75</v>
      </c>
      <c r="G733" s="47">
        <v>6.4615473368104945</v>
      </c>
      <c r="H733" s="47">
        <v>7.2970586900351515</v>
      </c>
      <c r="I733" s="47">
        <v>3.770025721539914</v>
      </c>
      <c r="J733" s="48">
        <v>14.124989749024181</v>
      </c>
      <c r="K733" s="45">
        <f>IF(G733&gt;0,0.0000275*G733^2.082*H733^0.974*F733,"")</f>
        <v>10.140921277643434</v>
      </c>
      <c r="L733" s="45">
        <f>IF(G733&gt;0,(1/3*H733^3*PI()*(G733/((H733-1.3)*200))^2)*F733,"")</f>
        <v>12.915959452659717</v>
      </c>
      <c r="M733" s="30">
        <f>IF(E733&gt;1.9,J733/E733,"")</f>
        <v>4.9749684829180811</v>
      </c>
      <c r="N733" s="13" t="s">
        <v>90</v>
      </c>
      <c r="O733" s="13" t="s">
        <v>379</v>
      </c>
      <c r="P733" s="27" t="s">
        <v>48</v>
      </c>
      <c r="Q733" s="15" t="s">
        <v>108</v>
      </c>
      <c r="R733" s="26">
        <v>8</v>
      </c>
      <c r="S733" s="13">
        <v>400</v>
      </c>
      <c r="T733" s="13">
        <v>0</v>
      </c>
      <c r="U733" s="13"/>
      <c r="V733" s="25"/>
      <c r="W733" s="13" t="s">
        <v>95</v>
      </c>
    </row>
    <row r="734" spans="1:23" x14ac:dyDescent="0.25">
      <c r="A734" s="21" t="s">
        <v>150</v>
      </c>
      <c r="B734" s="28">
        <v>43634</v>
      </c>
      <c r="C734" s="18">
        <v>42597</v>
      </c>
      <c r="D734" s="9">
        <v>0</v>
      </c>
      <c r="E734" s="12">
        <f>IF(B734&gt;0,_xlfn.DAYS(B734,C734)/365.242199,"")</f>
        <v>2.839211906070032</v>
      </c>
      <c r="F734" s="43">
        <v>1041.6666666666667</v>
      </c>
      <c r="G734" s="47">
        <v>6.4456969531107466</v>
      </c>
      <c r="H734" s="47">
        <v>7.4169941616493347</v>
      </c>
      <c r="I734" s="47">
        <v>3.5986698409945017</v>
      </c>
      <c r="J734" s="48">
        <v>13.589827570960447</v>
      </c>
      <c r="K734" s="45">
        <f>IF(G734&gt;0,0.0000275*G734^2.082*H734^0.974*F734,"")</f>
        <v>9.7625521824672532</v>
      </c>
      <c r="L734" s="45">
        <f>IF(G734&gt;0,(1/3*H734^3*PI()*(G734/((H734-1.3)*200))^2)*F734,"")</f>
        <v>12.355059446801032</v>
      </c>
      <c r="M734" s="30">
        <f>IF(E734&gt;1.9,J734/E734,"")</f>
        <v>4.7864787907892214</v>
      </c>
      <c r="N734" s="13" t="s">
        <v>90</v>
      </c>
      <c r="O734" s="13" t="s">
        <v>379</v>
      </c>
      <c r="P734" s="27" t="s">
        <v>48</v>
      </c>
      <c r="Q734" s="15" t="s">
        <v>108</v>
      </c>
      <c r="R734" s="26">
        <v>9</v>
      </c>
      <c r="S734" s="13">
        <v>400</v>
      </c>
      <c r="T734" s="13">
        <v>400</v>
      </c>
      <c r="U734" s="13"/>
      <c r="V734" s="25"/>
      <c r="W734" s="13" t="s">
        <v>95</v>
      </c>
    </row>
    <row r="735" spans="1:23" x14ac:dyDescent="0.25">
      <c r="A735" s="21" t="s">
        <v>136</v>
      </c>
      <c r="B735" s="28">
        <v>43634</v>
      </c>
      <c r="C735" s="18">
        <v>42597</v>
      </c>
      <c r="D735" s="9">
        <v>0</v>
      </c>
      <c r="E735" s="12">
        <f>IF(B735&gt;0,_xlfn.DAYS(B735,C735)/365.242199,"")</f>
        <v>2.839211906070032</v>
      </c>
      <c r="F735" s="43">
        <v>1375</v>
      </c>
      <c r="G735" s="47">
        <v>6.1787500000000009</v>
      </c>
      <c r="H735" s="47">
        <v>7.143331827655504</v>
      </c>
      <c r="I735" s="47">
        <v>4.2609159361250564</v>
      </c>
      <c r="J735" s="48">
        <v>15.818953004817823</v>
      </c>
      <c r="K735" s="45">
        <f>IF(G735&gt;0,0.0000275*G735^2.082*H735^0.974*F735,"")</f>
        <v>11.376008120465444</v>
      </c>
      <c r="L735" s="45">
        <f>IF(G735&gt;0,(1/3*H735^3*PI()*(G735/((H735-1.3)*200))^2)*F735,"")</f>
        <v>14.670805085835275</v>
      </c>
      <c r="M735" s="30">
        <f>IF(E735&gt;1.9,J735/E735,"")</f>
        <v>5.5715999820224873</v>
      </c>
      <c r="N735" s="13" t="s">
        <v>90</v>
      </c>
      <c r="O735" s="13" t="s">
        <v>379</v>
      </c>
      <c r="P735" s="27" t="s">
        <v>48</v>
      </c>
      <c r="Q735" s="15" t="s">
        <v>108</v>
      </c>
      <c r="R735" s="26">
        <v>10</v>
      </c>
      <c r="S735" s="13">
        <v>400</v>
      </c>
      <c r="T735" s="13">
        <v>0</v>
      </c>
      <c r="U735" s="13"/>
      <c r="V735" s="25"/>
      <c r="W735" s="13" t="s">
        <v>95</v>
      </c>
    </row>
    <row r="736" spans="1:23" x14ac:dyDescent="0.25">
      <c r="A736" s="21" t="s">
        <v>123</v>
      </c>
      <c r="B736" s="28">
        <v>43578</v>
      </c>
      <c r="C736" s="18">
        <v>42962</v>
      </c>
      <c r="D736" s="9">
        <v>0</v>
      </c>
      <c r="E736" s="12">
        <f>IF(B736&gt;0,_xlfn.DAYS(B736,C736)/365.242199,"")</f>
        <v>1.6865521062093922</v>
      </c>
      <c r="F736" s="43">
        <v>1017.6490637833275</v>
      </c>
      <c r="G736" s="47">
        <v>6.5053236348302761</v>
      </c>
      <c r="H736" s="47">
        <v>6.3049529130648665</v>
      </c>
      <c r="I736" s="47">
        <v>3.5497260164041524</v>
      </c>
      <c r="J736" s="48">
        <v>12.152186913823499</v>
      </c>
      <c r="K736" s="45">
        <f>IF(G736&gt;0,0.0000275*G736^2.082*H736^0.974*F736,"")</f>
        <v>8.2994003655284398</v>
      </c>
      <c r="L736" s="45">
        <f>IF(G736&gt;0,(1/3*H736^3*PI()*(G736/((H736-1.3)*200))^2)*F736,"")</f>
        <v>11.28106311796839</v>
      </c>
      <c r="M736" s="30" t="str">
        <f>IF(E736&gt;1.9,J736/E736,"")</f>
        <v/>
      </c>
      <c r="N736" s="13" t="s">
        <v>90</v>
      </c>
      <c r="O736" s="13" t="s">
        <v>379</v>
      </c>
      <c r="P736" s="27" t="s">
        <v>48</v>
      </c>
      <c r="Q736" s="15" t="s">
        <v>109</v>
      </c>
      <c r="R736" s="26">
        <v>1</v>
      </c>
      <c r="S736" s="13">
        <v>0</v>
      </c>
      <c r="T736" s="13">
        <v>0</v>
      </c>
      <c r="U736" s="13"/>
      <c r="V736" s="25"/>
      <c r="W736" s="13" t="s">
        <v>95</v>
      </c>
    </row>
    <row r="737" spans="1:23" x14ac:dyDescent="0.25">
      <c r="A737" s="21" t="s">
        <v>165</v>
      </c>
      <c r="B737" s="28">
        <v>43578</v>
      </c>
      <c r="C737" s="18">
        <v>42962</v>
      </c>
      <c r="D737" s="9">
        <v>0</v>
      </c>
      <c r="E737" s="12">
        <f>IF(B737&gt;0,_xlfn.DAYS(B737,C737)/365.242199,"")</f>
        <v>1.6865521062093922</v>
      </c>
      <c r="F737" s="43">
        <v>947.11893064982962</v>
      </c>
      <c r="G737" s="47">
        <v>6.315306078021595</v>
      </c>
      <c r="H737" s="47">
        <v>6.0633598920236844</v>
      </c>
      <c r="I737" s="47">
        <v>3.1602412224032883</v>
      </c>
      <c r="J737" s="48">
        <v>10.657504656535854</v>
      </c>
      <c r="K737" s="45">
        <f>IF(G737&gt;0,0.0000275*G737^2.082*H737^0.974*F737,"")</f>
        <v>6.990707960395854</v>
      </c>
      <c r="L737" s="45">
        <f>IF(G737&gt;0,(1/3*H737^3*PI()*(G737/((H737-1.3)*200))^2)*F737,"")</f>
        <v>9.7157247053911835</v>
      </c>
      <c r="M737" s="30" t="str">
        <f>IF(E737&gt;1.9,J737/E737,"")</f>
        <v/>
      </c>
      <c r="N737" s="13" t="s">
        <v>90</v>
      </c>
      <c r="O737" s="13" t="s">
        <v>379</v>
      </c>
      <c r="P737" s="27" t="s">
        <v>48</v>
      </c>
      <c r="Q737" s="15" t="s">
        <v>109</v>
      </c>
      <c r="R737" s="26">
        <v>2</v>
      </c>
      <c r="S737" s="13">
        <v>0</v>
      </c>
      <c r="T737" s="13">
        <v>0</v>
      </c>
      <c r="U737" s="13"/>
      <c r="V737" s="25"/>
      <c r="W737" s="13" t="s">
        <v>95</v>
      </c>
    </row>
    <row r="738" spans="1:23" x14ac:dyDescent="0.25">
      <c r="A738" s="21" t="s">
        <v>179</v>
      </c>
      <c r="B738" s="28">
        <v>43578</v>
      </c>
      <c r="C738" s="18">
        <v>42962</v>
      </c>
      <c r="D738" s="9">
        <v>0</v>
      </c>
      <c r="E738" s="12">
        <f>IF(B738&gt;0,_xlfn.DAYS(B738,C738)/365.242199,"")</f>
        <v>1.6865521062093922</v>
      </c>
      <c r="F738" s="43">
        <v>916.89173073547329</v>
      </c>
      <c r="G738" s="47">
        <v>6.3629293608124264</v>
      </c>
      <c r="H738" s="47">
        <v>6.1399840700915966</v>
      </c>
      <c r="I738" s="47">
        <v>3.0327949099285045</v>
      </c>
      <c r="J738" s="48">
        <v>10.320924477930962</v>
      </c>
      <c r="K738" s="45">
        <f>IF(G738&gt;0,0.0000275*G738^2.082*H738^0.974*F738,"")</f>
        <v>6.9588861587511746</v>
      </c>
      <c r="L738" s="45">
        <f>IF(G738&gt;0,(1/3*H738^3*PI()*(G738/((H738-1.3)*200))^2)*F738,"")</f>
        <v>9.6031730503017432</v>
      </c>
      <c r="M738" s="30" t="str">
        <f>IF(E738&gt;1.9,J738/E738,"")</f>
        <v/>
      </c>
      <c r="N738" s="13" t="s">
        <v>90</v>
      </c>
      <c r="O738" s="13" t="s">
        <v>379</v>
      </c>
      <c r="P738" s="27" t="s">
        <v>48</v>
      </c>
      <c r="Q738" s="15" t="s">
        <v>109</v>
      </c>
      <c r="R738" s="26">
        <v>3</v>
      </c>
      <c r="S738" s="13">
        <v>0</v>
      </c>
      <c r="T738" s="13">
        <v>100</v>
      </c>
      <c r="U738" s="13"/>
      <c r="V738" s="25"/>
      <c r="W738" s="13" t="s">
        <v>95</v>
      </c>
    </row>
    <row r="739" spans="1:23" x14ac:dyDescent="0.25">
      <c r="A739" s="21" t="s">
        <v>193</v>
      </c>
      <c r="B739" s="28">
        <v>43578</v>
      </c>
      <c r="C739" s="18">
        <v>42962</v>
      </c>
      <c r="D739" s="9">
        <v>0</v>
      </c>
      <c r="E739" s="12">
        <f>IF(B739&gt;0,_xlfn.DAYS(B739,C739)/365.242199,"")</f>
        <v>1.6865521062093922</v>
      </c>
      <c r="F739" s="43">
        <v>1088.1791969168253</v>
      </c>
      <c r="G739" s="47">
        <v>6.3433726583726582</v>
      </c>
      <c r="H739" s="47">
        <v>5.9329536679536679</v>
      </c>
      <c r="I739" s="47">
        <v>3.7099815441239201</v>
      </c>
      <c r="J739" s="48">
        <v>12.53328848940321</v>
      </c>
      <c r="K739" s="45">
        <f>IF(G739&gt;0,0.0000275*G739^2.082*H739^0.974*F739,"")</f>
        <v>7.936513060575443</v>
      </c>
      <c r="L739" s="45">
        <f>IF(G739&gt;0,(1/3*H739^3*PI()*(G739/((H739-1.3)*200))^2)*F739,"")</f>
        <v>11.153378843660462</v>
      </c>
      <c r="M739" s="30" t="str">
        <f>IF(E739&gt;1.9,J739/E739,"")</f>
        <v/>
      </c>
      <c r="N739" s="13" t="s">
        <v>90</v>
      </c>
      <c r="O739" s="13" t="s">
        <v>379</v>
      </c>
      <c r="P739" s="27" t="s">
        <v>48</v>
      </c>
      <c r="Q739" s="15" t="s">
        <v>109</v>
      </c>
      <c r="R739" s="26">
        <v>4</v>
      </c>
      <c r="S739" s="13">
        <v>100</v>
      </c>
      <c r="T739" s="13">
        <v>100</v>
      </c>
      <c r="U739" s="13"/>
      <c r="V739" s="25"/>
      <c r="W739" s="13" t="s">
        <v>95</v>
      </c>
    </row>
    <row r="740" spans="1:23" x14ac:dyDescent="0.25">
      <c r="A740" s="21" t="s">
        <v>207</v>
      </c>
      <c r="B740" s="28">
        <v>43578</v>
      </c>
      <c r="C740" s="18">
        <v>42962</v>
      </c>
      <c r="D740" s="9">
        <v>0</v>
      </c>
      <c r="E740" s="12">
        <f>IF(B740&gt;0,_xlfn.DAYS(B740,C740)/365.242199,"")</f>
        <v>1.6865521062093922</v>
      </c>
      <c r="F740" s="43">
        <v>967.2703972594004</v>
      </c>
      <c r="G740" s="47">
        <v>6.4017473118279575</v>
      </c>
      <c r="H740" s="47">
        <v>6.2880303726481541</v>
      </c>
      <c r="I740" s="47">
        <v>3.2752633988591087</v>
      </c>
      <c r="J740" s="48">
        <v>11.327225291789565</v>
      </c>
      <c r="K740" s="45">
        <f>IF(G740&gt;0,0.0000275*G740^2.082*H740^0.974*F740,"")</f>
        <v>7.6093467641153456</v>
      </c>
      <c r="L740" s="45">
        <f>IF(G740&gt;0,(1/3*H740^3*PI()*(G740/((H740-1.3)*200))^2)*F740,"")</f>
        <v>10.370490372283731</v>
      </c>
      <c r="M740" s="30" t="str">
        <f>IF(E740&gt;1.9,J740/E740,"")</f>
        <v/>
      </c>
      <c r="N740" s="13" t="s">
        <v>90</v>
      </c>
      <c r="O740" s="13" t="s">
        <v>379</v>
      </c>
      <c r="P740" s="27" t="s">
        <v>48</v>
      </c>
      <c r="Q740" s="15" t="s">
        <v>109</v>
      </c>
      <c r="R740" s="26">
        <v>5</v>
      </c>
      <c r="S740" s="13">
        <v>100</v>
      </c>
      <c r="T740" s="13">
        <v>0</v>
      </c>
      <c r="U740" s="13"/>
      <c r="V740" s="25"/>
      <c r="W740" s="13" t="s">
        <v>95</v>
      </c>
    </row>
    <row r="741" spans="1:23" x14ac:dyDescent="0.25">
      <c r="A741" s="21" t="s">
        <v>221</v>
      </c>
      <c r="B741" s="28">
        <v>43578</v>
      </c>
      <c r="C741" s="18">
        <v>42962</v>
      </c>
      <c r="D741" s="9">
        <v>0</v>
      </c>
      <c r="E741" s="12">
        <f>IF(B741&gt;0,_xlfn.DAYS(B741,C741)/365.242199,"")</f>
        <v>1.6865521062093922</v>
      </c>
      <c r="F741" s="43">
        <v>886.66453082111695</v>
      </c>
      <c r="G741" s="47">
        <v>5.6415925101965145</v>
      </c>
      <c r="H741" s="47">
        <v>5.4445532829676706</v>
      </c>
      <c r="I741" s="47">
        <v>2.357919006763368</v>
      </c>
      <c r="J741" s="48">
        <v>7.6648582916183372</v>
      </c>
      <c r="K741" s="45">
        <f>IF(G741&gt;0,0.0000275*G741^2.082*H741^0.974*F741,"")</f>
        <v>4.6594819323889638</v>
      </c>
      <c r="L741" s="45">
        <f>IF(G741&gt;0,(1/3*H741^3*PI()*(G741/((H741-1.3)*200))^2)*F741,"")</f>
        <v>6.9416496846947418</v>
      </c>
      <c r="M741" s="30" t="str">
        <f>IF(E741&gt;1.9,J741/E741,"")</f>
        <v/>
      </c>
      <c r="N741" s="13" t="s">
        <v>90</v>
      </c>
      <c r="O741" s="13" t="s">
        <v>379</v>
      </c>
      <c r="P741" s="27" t="s">
        <v>48</v>
      </c>
      <c r="Q741" s="15" t="s">
        <v>109</v>
      </c>
      <c r="R741" s="26">
        <v>6</v>
      </c>
      <c r="S741" s="13">
        <v>200</v>
      </c>
      <c r="T741" s="13">
        <v>200</v>
      </c>
      <c r="U741" s="13"/>
      <c r="V741" s="25"/>
      <c r="W741" s="13" t="s">
        <v>95</v>
      </c>
    </row>
    <row r="742" spans="1:23" x14ac:dyDescent="0.25">
      <c r="A742" s="21" t="s">
        <v>235</v>
      </c>
      <c r="B742" s="28">
        <v>43578</v>
      </c>
      <c r="C742" s="18">
        <v>42962</v>
      </c>
      <c r="D742" s="9">
        <v>0</v>
      </c>
      <c r="E742" s="12">
        <f>IF(B742&gt;0,_xlfn.DAYS(B742,C742)/365.242199,"")</f>
        <v>1.6865521062093922</v>
      </c>
      <c r="F742" s="43">
        <v>977.34613056418584</v>
      </c>
      <c r="G742" s="47">
        <v>5.9244730392156866</v>
      </c>
      <c r="H742" s="47">
        <v>5.6993508444017342</v>
      </c>
      <c r="I742" s="47">
        <v>3.0134939750557321</v>
      </c>
      <c r="J742" s="48">
        <v>10.313527106641194</v>
      </c>
      <c r="K742" s="45">
        <f>IF(G742&gt;0,0.0000275*G742^2.082*H742^0.974*F742,"")</f>
        <v>5.9458199853809948</v>
      </c>
      <c r="L742" s="45">
        <f>IF(G742&gt;0,(1/3*H742^3*PI()*(G742/((H742-1.3)*200))^2)*F742,"")</f>
        <v>8.5904410246254486</v>
      </c>
      <c r="M742" s="30" t="str">
        <f>IF(E742&gt;1.9,J742/E742,"")</f>
        <v/>
      </c>
      <c r="N742" s="13" t="s">
        <v>90</v>
      </c>
      <c r="O742" s="13" t="s">
        <v>379</v>
      </c>
      <c r="P742" s="27" t="s">
        <v>48</v>
      </c>
      <c r="Q742" s="15" t="s">
        <v>109</v>
      </c>
      <c r="R742" s="26">
        <v>7</v>
      </c>
      <c r="S742" s="13">
        <v>200</v>
      </c>
      <c r="T742" s="13">
        <v>0</v>
      </c>
      <c r="U742" s="13"/>
      <c r="V742" s="25"/>
      <c r="W742" s="13" t="s">
        <v>95</v>
      </c>
    </row>
    <row r="743" spans="1:23" x14ac:dyDescent="0.25">
      <c r="A743" s="21" t="s">
        <v>249</v>
      </c>
      <c r="B743" s="28">
        <v>43578</v>
      </c>
      <c r="C743" s="18">
        <v>42962</v>
      </c>
      <c r="D743" s="9">
        <v>0</v>
      </c>
      <c r="E743" s="12">
        <f>IF(B743&gt;0,_xlfn.DAYS(B743,C743)/365.242199,"")</f>
        <v>1.6865521062093922</v>
      </c>
      <c r="F743" s="43">
        <v>957.19466395461495</v>
      </c>
      <c r="G743" s="47">
        <v>6.6256862745098033</v>
      </c>
      <c r="H743" s="47">
        <v>6.0439375825690922</v>
      </c>
      <c r="I743" s="47">
        <v>3.4680828244884538</v>
      </c>
      <c r="J743" s="48">
        <v>11.939553626655078</v>
      </c>
      <c r="K743" s="45">
        <f>IF(G743&gt;0,0.0000275*G743^2.082*H743^0.974*F743,"")</f>
        <v>7.7828969786049687</v>
      </c>
      <c r="L743" s="45">
        <f>IF(G743&gt;0,(1/3*H743^3*PI()*(G743/((H743-1.3)*200))^2)*F743,"")</f>
        <v>10.792265263954892</v>
      </c>
      <c r="M743" s="30" t="str">
        <f>IF(E743&gt;1.9,J743/E743,"")</f>
        <v/>
      </c>
      <c r="N743" s="13" t="s">
        <v>90</v>
      </c>
      <c r="O743" s="13" t="s">
        <v>379</v>
      </c>
      <c r="P743" s="27" t="s">
        <v>48</v>
      </c>
      <c r="Q743" s="15" t="s">
        <v>109</v>
      </c>
      <c r="R743" s="26">
        <v>8</v>
      </c>
      <c r="S743" s="13">
        <v>400</v>
      </c>
      <c r="T743" s="13">
        <v>0</v>
      </c>
      <c r="U743" s="13"/>
      <c r="V743" s="25"/>
      <c r="W743" s="13" t="s">
        <v>95</v>
      </c>
    </row>
    <row r="744" spans="1:23" x14ac:dyDescent="0.25">
      <c r="A744" s="21" t="s">
        <v>151</v>
      </c>
      <c r="B744" s="28">
        <v>43578</v>
      </c>
      <c r="C744" s="18">
        <v>42962</v>
      </c>
      <c r="D744" s="9">
        <v>0</v>
      </c>
      <c r="E744" s="12">
        <f>IF(B744&gt;0,_xlfn.DAYS(B744,C744)/365.242199,"")</f>
        <v>1.6865521062093922</v>
      </c>
      <c r="F744" s="43">
        <v>906.81599743068784</v>
      </c>
      <c r="G744" s="47">
        <v>6.3689655172413788</v>
      </c>
      <c r="H744" s="47">
        <v>6.1846982758620692</v>
      </c>
      <c r="I744" s="47">
        <v>3.1010010426338854</v>
      </c>
      <c r="J744" s="48">
        <v>10.644090449028505</v>
      </c>
      <c r="K744" s="45">
        <f>IF(G744&gt;0,0.0000275*G744^2.082*H744^0.974*F744,"")</f>
        <v>6.9449247959830345</v>
      </c>
      <c r="L744" s="45">
        <f>IF(G744&gt;0,(1/3*H744^3*PI()*(G744/((H744-1.3)*200))^2)*F744,"")</f>
        <v>9.5478516079174778</v>
      </c>
      <c r="M744" s="30" t="str">
        <f>IF(E744&gt;1.9,J744/E744,"")</f>
        <v/>
      </c>
      <c r="N744" s="13" t="s">
        <v>90</v>
      </c>
      <c r="O744" s="13" t="s">
        <v>379</v>
      </c>
      <c r="P744" s="27" t="s">
        <v>48</v>
      </c>
      <c r="Q744" s="15" t="s">
        <v>109</v>
      </c>
      <c r="R744" s="26">
        <v>9</v>
      </c>
      <c r="S744" s="13">
        <v>400</v>
      </c>
      <c r="T744" s="13">
        <v>400</v>
      </c>
      <c r="U744" s="13"/>
      <c r="V744" s="25"/>
      <c r="W744" s="13" t="s">
        <v>95</v>
      </c>
    </row>
    <row r="745" spans="1:23" x14ac:dyDescent="0.25">
      <c r="A745" s="21" t="s">
        <v>137</v>
      </c>
      <c r="B745" s="28">
        <v>43578</v>
      </c>
      <c r="C745" s="18">
        <v>42962</v>
      </c>
      <c r="D745" s="9">
        <v>0</v>
      </c>
      <c r="E745" s="12">
        <f>IF(B745&gt;0,_xlfn.DAYS(B745,C745)/365.242199,"")</f>
        <v>1.6865521062093922</v>
      </c>
      <c r="F745" s="43">
        <v>987.42186386897117</v>
      </c>
      <c r="G745" s="47">
        <v>6.3445977342549931</v>
      </c>
      <c r="H745" s="47">
        <v>6.3887812331652638</v>
      </c>
      <c r="I745" s="47">
        <v>3.3135645570322203</v>
      </c>
      <c r="J745" s="48">
        <v>11.606611580584513</v>
      </c>
      <c r="K745" s="45">
        <f>IF(G745&gt;0,0.0000275*G745^2.082*H745^0.974*F745,"")</f>
        <v>7.7431540727109853</v>
      </c>
      <c r="L745" s="45">
        <f>IF(G745&gt;0,(1/3*H745^3*PI()*(G745/((H745-1.3)*200))^2)*F745,"")</f>
        <v>10.47866699548293</v>
      </c>
      <c r="M745" s="30" t="str">
        <f>IF(E745&gt;1.9,J745/E745,"")</f>
        <v/>
      </c>
      <c r="N745" s="13" t="s">
        <v>90</v>
      </c>
      <c r="O745" s="13" t="s">
        <v>379</v>
      </c>
      <c r="P745" s="27" t="s">
        <v>48</v>
      </c>
      <c r="Q745" s="15" t="s">
        <v>109</v>
      </c>
      <c r="R745" s="26">
        <v>10</v>
      </c>
      <c r="S745" s="13">
        <v>400</v>
      </c>
      <c r="T745" s="13">
        <v>0</v>
      </c>
      <c r="U745" s="13"/>
      <c r="V745" s="25"/>
      <c r="W745" s="13" t="s">
        <v>95</v>
      </c>
    </row>
    <row r="746" spans="1:23" x14ac:dyDescent="0.25">
      <c r="A746" s="21" t="s">
        <v>124</v>
      </c>
      <c r="B746" s="34">
        <v>43636</v>
      </c>
      <c r="C746" s="18">
        <v>42931</v>
      </c>
      <c r="D746" s="9">
        <v>0</v>
      </c>
      <c r="E746" s="12">
        <f>IF(B746&gt;0,_xlfn.DAYS(B746,C746)/365.242199,"")</f>
        <v>1.9302260306454895</v>
      </c>
      <c r="F746" s="43">
        <v>876.54320987654319</v>
      </c>
      <c r="G746" s="47">
        <v>5.5724097250949329</v>
      </c>
      <c r="H746" s="47">
        <v>5.0318524351573792</v>
      </c>
      <c r="I746" s="47">
        <v>2.3154303248470218</v>
      </c>
      <c r="J746" s="48">
        <v>7.4111539095554475</v>
      </c>
      <c r="K746" s="45">
        <f>IF(G746&gt;0,0.0000275*G746^2.082*H746^0.974*F746,"")</f>
        <v>4.1576756615202859</v>
      </c>
      <c r="L746" s="45">
        <f>IF(G746&gt;0,(1/3*H746^3*PI()*(G746/((H746-1.3)*200))^2)*F746,"")</f>
        <v>6.5187271537267639</v>
      </c>
      <c r="M746" s="30">
        <f>IF(E746&gt;1.9,J746/E746,"")</f>
        <v>3.8395264553950055</v>
      </c>
      <c r="N746" s="13" t="s">
        <v>90</v>
      </c>
      <c r="O746" s="13" t="s">
        <v>379</v>
      </c>
      <c r="P746" s="27" t="s">
        <v>48</v>
      </c>
      <c r="Q746" s="15" t="s">
        <v>110</v>
      </c>
      <c r="R746" s="26">
        <v>1</v>
      </c>
      <c r="S746" s="13">
        <v>0</v>
      </c>
      <c r="T746" s="13">
        <v>0</v>
      </c>
      <c r="U746" s="13"/>
      <c r="V746" s="25"/>
      <c r="W746" s="13" t="s">
        <v>95</v>
      </c>
    </row>
    <row r="747" spans="1:23" x14ac:dyDescent="0.25">
      <c r="A747" s="21" t="s">
        <v>166</v>
      </c>
      <c r="B747" s="34">
        <v>43636</v>
      </c>
      <c r="C747" s="18">
        <v>42931</v>
      </c>
      <c r="D747" s="9">
        <v>0</v>
      </c>
      <c r="E747" s="12">
        <f>IF(B747&gt;0,_xlfn.DAYS(B747,C747)/365.242199,"")</f>
        <v>1.9302260306454895</v>
      </c>
      <c r="F747" s="43">
        <v>876.54320987654319</v>
      </c>
      <c r="G747" s="47">
        <v>5.7373720482416131</v>
      </c>
      <c r="H747" s="47">
        <v>5.0992309246984915</v>
      </c>
      <c r="I747" s="47">
        <v>2.4907496792474855</v>
      </c>
      <c r="J747" s="48">
        <v>7.9537366965425171</v>
      </c>
      <c r="K747" s="45">
        <f>IF(G747&gt;0,0.0000275*G747^2.082*H747^0.974*F747,"")</f>
        <v>4.4756495732071633</v>
      </c>
      <c r="L747" s="45">
        <f>IF(G747&gt;0,(1/3*H747^3*PI()*(G747/((H747-1.3)*200))^2)*F747,"")</f>
        <v>6.9389001741246377</v>
      </c>
      <c r="M747" s="30">
        <f>IF(E747&gt;1.9,J747/E747,"")</f>
        <v>4.1206245124995533</v>
      </c>
      <c r="N747" s="13" t="s">
        <v>90</v>
      </c>
      <c r="O747" s="13" t="s">
        <v>379</v>
      </c>
      <c r="P747" s="27" t="s">
        <v>48</v>
      </c>
      <c r="Q747" s="15" t="s">
        <v>110</v>
      </c>
      <c r="R747" s="26">
        <v>2</v>
      </c>
      <c r="S747" s="13">
        <v>0</v>
      </c>
      <c r="T747" s="13">
        <v>0</v>
      </c>
      <c r="U747" s="13"/>
      <c r="V747" s="25"/>
      <c r="W747" s="13" t="s">
        <v>95</v>
      </c>
    </row>
    <row r="748" spans="1:23" x14ac:dyDescent="0.25">
      <c r="A748" s="21" t="s">
        <v>180</v>
      </c>
      <c r="B748" s="34">
        <v>43636</v>
      </c>
      <c r="C748" s="18">
        <v>42931</v>
      </c>
      <c r="D748" s="9">
        <v>0</v>
      </c>
      <c r="E748" s="12">
        <f>IF(B748&gt;0,_xlfn.DAYS(B748,C748)/365.242199,"")</f>
        <v>1.9302260306454895</v>
      </c>
      <c r="F748" s="43">
        <v>876.54320987654319</v>
      </c>
      <c r="G748" s="47">
        <v>5.6483383838383849</v>
      </c>
      <c r="H748" s="47">
        <v>4.9115131698484857</v>
      </c>
      <c r="I748" s="47">
        <v>2.4430052279318182</v>
      </c>
      <c r="J748" s="48">
        <v>7.7396719993791203</v>
      </c>
      <c r="K748" s="45">
        <f>IF(G748&gt;0,0.0000275*G748^2.082*H748^0.974*F748,"")</f>
        <v>4.1768477966642177</v>
      </c>
      <c r="L748" s="45">
        <f>IF(G748&gt;0,(1/3*H748^3*PI()*(G748/((H748-1.3)*200))^2)*F748,"")</f>
        <v>6.6504480140086795</v>
      </c>
      <c r="M748" s="30">
        <f>IF(E748&gt;1.9,J748/E748,"")</f>
        <v>4.0097231497758248</v>
      </c>
      <c r="N748" s="13" t="s">
        <v>90</v>
      </c>
      <c r="O748" s="13" t="s">
        <v>379</v>
      </c>
      <c r="P748" s="27" t="s">
        <v>48</v>
      </c>
      <c r="Q748" s="15" t="s">
        <v>110</v>
      </c>
      <c r="R748" s="26">
        <v>3</v>
      </c>
      <c r="S748" s="13">
        <v>0</v>
      </c>
      <c r="T748" s="13">
        <v>100</v>
      </c>
      <c r="U748" s="13"/>
      <c r="V748" s="25"/>
      <c r="W748" s="13" t="s">
        <v>95</v>
      </c>
    </row>
    <row r="749" spans="1:23" x14ac:dyDescent="0.25">
      <c r="A749" s="21" t="s">
        <v>194</v>
      </c>
      <c r="B749" s="34">
        <v>43636</v>
      </c>
      <c r="C749" s="18">
        <v>42931</v>
      </c>
      <c r="D749" s="9">
        <v>0</v>
      </c>
      <c r="E749" s="12">
        <f>IF(B749&gt;0,_xlfn.DAYS(B749,C749)/365.242199,"")</f>
        <v>1.9302260306454895</v>
      </c>
      <c r="F749" s="43">
        <v>913.58024691358025</v>
      </c>
      <c r="G749" s="47">
        <v>5.4650189520624304</v>
      </c>
      <c r="H749" s="47">
        <v>4.8723852671125973</v>
      </c>
      <c r="I749" s="47">
        <v>2.4330180661009617</v>
      </c>
      <c r="J749" s="48">
        <v>7.7187147328767738</v>
      </c>
      <c r="K749" s="45">
        <f>IF(G749&gt;0,0.0000275*G749^2.082*H749^0.974*F749,"")</f>
        <v>4.0327898905115349</v>
      </c>
      <c r="L749" s="45">
        <f>IF(G749&gt;0,(1/3*H749^3*PI()*(G749/((H749-1.3)*200))^2)*F749,"")</f>
        <v>6.4745107602107561</v>
      </c>
      <c r="M749" s="30">
        <f>IF(E749&gt;1.9,J749/E749,"")</f>
        <v>3.9988657340278166</v>
      </c>
      <c r="N749" s="13" t="s">
        <v>90</v>
      </c>
      <c r="O749" s="13" t="s">
        <v>379</v>
      </c>
      <c r="P749" s="27" t="s">
        <v>48</v>
      </c>
      <c r="Q749" s="15" t="s">
        <v>110</v>
      </c>
      <c r="R749" s="26">
        <v>4</v>
      </c>
      <c r="S749" s="13">
        <v>100</v>
      </c>
      <c r="T749" s="13">
        <v>100</v>
      </c>
      <c r="U749" s="13"/>
      <c r="V749" s="25"/>
      <c r="W749" s="13" t="s">
        <v>95</v>
      </c>
    </row>
    <row r="750" spans="1:23" x14ac:dyDescent="0.25">
      <c r="A750" s="21" t="s">
        <v>208</v>
      </c>
      <c r="B750" s="34">
        <v>43636</v>
      </c>
      <c r="C750" s="18">
        <v>42931</v>
      </c>
      <c r="D750" s="9">
        <v>0</v>
      </c>
      <c r="E750" s="12">
        <f>IF(B750&gt;0,_xlfn.DAYS(B750,C750)/365.242199,"")</f>
        <v>1.9302260306454895</v>
      </c>
      <c r="F750" s="43">
        <v>876.54320987654319</v>
      </c>
      <c r="G750" s="47">
        <v>5.7300308641975306</v>
      </c>
      <c r="H750" s="47">
        <v>5.1427712012345683</v>
      </c>
      <c r="I750" s="47">
        <v>2.4920101948183704</v>
      </c>
      <c r="J750" s="48">
        <v>7.9789208700709509</v>
      </c>
      <c r="K750" s="45">
        <f>IF(G750&gt;0,0.0000275*G750^2.082*H750^0.974*F750,"")</f>
        <v>4.5008536639473373</v>
      </c>
      <c r="L750" s="45">
        <f>IF(G750&gt;0,(1/3*H750^3*PI()*(G750/((H750-1.3)*200))^2)*F750,"")</f>
        <v>6.9399834393278699</v>
      </c>
      <c r="M750" s="30">
        <f>IF(E750&gt;1.9,J750/E750,"")</f>
        <v>4.1336717790520678</v>
      </c>
      <c r="N750" s="13" t="s">
        <v>90</v>
      </c>
      <c r="O750" s="13" t="s">
        <v>379</v>
      </c>
      <c r="P750" s="27" t="s">
        <v>48</v>
      </c>
      <c r="Q750" s="15" t="s">
        <v>110</v>
      </c>
      <c r="R750" s="26">
        <v>5</v>
      </c>
      <c r="S750" s="13">
        <v>100</v>
      </c>
      <c r="T750" s="13">
        <v>0</v>
      </c>
      <c r="U750" s="13"/>
      <c r="V750" s="25"/>
      <c r="W750" s="13" t="s">
        <v>95</v>
      </c>
    </row>
    <row r="751" spans="1:23" x14ac:dyDescent="0.25">
      <c r="A751" s="21" t="s">
        <v>222</v>
      </c>
      <c r="B751" s="34">
        <v>43636</v>
      </c>
      <c r="C751" s="18">
        <v>42931</v>
      </c>
      <c r="D751" s="9">
        <v>0</v>
      </c>
      <c r="E751" s="12">
        <f>IF(B751&gt;0,_xlfn.DAYS(B751,C751)/365.242199,"")</f>
        <v>1.9302260306454895</v>
      </c>
      <c r="F751" s="43">
        <v>950.61728395061721</v>
      </c>
      <c r="G751" s="47">
        <v>5.5035375118708458</v>
      </c>
      <c r="H751" s="47">
        <v>4.9508834973884133</v>
      </c>
      <c r="I751" s="47">
        <v>2.5083968972398725</v>
      </c>
      <c r="J751" s="48">
        <v>7.9115223990604022</v>
      </c>
      <c r="K751" s="45">
        <f>IF(G751&gt;0,0.0000275*G751^2.082*H751^0.974*F751,"")</f>
        <v>4.3248978745951279</v>
      </c>
      <c r="L751" s="45">
        <f>IF(G751&gt;0,(1/3*H751^3*PI()*(G751/((H751-1.3)*200))^2)*F751,"")</f>
        <v>6.8629425940089872</v>
      </c>
      <c r="M751" s="30">
        <f>IF(E751&gt;1.9,J751/E751,"")</f>
        <v>4.0987543808093294</v>
      </c>
      <c r="N751" s="13" t="s">
        <v>90</v>
      </c>
      <c r="O751" s="13" t="s">
        <v>379</v>
      </c>
      <c r="P751" s="27" t="s">
        <v>48</v>
      </c>
      <c r="Q751" s="15" t="s">
        <v>110</v>
      </c>
      <c r="R751" s="26">
        <v>6</v>
      </c>
      <c r="S751" s="13">
        <v>200</v>
      </c>
      <c r="T751" s="13">
        <v>200</v>
      </c>
      <c r="U751" s="13"/>
      <c r="V751" s="25"/>
      <c r="W751" s="13" t="s">
        <v>95</v>
      </c>
    </row>
    <row r="752" spans="1:23" x14ac:dyDescent="0.25">
      <c r="A752" s="21" t="s">
        <v>236</v>
      </c>
      <c r="B752" s="34">
        <v>43636</v>
      </c>
      <c r="C752" s="18">
        <v>42931</v>
      </c>
      <c r="D752" s="9">
        <v>0</v>
      </c>
      <c r="E752" s="12">
        <f>IF(B752&gt;0,_xlfn.DAYS(B752,C752)/365.242199,"")</f>
        <v>1.9302260306454895</v>
      </c>
      <c r="F752" s="43">
        <v>839.50617283950612</v>
      </c>
      <c r="G752" s="47">
        <v>6.1069789510006904</v>
      </c>
      <c r="H752" s="47">
        <v>5.3687051105935124</v>
      </c>
      <c r="I752" s="47">
        <v>2.6475772088127982</v>
      </c>
      <c r="J752" s="48">
        <v>8.5657331823214147</v>
      </c>
      <c r="K752" s="45">
        <f>IF(G752&gt;0,0.0000275*G752^2.082*H752^0.974*F752,"")</f>
        <v>5.1326321762209535</v>
      </c>
      <c r="L752" s="45">
        <f>IF(G752&gt;0,(1/3*H752^3*PI()*(G752/((H752-1.3)*200))^2)*F752,"")</f>
        <v>7.6619901192002766</v>
      </c>
      <c r="M752" s="30">
        <f>IF(E752&gt;1.9,J752/E752,"")</f>
        <v>4.4376840050472932</v>
      </c>
      <c r="N752" s="13" t="s">
        <v>90</v>
      </c>
      <c r="O752" s="13" t="s">
        <v>379</v>
      </c>
      <c r="P752" s="27" t="s">
        <v>48</v>
      </c>
      <c r="Q752" s="15" t="s">
        <v>110</v>
      </c>
      <c r="R752" s="26">
        <v>7</v>
      </c>
      <c r="S752" s="13">
        <v>200</v>
      </c>
      <c r="T752" s="13">
        <v>0</v>
      </c>
      <c r="U752" s="13"/>
      <c r="V752" s="25"/>
      <c r="W752" s="13" t="s">
        <v>95</v>
      </c>
    </row>
    <row r="753" spans="1:23" x14ac:dyDescent="0.25">
      <c r="A753" s="21" t="s">
        <v>250</v>
      </c>
      <c r="B753" s="34">
        <v>43636</v>
      </c>
      <c r="C753" s="18">
        <v>42931</v>
      </c>
      <c r="D753" s="9">
        <v>0</v>
      </c>
      <c r="E753" s="12">
        <f>IF(B753&gt;0,_xlfn.DAYS(B753,C753)/365.242199,"")</f>
        <v>1.9302260306454895</v>
      </c>
      <c r="F753" s="43">
        <v>938.27160493827159</v>
      </c>
      <c r="G753" s="47">
        <v>5.429960317460317</v>
      </c>
      <c r="H753" s="47">
        <v>4.9803679543650787</v>
      </c>
      <c r="I753" s="47">
        <v>2.4126752840416059</v>
      </c>
      <c r="J753" s="48">
        <v>7.6355752203771416</v>
      </c>
      <c r="K753" s="45">
        <f>IF(G753&gt;0,0.0000275*G753^2.082*H753^0.974*F753,"")</f>
        <v>4.1748467431963991</v>
      </c>
      <c r="L753" s="45">
        <f>IF(G753&gt;0,(1/3*H753^3*PI()*(G753/((H753-1.3)*200))^2)*F753,"")</f>
        <v>6.6052965521521578</v>
      </c>
      <c r="M753" s="30">
        <f>IF(E753&gt;1.9,J753/E753,"")</f>
        <v>3.9557933108091587</v>
      </c>
      <c r="N753" s="13" t="s">
        <v>90</v>
      </c>
      <c r="O753" s="13" t="s">
        <v>379</v>
      </c>
      <c r="P753" s="27" t="s">
        <v>48</v>
      </c>
      <c r="Q753" s="15" t="s">
        <v>110</v>
      </c>
      <c r="R753" s="26">
        <v>8</v>
      </c>
      <c r="S753" s="13">
        <v>400</v>
      </c>
      <c r="T753" s="13">
        <v>0</v>
      </c>
      <c r="U753" s="13"/>
      <c r="V753" s="25"/>
      <c r="W753" s="13" t="s">
        <v>95</v>
      </c>
    </row>
    <row r="754" spans="1:23" x14ac:dyDescent="0.25">
      <c r="A754" s="21" t="s">
        <v>152</v>
      </c>
      <c r="B754" s="34">
        <v>43636</v>
      </c>
      <c r="C754" s="18">
        <v>42931</v>
      </c>
      <c r="D754" s="9">
        <v>0</v>
      </c>
      <c r="E754" s="12">
        <f>IF(B754&gt;0,_xlfn.DAYS(B754,C754)/365.242199,"")</f>
        <v>1.9302260306454895</v>
      </c>
      <c r="F754" s="43">
        <v>777.77777777777771</v>
      </c>
      <c r="G754" s="47">
        <v>5.5731078904991946</v>
      </c>
      <c r="H754" s="47">
        <v>4.9763564503001021</v>
      </c>
      <c r="I754" s="47">
        <v>2.1303391887106566</v>
      </c>
      <c r="J754" s="48">
        <v>6.7865550434138315</v>
      </c>
      <c r="K754" s="45">
        <f>IF(G754&gt;0,0.0000275*G754^2.082*H754^0.974*F754,"")</f>
        <v>3.6505214028834287</v>
      </c>
      <c r="L754" s="45">
        <f>IF(G754&gt;0,(1/3*H754^3*PI()*(G754/((H754-1.3)*200))^2)*F754,"")</f>
        <v>5.7665793871163711</v>
      </c>
      <c r="M754" s="30">
        <f>IF(E754&gt;1.9,J754/E754,"")</f>
        <v>3.5159379967248348</v>
      </c>
      <c r="N754" s="13" t="s">
        <v>90</v>
      </c>
      <c r="O754" s="13" t="s">
        <v>379</v>
      </c>
      <c r="P754" s="27" t="s">
        <v>48</v>
      </c>
      <c r="Q754" s="15" t="s">
        <v>110</v>
      </c>
      <c r="R754" s="26">
        <v>9</v>
      </c>
      <c r="S754" s="13">
        <v>400</v>
      </c>
      <c r="T754" s="13">
        <v>400</v>
      </c>
      <c r="U754" s="13"/>
      <c r="V754" s="25"/>
      <c r="W754" s="13" t="s">
        <v>95</v>
      </c>
    </row>
    <row r="755" spans="1:23" x14ac:dyDescent="0.25">
      <c r="A755" s="21" t="s">
        <v>138</v>
      </c>
      <c r="B755" s="34">
        <v>43636</v>
      </c>
      <c r="C755" s="18">
        <v>42931</v>
      </c>
      <c r="D755" s="9">
        <v>0</v>
      </c>
      <c r="E755" s="12">
        <f>IF(B755&gt;0,_xlfn.DAYS(B755,C755)/365.242199,"")</f>
        <v>1.9302260306454895</v>
      </c>
      <c r="F755" s="43">
        <v>938.27160493827159</v>
      </c>
      <c r="G755" s="47">
        <v>5.4944197530864187</v>
      </c>
      <c r="H755" s="47">
        <v>4.7929491894444434</v>
      </c>
      <c r="I755" s="47">
        <v>2.4730733724342322</v>
      </c>
      <c r="J755" s="48">
        <v>7.7496048010005198</v>
      </c>
      <c r="K755" s="45">
        <f>IF(G755&gt;0,0.0000275*G755^2.082*H755^0.974*F755,"")</f>
        <v>4.1217882693438295</v>
      </c>
      <c r="L755" s="45">
        <f>IF(G755&gt;0,(1/3*H755^3*PI()*(G755/((H755-1.3)*200))^2)*F755,"")</f>
        <v>6.692136772397312</v>
      </c>
      <c r="M755" s="30">
        <f>IF(E755&gt;1.9,J755/E755,"")</f>
        <v>4.0148690764516131</v>
      </c>
      <c r="N755" s="13" t="s">
        <v>90</v>
      </c>
      <c r="O755" s="13" t="s">
        <v>379</v>
      </c>
      <c r="P755" s="27" t="s">
        <v>48</v>
      </c>
      <c r="Q755" s="15" t="s">
        <v>110</v>
      </c>
      <c r="R755" s="26">
        <v>10</v>
      </c>
      <c r="S755" s="13">
        <v>400</v>
      </c>
      <c r="T755" s="13">
        <v>0</v>
      </c>
      <c r="U755" s="13"/>
      <c r="V755" s="25"/>
      <c r="W755" s="13" t="s">
        <v>95</v>
      </c>
    </row>
    <row r="756" spans="1:23" x14ac:dyDescent="0.25">
      <c r="A756" s="21" t="s">
        <v>125</v>
      </c>
      <c r="B756" s="34">
        <v>43376</v>
      </c>
      <c r="C756" s="18">
        <v>42536</v>
      </c>
      <c r="D756" s="9">
        <v>0</v>
      </c>
      <c r="E756" s="12">
        <f>IF(B756&gt;0,_xlfn.DAYS(B756,C756)/365.242199,"")</f>
        <v>2.2998437811946255</v>
      </c>
      <c r="F756" s="43">
        <v>1000</v>
      </c>
      <c r="G756" s="47">
        <v>6.8521975710659495</v>
      </c>
      <c r="H756" s="47">
        <v>6.780970192028307</v>
      </c>
      <c r="I756" s="47">
        <v>3.9742800055377487</v>
      </c>
      <c r="J756" s="48">
        <v>14.774627925548662</v>
      </c>
      <c r="K756" s="45">
        <f>IF(G756&gt;0,0.0000275*G756^2.082*H756^0.974*F756,"")</f>
        <v>9.7545838099515798</v>
      </c>
      <c r="L756" s="45">
        <f>IF(G756&gt;0,(1/3*H756^3*PI()*(G756/((H756-1.3)*200))^2)*F756,"")</f>
        <v>12.758188231351919</v>
      </c>
      <c r="M756" s="30">
        <f>IF(E756&gt;1.9,J756/E756,"")</f>
        <v>6.424187610635955</v>
      </c>
      <c r="N756" s="13" t="s">
        <v>90</v>
      </c>
      <c r="O756" s="13" t="s">
        <v>379</v>
      </c>
      <c r="P756" s="27" t="s">
        <v>48</v>
      </c>
      <c r="Q756" s="15" t="s">
        <v>111</v>
      </c>
      <c r="R756" s="26">
        <v>1</v>
      </c>
      <c r="S756" s="13">
        <v>0</v>
      </c>
      <c r="T756" s="13">
        <v>0</v>
      </c>
      <c r="U756" s="13"/>
      <c r="V756" s="25"/>
      <c r="W756" s="13" t="s">
        <v>95</v>
      </c>
    </row>
    <row r="757" spans="1:23" x14ac:dyDescent="0.25">
      <c r="A757" s="21" t="s">
        <v>167</v>
      </c>
      <c r="B757" s="34">
        <v>43376</v>
      </c>
      <c r="C757" s="18">
        <v>42536</v>
      </c>
      <c r="D757" s="9">
        <v>0</v>
      </c>
      <c r="E757" s="12">
        <f>IF(B757&gt;0,_xlfn.DAYS(B757,C757)/365.242199,"")</f>
        <v>2.2998437811946255</v>
      </c>
      <c r="F757" s="43">
        <v>895.83333333333337</v>
      </c>
      <c r="G757" s="47">
        <v>6.5231120590751326</v>
      </c>
      <c r="H757" s="47">
        <v>6.579685033770108</v>
      </c>
      <c r="I757" s="47">
        <v>3.2690085148218184</v>
      </c>
      <c r="J757" s="48">
        <v>11.958702091184451</v>
      </c>
      <c r="K757" s="45">
        <f>IF(G757&gt;0,0.0000275*G757^2.082*H757^0.974*F757,"")</f>
        <v>7.6592573014270995</v>
      </c>
      <c r="L757" s="45">
        <f>IF(G757&gt;0,(1/3*H757^3*PI()*(G757/((H757-1.3)*200))^2)*F757,"")</f>
        <v>10.197760483975369</v>
      </c>
      <c r="M757" s="30">
        <f>IF(E757&gt;1.9,J757/E757,"")</f>
        <v>5.1997888678215576</v>
      </c>
      <c r="N757" s="13" t="s">
        <v>90</v>
      </c>
      <c r="O757" s="13" t="s">
        <v>379</v>
      </c>
      <c r="P757" s="27" t="s">
        <v>48</v>
      </c>
      <c r="Q757" s="15" t="s">
        <v>111</v>
      </c>
      <c r="R757" s="26">
        <v>2</v>
      </c>
      <c r="S757" s="13">
        <v>0</v>
      </c>
      <c r="T757" s="13">
        <v>0</v>
      </c>
      <c r="U757" s="13"/>
      <c r="V757" s="25"/>
      <c r="W757" s="13" t="s">
        <v>95</v>
      </c>
    </row>
    <row r="758" spans="1:23" x14ac:dyDescent="0.25">
      <c r="A758" s="21" t="s">
        <v>181</v>
      </c>
      <c r="B758" s="34">
        <v>43376</v>
      </c>
      <c r="C758" s="18">
        <v>42536</v>
      </c>
      <c r="D758" s="9">
        <v>0</v>
      </c>
      <c r="E758" s="12">
        <f>IF(B758&gt;0,_xlfn.DAYS(B758,C758)/365.242199,"")</f>
        <v>2.2998437811946255</v>
      </c>
      <c r="F758" s="43">
        <v>979.16666666666663</v>
      </c>
      <c r="G758" s="47">
        <v>5.5998208898944197</v>
      </c>
      <c r="H758" s="47">
        <v>5.8557422500122565</v>
      </c>
      <c r="I758" s="47">
        <v>2.7413177521066312</v>
      </c>
      <c r="J758" s="48">
        <v>9.6772642284759005</v>
      </c>
      <c r="K758" s="45">
        <f>IF(G758&gt;0,0.0000275*G758^2.082*H758^0.974*F758,"")</f>
        <v>5.4389202111389174</v>
      </c>
      <c r="L758" s="45">
        <f>IF(G758&gt;0,(1/3*H758^3*PI()*(G758/((H758-1.3)*200))^2)*F758,"")</f>
        <v>7.7768028031662162</v>
      </c>
      <c r="M758" s="30">
        <f>IF(E758&gt;1.9,J758/E758,"")</f>
        <v>4.2077919846578293</v>
      </c>
      <c r="N758" s="13" t="s">
        <v>90</v>
      </c>
      <c r="O758" s="13" t="s">
        <v>379</v>
      </c>
      <c r="P758" s="27" t="s">
        <v>48</v>
      </c>
      <c r="Q758" s="15" t="s">
        <v>111</v>
      </c>
      <c r="R758" s="26">
        <v>3</v>
      </c>
      <c r="S758" s="13">
        <v>0</v>
      </c>
      <c r="T758" s="13">
        <v>100</v>
      </c>
      <c r="U758" s="13"/>
      <c r="V758" s="25"/>
      <c r="W758" s="13" t="s">
        <v>95</v>
      </c>
    </row>
    <row r="759" spans="1:23" x14ac:dyDescent="0.25">
      <c r="A759" s="21" t="s">
        <v>195</v>
      </c>
      <c r="B759" s="34">
        <v>43376</v>
      </c>
      <c r="C759" s="18">
        <v>42536</v>
      </c>
      <c r="D759" s="9">
        <v>0</v>
      </c>
      <c r="E759" s="12">
        <f>IF(B759&gt;0,_xlfn.DAYS(B759,C759)/365.242199,"")</f>
        <v>2.2998437811946255</v>
      </c>
      <c r="F759" s="43">
        <v>958.33333333333337</v>
      </c>
      <c r="G759" s="47">
        <v>6.9089346723811085</v>
      </c>
      <c r="H759" s="47">
        <v>6.9561011904761907</v>
      </c>
      <c r="I759" s="47">
        <v>3.8670849609377709</v>
      </c>
      <c r="J759" s="48">
        <v>14.377934767821481</v>
      </c>
      <c r="K759" s="45">
        <f>IF(G759&gt;0,0.0000275*G759^2.082*H759^0.974*F759,"")</f>
        <v>9.7491678478079322</v>
      </c>
      <c r="L759" s="45">
        <f>IF(G759&gt;0,(1/3*H759^3*PI()*(G759/((H759-1.3)*200))^2)*F759,"")</f>
        <v>12.600005229712929</v>
      </c>
      <c r="M759" s="30">
        <f>IF(E759&gt;1.9,J759/E759,"")</f>
        <v>6.2517006091400864</v>
      </c>
      <c r="N759" s="13" t="s">
        <v>90</v>
      </c>
      <c r="O759" s="13" t="s">
        <v>379</v>
      </c>
      <c r="P759" s="27" t="s">
        <v>48</v>
      </c>
      <c r="Q759" s="15" t="s">
        <v>111</v>
      </c>
      <c r="R759" s="26">
        <v>4</v>
      </c>
      <c r="S759" s="13">
        <v>100</v>
      </c>
      <c r="T759" s="13">
        <v>100</v>
      </c>
      <c r="U759" s="13"/>
      <c r="V759" s="25"/>
      <c r="W759" s="13" t="s">
        <v>95</v>
      </c>
    </row>
    <row r="760" spans="1:23" x14ac:dyDescent="0.25">
      <c r="A760" s="21" t="s">
        <v>209</v>
      </c>
      <c r="B760" s="34">
        <v>43376</v>
      </c>
      <c r="C760" s="18">
        <v>42536</v>
      </c>
      <c r="D760" s="9">
        <v>0</v>
      </c>
      <c r="E760" s="12">
        <f>IF(B760&gt;0,_xlfn.DAYS(B760,C760)/365.242199,"")</f>
        <v>2.2998437811946255</v>
      </c>
      <c r="F760" s="43">
        <v>968.75</v>
      </c>
      <c r="G760" s="47">
        <v>6.6142240179397858</v>
      </c>
      <c r="H760" s="47">
        <v>6.8635599600004502</v>
      </c>
      <c r="I760" s="47">
        <v>3.6272513045829533</v>
      </c>
      <c r="J760" s="48">
        <v>13.318775675444966</v>
      </c>
      <c r="K760" s="45">
        <f>IF(G760&gt;0,0.0000275*G760^2.082*H760^0.974*F760,"")</f>
        <v>8.8834288015974767</v>
      </c>
      <c r="L760" s="45">
        <f>IF(G760&gt;0,(1/3*H760^3*PI()*(G760/((H760-1.3)*200))^2)*F760,"")</f>
        <v>11.589932120241812</v>
      </c>
      <c r="M760" s="30">
        <f>IF(E760&gt;1.9,J760/E760,"")</f>
        <v>5.7911653758181316</v>
      </c>
      <c r="N760" s="13" t="s">
        <v>90</v>
      </c>
      <c r="O760" s="13" t="s">
        <v>379</v>
      </c>
      <c r="P760" s="27" t="s">
        <v>48</v>
      </c>
      <c r="Q760" s="15" t="s">
        <v>111</v>
      </c>
      <c r="R760" s="26">
        <v>5</v>
      </c>
      <c r="S760" s="13">
        <v>100</v>
      </c>
      <c r="T760" s="13">
        <v>0</v>
      </c>
      <c r="U760" s="13"/>
      <c r="V760" s="25"/>
      <c r="W760" s="13" t="s">
        <v>95</v>
      </c>
    </row>
    <row r="761" spans="1:23" x14ac:dyDescent="0.25">
      <c r="A761" s="21" t="s">
        <v>223</v>
      </c>
      <c r="B761" s="34">
        <v>43376</v>
      </c>
      <c r="C761" s="18">
        <v>42536</v>
      </c>
      <c r="D761" s="9">
        <v>0</v>
      </c>
      <c r="E761" s="12">
        <f>IF(B761&gt;0,_xlfn.DAYS(B761,C761)/365.242199,"")</f>
        <v>2.2998437811946255</v>
      </c>
      <c r="F761" s="43">
        <v>885.41666666666663</v>
      </c>
      <c r="G761" s="47">
        <v>5.7464063387735722</v>
      </c>
      <c r="H761" s="47">
        <v>5.7832167832167825</v>
      </c>
      <c r="I761" s="47">
        <v>2.676231488825056</v>
      </c>
      <c r="J761" s="48">
        <v>9.4118712221880116</v>
      </c>
      <c r="K761" s="45">
        <f>IF(G761&gt;0,0.0000275*G761^2.082*H761^0.974*F761,"")</f>
        <v>5.127393122965441</v>
      </c>
      <c r="L761" s="45">
        <f>IF(G761&gt;0,(1/3*H761^3*PI()*(G761/((H761-1.3)*200))^2)*F761,"")</f>
        <v>7.3661052801873037</v>
      </c>
      <c r="M761" s="30">
        <f>IF(E761&gt;1.9,J761/E761,"")</f>
        <v>4.0923958832104379</v>
      </c>
      <c r="N761" s="13" t="s">
        <v>90</v>
      </c>
      <c r="O761" s="13" t="s">
        <v>379</v>
      </c>
      <c r="P761" s="27" t="s">
        <v>48</v>
      </c>
      <c r="Q761" s="15" t="s">
        <v>111</v>
      </c>
      <c r="R761" s="26">
        <v>6</v>
      </c>
      <c r="S761" s="13">
        <v>200</v>
      </c>
      <c r="T761" s="13">
        <v>200</v>
      </c>
      <c r="U761" s="13"/>
      <c r="V761" s="25"/>
      <c r="W761" s="13" t="s">
        <v>95</v>
      </c>
    </row>
    <row r="762" spans="1:23" x14ac:dyDescent="0.25">
      <c r="A762" s="21" t="s">
        <v>237</v>
      </c>
      <c r="B762" s="34">
        <v>43376</v>
      </c>
      <c r="C762" s="18">
        <v>42536</v>
      </c>
      <c r="D762" s="9">
        <v>0</v>
      </c>
      <c r="E762" s="12">
        <f>IF(B762&gt;0,_xlfn.DAYS(B762,C762)/365.242199,"")</f>
        <v>2.2998437811946255</v>
      </c>
      <c r="F762" s="43">
        <v>968.75</v>
      </c>
      <c r="G762" s="47">
        <v>6.4444118736776632</v>
      </c>
      <c r="H762" s="47">
        <v>6.5934626436781612</v>
      </c>
      <c r="I762" s="47">
        <v>3.5455524140013615</v>
      </c>
      <c r="J762" s="48">
        <v>12.932553345441752</v>
      </c>
      <c r="K762" s="45">
        <f>IF(G762&gt;0,0.0000275*G762^2.082*H762^0.974*F762,"")</f>
        <v>8.0924609991118786</v>
      </c>
      <c r="L762" s="45">
        <f>IF(G762&gt;0,(1/3*H762^3*PI()*(G762/((H762-1.3)*200))^2)*F762,"")</f>
        <v>10.774766447229691</v>
      </c>
      <c r="M762" s="30">
        <f>IF(E762&gt;1.9,J762/E762,"")</f>
        <v>5.6232312173499439</v>
      </c>
      <c r="N762" s="13" t="s">
        <v>90</v>
      </c>
      <c r="O762" s="13" t="s">
        <v>379</v>
      </c>
      <c r="P762" s="27" t="s">
        <v>48</v>
      </c>
      <c r="Q762" s="15" t="s">
        <v>111</v>
      </c>
      <c r="R762" s="26">
        <v>7</v>
      </c>
      <c r="S762" s="13">
        <v>200</v>
      </c>
      <c r="T762" s="13">
        <v>0</v>
      </c>
      <c r="U762" s="13"/>
      <c r="V762" s="25"/>
      <c r="W762" s="13" t="s">
        <v>95</v>
      </c>
    </row>
    <row r="763" spans="1:23" x14ac:dyDescent="0.25">
      <c r="A763" s="21" t="s">
        <v>251</v>
      </c>
      <c r="B763" s="34">
        <v>43376</v>
      </c>
      <c r="C763" s="18">
        <v>42536</v>
      </c>
      <c r="D763" s="9">
        <v>0</v>
      </c>
      <c r="E763" s="12">
        <f>IF(B763&gt;0,_xlfn.DAYS(B763,C763)/365.242199,"")</f>
        <v>2.2998437811946255</v>
      </c>
      <c r="F763" s="43">
        <v>979.16666666666663</v>
      </c>
      <c r="G763" s="47">
        <v>6.3039470643594546</v>
      </c>
      <c r="H763" s="47">
        <v>6.4742449645675455</v>
      </c>
      <c r="I763" s="47">
        <v>3.4674398989864339</v>
      </c>
      <c r="J763" s="48">
        <v>12.716238687048474</v>
      </c>
      <c r="K763" s="45">
        <f>IF(G763&gt;0,0.0000275*G763^2.082*H763^0.974*F763,"")</f>
        <v>7.6750439262817567</v>
      </c>
      <c r="L763" s="45">
        <f>IF(G763&gt;0,(1/3*H763^3*PI()*(G763/((H763-1.3)*200))^2)*F763,"")</f>
        <v>10.325801549226318</v>
      </c>
      <c r="M763" s="30">
        <f>IF(E763&gt;1.9,J763/E763,"")</f>
        <v>5.5291749774600696</v>
      </c>
      <c r="N763" s="13" t="s">
        <v>90</v>
      </c>
      <c r="O763" s="13" t="s">
        <v>379</v>
      </c>
      <c r="P763" s="27" t="s">
        <v>48</v>
      </c>
      <c r="Q763" s="15" t="s">
        <v>111</v>
      </c>
      <c r="R763" s="26">
        <v>8</v>
      </c>
      <c r="S763" s="13">
        <v>400</v>
      </c>
      <c r="T763" s="13">
        <v>0</v>
      </c>
      <c r="U763" s="13"/>
      <c r="V763" s="25"/>
      <c r="W763" s="13" t="s">
        <v>95</v>
      </c>
    </row>
    <row r="764" spans="1:23" x14ac:dyDescent="0.25">
      <c r="A764" s="21" t="s">
        <v>153</v>
      </c>
      <c r="B764" s="34">
        <v>43376</v>
      </c>
      <c r="C764" s="18">
        <v>42536</v>
      </c>
      <c r="D764" s="9">
        <v>0</v>
      </c>
      <c r="E764" s="12">
        <f>IF(B764&gt;0,_xlfn.DAYS(B764,C764)/365.242199,"")</f>
        <v>2.2998437811946255</v>
      </c>
      <c r="F764" s="43">
        <v>916.66666666666663</v>
      </c>
      <c r="G764" s="47">
        <v>6.8328097442680784</v>
      </c>
      <c r="H764" s="47">
        <v>6.7711280390984596</v>
      </c>
      <c r="I764" s="47">
        <v>3.6068265281706187</v>
      </c>
      <c r="J764" s="48">
        <v>13.223022194621684</v>
      </c>
      <c r="K764" s="45">
        <f>IF(G764&gt;0,0.0000275*G764^2.082*H764^0.974*F764,"")</f>
        <v>8.876541212507771</v>
      </c>
      <c r="L764" s="45">
        <f>IF(G764&gt;0,(1/3*H764^3*PI()*(G764/((H764-1.3)*200))^2)*F764,"")</f>
        <v>11.620051253806034</v>
      </c>
      <c r="M764" s="30">
        <f>IF(E764&gt;1.9,J764/E764,"")</f>
        <v>5.7495305997493222</v>
      </c>
      <c r="N764" s="13" t="s">
        <v>90</v>
      </c>
      <c r="O764" s="13" t="s">
        <v>379</v>
      </c>
      <c r="P764" s="27" t="s">
        <v>48</v>
      </c>
      <c r="Q764" s="15" t="s">
        <v>111</v>
      </c>
      <c r="R764" s="26">
        <v>9</v>
      </c>
      <c r="S764" s="13">
        <v>400</v>
      </c>
      <c r="T764" s="13">
        <v>400</v>
      </c>
      <c r="U764" s="13"/>
      <c r="V764" s="25"/>
      <c r="W764" s="13" t="s">
        <v>95</v>
      </c>
    </row>
    <row r="765" spans="1:23" x14ac:dyDescent="0.25">
      <c r="A765" s="21" t="s">
        <v>139</v>
      </c>
      <c r="B765" s="34">
        <v>43376</v>
      </c>
      <c r="C765" s="18">
        <v>42536</v>
      </c>
      <c r="D765" s="9">
        <v>0</v>
      </c>
      <c r="E765" s="12">
        <f>IF(B765&gt;0,_xlfn.DAYS(B765,C765)/365.242199,"")</f>
        <v>2.2998437811946255</v>
      </c>
      <c r="F765" s="43">
        <v>989.58333333333337</v>
      </c>
      <c r="G765" s="47">
        <v>7.095953098488188</v>
      </c>
      <c r="H765" s="47">
        <v>7.2736559139784953</v>
      </c>
      <c r="I765" s="47">
        <v>4.2182951680898677</v>
      </c>
      <c r="J765" s="48">
        <v>16.005672983601251</v>
      </c>
      <c r="K765" s="45">
        <f>IF(G765&gt;0,0.0000275*G765^2.082*H765^0.974*F765,"")</f>
        <v>11.115694444075404</v>
      </c>
      <c r="L765" s="45">
        <f>IF(G765&gt;0,(1/3*H765^3*PI()*(G765/((H765-1.3)*200))^2)*F765,"")</f>
        <v>14.067610087615495</v>
      </c>
      <c r="M765" s="30">
        <f>IF(E765&gt;1.9,J765/E765,"")</f>
        <v>6.9594609488159671</v>
      </c>
      <c r="N765" s="13" t="s">
        <v>90</v>
      </c>
      <c r="O765" s="13" t="s">
        <v>379</v>
      </c>
      <c r="P765" s="27" t="s">
        <v>48</v>
      </c>
      <c r="Q765" s="15" t="s">
        <v>111</v>
      </c>
      <c r="R765" s="26">
        <v>10</v>
      </c>
      <c r="S765" s="13">
        <v>400</v>
      </c>
      <c r="T765" s="13">
        <v>0</v>
      </c>
      <c r="U765" s="13"/>
      <c r="V765" s="25"/>
      <c r="W765" s="13" t="s">
        <v>95</v>
      </c>
    </row>
    <row r="766" spans="1:23" x14ac:dyDescent="0.25">
      <c r="A766" s="21" t="s">
        <v>126</v>
      </c>
      <c r="B766" s="34">
        <v>43600</v>
      </c>
      <c r="C766" s="18">
        <v>42962</v>
      </c>
      <c r="D766" s="9">
        <v>0</v>
      </c>
      <c r="E766" s="12">
        <f>IF(B766&gt;0,_xlfn.DAYS(B766,C766)/365.242199,"")</f>
        <v>1.7467861100025848</v>
      </c>
      <c r="F766" s="43">
        <v>937.04319734504406</v>
      </c>
      <c r="G766" s="47">
        <v>4.5067407407407396</v>
      </c>
      <c r="H766" s="47">
        <v>4.9261625769690296</v>
      </c>
      <c r="I766" s="47">
        <v>1.7526894864663205</v>
      </c>
      <c r="J766" s="48">
        <v>5.7141880483681993</v>
      </c>
      <c r="K766" s="45">
        <f>IF(G766&gt;0,0.0000275*G766^2.082*H766^0.974*F766,"")</f>
        <v>2.7985798369032655</v>
      </c>
      <c r="L766" s="45">
        <f>IF(G766&gt;0,(1/3*H766^3*PI()*(G766/((H766-1.3)*200))^2)*F766,"")</f>
        <v>4.5298630045092994</v>
      </c>
      <c r="M766" s="30" t="str">
        <f>IF(E766&gt;1.9,J766/E766,"")</f>
        <v/>
      </c>
      <c r="N766" s="13" t="s">
        <v>90</v>
      </c>
      <c r="O766" s="13" t="s">
        <v>379</v>
      </c>
      <c r="P766" s="27" t="s">
        <v>48</v>
      </c>
      <c r="Q766" s="15" t="s">
        <v>112</v>
      </c>
      <c r="R766" s="26">
        <v>1</v>
      </c>
      <c r="S766" s="13">
        <v>0</v>
      </c>
      <c r="T766" s="13">
        <v>0</v>
      </c>
      <c r="U766" s="13"/>
      <c r="V766" s="25"/>
      <c r="W766" s="13" t="s">
        <v>95</v>
      </c>
    </row>
    <row r="767" spans="1:23" x14ac:dyDescent="0.25">
      <c r="A767" s="21" t="s">
        <v>168</v>
      </c>
      <c r="B767" s="34">
        <v>43600</v>
      </c>
      <c r="C767" s="18">
        <v>42962</v>
      </c>
      <c r="D767" s="9">
        <v>0</v>
      </c>
      <c r="E767" s="12">
        <f>IF(B767&gt;0,_xlfn.DAYS(B767,C767)/365.242199,"")</f>
        <v>1.7467861100025848</v>
      </c>
      <c r="F767" s="43">
        <v>1088.1791969168255</v>
      </c>
      <c r="G767" s="47">
        <v>6.032267329264827</v>
      </c>
      <c r="H767" s="47">
        <v>5.9984461152882211</v>
      </c>
      <c r="I767" s="47">
        <v>3.3320596069484512</v>
      </c>
      <c r="J767" s="48">
        <v>11.305261035625319</v>
      </c>
      <c r="K767" s="45">
        <f>IF(G767&gt;0,0.0000275*G767^2.082*H767^0.974*F767,"")</f>
        <v>7.224427448032789</v>
      </c>
      <c r="L767" s="45">
        <f>IF(G767&gt;0,(1/3*H767^3*PI()*(G767/((H767-1.3)*200))^2)*F767,"")</f>
        <v>10.135332247912611</v>
      </c>
      <c r="M767" s="30" t="str">
        <f>IF(E767&gt;1.9,J767/E767,"")</f>
        <v/>
      </c>
      <c r="N767" s="13" t="s">
        <v>90</v>
      </c>
      <c r="O767" s="13" t="s">
        <v>379</v>
      </c>
      <c r="P767" s="27" t="s">
        <v>48</v>
      </c>
      <c r="Q767" s="15" t="s">
        <v>112</v>
      </c>
      <c r="R767" s="26">
        <v>2</v>
      </c>
      <c r="S767" s="13">
        <v>0</v>
      </c>
      <c r="T767" s="13">
        <v>0</v>
      </c>
      <c r="U767" s="13"/>
      <c r="V767" s="25"/>
      <c r="W767" s="13" t="s">
        <v>95</v>
      </c>
    </row>
    <row r="768" spans="1:23" x14ac:dyDescent="0.25">
      <c r="A768" s="21" t="s">
        <v>182</v>
      </c>
      <c r="B768" s="34">
        <v>43600</v>
      </c>
      <c r="C768" s="18">
        <v>42962</v>
      </c>
      <c r="D768" s="9">
        <v>0</v>
      </c>
      <c r="E768" s="12">
        <f>IF(B768&gt;0,_xlfn.DAYS(B768,C768)/365.242199,"")</f>
        <v>1.7467861100025848</v>
      </c>
      <c r="F768" s="43">
        <v>967.2703972594004</v>
      </c>
      <c r="G768" s="47">
        <v>5.5057352941176463</v>
      </c>
      <c r="H768" s="47">
        <v>5.7144607843137258</v>
      </c>
      <c r="I768" s="47">
        <v>2.5229067850177467</v>
      </c>
      <c r="J768" s="48">
        <v>8.4911039432728845</v>
      </c>
      <c r="K768" s="45">
        <f>IF(G768&gt;0,0.0000275*G768^2.082*H768^0.974*F768,"")</f>
        <v>5.0646799020167226</v>
      </c>
      <c r="L768" s="45">
        <f>IF(G768&gt;0,(1/3*H768^3*PI()*(G768/((H768-1.3)*200))^2)*F768,"")</f>
        <v>7.3505125267482887</v>
      </c>
      <c r="M768" s="30" t="str">
        <f>IF(E768&gt;1.9,J768/E768,"")</f>
        <v/>
      </c>
      <c r="N768" s="13" t="s">
        <v>90</v>
      </c>
      <c r="O768" s="13" t="s">
        <v>379</v>
      </c>
      <c r="P768" s="27" t="s">
        <v>48</v>
      </c>
      <c r="Q768" s="15" t="s">
        <v>112</v>
      </c>
      <c r="R768" s="26">
        <v>3</v>
      </c>
      <c r="S768" s="13">
        <v>0</v>
      </c>
      <c r="T768" s="13">
        <v>100</v>
      </c>
      <c r="U768" s="13"/>
      <c r="V768" s="25"/>
      <c r="W768" s="13" t="s">
        <v>95</v>
      </c>
    </row>
    <row r="769" spans="1:23" x14ac:dyDescent="0.25">
      <c r="A769" s="21" t="s">
        <v>196</v>
      </c>
      <c r="B769" s="34">
        <v>43600</v>
      </c>
      <c r="C769" s="18">
        <v>42962</v>
      </c>
      <c r="D769" s="9">
        <v>0</v>
      </c>
      <c r="E769" s="12">
        <f>IF(B769&gt;0,_xlfn.DAYS(B769,C769)/365.242199,"")</f>
        <v>1.7467861100025848</v>
      </c>
      <c r="F769" s="43">
        <v>977.34613056418584</v>
      </c>
      <c r="G769" s="47">
        <v>5.5284308292282445</v>
      </c>
      <c r="H769" s="47">
        <v>5.6406170075135611</v>
      </c>
      <c r="I769" s="47">
        <v>2.6518250015049678</v>
      </c>
      <c r="J769" s="48">
        <v>8.9648726525055356</v>
      </c>
      <c r="K769" s="45">
        <f>IF(G769&gt;0,0.0000275*G769^2.082*H769^0.974*F769,"")</f>
        <v>5.0964800296984549</v>
      </c>
      <c r="L769" s="45">
        <f>IF(G769&gt;0,(1/3*H769^3*PI()*(G769/((H769-1.3)*200))^2)*F769,"")</f>
        <v>7.4489950722326554</v>
      </c>
      <c r="M769" s="30" t="str">
        <f>IF(E769&gt;1.9,J769/E769,"")</f>
        <v/>
      </c>
      <c r="N769" s="13" t="s">
        <v>90</v>
      </c>
      <c r="O769" s="13" t="s">
        <v>379</v>
      </c>
      <c r="P769" s="27" t="s">
        <v>48</v>
      </c>
      <c r="Q769" s="15" t="s">
        <v>112</v>
      </c>
      <c r="R769" s="26">
        <v>4</v>
      </c>
      <c r="S769" s="13">
        <v>100</v>
      </c>
      <c r="T769" s="13">
        <v>100</v>
      </c>
      <c r="U769" s="13"/>
      <c r="V769" s="25"/>
      <c r="W769" s="13" t="s">
        <v>95</v>
      </c>
    </row>
    <row r="770" spans="1:23" x14ac:dyDescent="0.25">
      <c r="A770" s="21" t="s">
        <v>210</v>
      </c>
      <c r="B770" s="34">
        <v>43600</v>
      </c>
      <c r="C770" s="18">
        <v>42962</v>
      </c>
      <c r="D770" s="9">
        <v>0</v>
      </c>
      <c r="E770" s="12">
        <f>IF(B770&gt;0,_xlfn.DAYS(B770,C770)/365.242199,"")</f>
        <v>1.7467861100025848</v>
      </c>
      <c r="F770" s="43">
        <v>947.11893064982951</v>
      </c>
      <c r="G770" s="47">
        <v>5.4671717171717162</v>
      </c>
      <c r="H770" s="47">
        <v>5.8957321055381398</v>
      </c>
      <c r="I770" s="47">
        <v>2.4867026943892383</v>
      </c>
      <c r="J770" s="48">
        <v>8.4792020525731129</v>
      </c>
      <c r="K770" s="45">
        <f>IF(G770&gt;0,0.0000275*G770^2.082*H770^0.974*F770,"")</f>
        <v>5.0380554532939561</v>
      </c>
      <c r="L770" s="45">
        <f>IF(G770&gt;0,(1/3*H770^3*PI()*(G770/((H770-1.3)*200))^2)*F770,"")</f>
        <v>7.1912169029174304</v>
      </c>
      <c r="M770" s="30" t="str">
        <f>IF(E770&gt;1.9,J770/E770,"")</f>
        <v/>
      </c>
      <c r="N770" s="13" t="s">
        <v>90</v>
      </c>
      <c r="O770" s="13" t="s">
        <v>379</v>
      </c>
      <c r="P770" s="27" t="s">
        <v>48</v>
      </c>
      <c r="Q770" s="15" t="s">
        <v>112</v>
      </c>
      <c r="R770" s="26">
        <v>5</v>
      </c>
      <c r="S770" s="13">
        <v>100</v>
      </c>
      <c r="T770" s="13">
        <v>0</v>
      </c>
      <c r="U770" s="13"/>
      <c r="V770" s="25"/>
      <c r="W770" s="13" t="s">
        <v>95</v>
      </c>
    </row>
    <row r="771" spans="1:23" x14ac:dyDescent="0.25">
      <c r="A771" s="21" t="s">
        <v>224</v>
      </c>
      <c r="B771" s="34">
        <v>43600</v>
      </c>
      <c r="C771" s="18">
        <v>42962</v>
      </c>
      <c r="D771" s="9">
        <v>0</v>
      </c>
      <c r="E771" s="12">
        <f>IF(B771&gt;0,_xlfn.DAYS(B771,C771)/365.242199,"")</f>
        <v>1.7467861100025848</v>
      </c>
      <c r="F771" s="43">
        <v>957.19466395461495</v>
      </c>
      <c r="G771" s="47">
        <v>5.6917427251723778</v>
      </c>
      <c r="H771" s="47">
        <v>5.6289381009413662</v>
      </c>
      <c r="I771" s="47">
        <v>2.6157027819585115</v>
      </c>
      <c r="J771" s="48">
        <v>8.659348569498162</v>
      </c>
      <c r="K771" s="45">
        <f>IF(G771&gt;0,0.0000275*G771^2.082*H771^0.974*F771,"")</f>
        <v>5.2925988858816151</v>
      </c>
      <c r="L771" s="45">
        <f>IF(G771&gt;0,(1/3*H771^3*PI()*(G771/((H771-1.3)*200))^2)*F771,"")</f>
        <v>7.726380371606024</v>
      </c>
      <c r="M771" s="30" t="str">
        <f>IF(E771&gt;1.9,J771/E771,"")</f>
        <v/>
      </c>
      <c r="N771" s="13" t="s">
        <v>90</v>
      </c>
      <c r="O771" s="13" t="s">
        <v>379</v>
      </c>
      <c r="P771" s="27" t="s">
        <v>48</v>
      </c>
      <c r="Q771" s="15" t="s">
        <v>112</v>
      </c>
      <c r="R771" s="26">
        <v>6</v>
      </c>
      <c r="S771" s="13">
        <v>200</v>
      </c>
      <c r="T771" s="13">
        <v>200</v>
      </c>
      <c r="U771" s="13"/>
      <c r="V771" s="25"/>
      <c r="W771" s="13" t="s">
        <v>95</v>
      </c>
    </row>
    <row r="772" spans="1:23" x14ac:dyDescent="0.25">
      <c r="A772" s="21" t="s">
        <v>238</v>
      </c>
      <c r="B772" s="34">
        <v>43600</v>
      </c>
      <c r="C772" s="18">
        <v>42962</v>
      </c>
      <c r="D772" s="9">
        <v>0</v>
      </c>
      <c r="E772" s="12">
        <f>IF(B772&gt;0,_xlfn.DAYS(B772,C772)/365.242199,"")</f>
        <v>1.7467861100025848</v>
      </c>
      <c r="F772" s="43">
        <v>967.27039725940028</v>
      </c>
      <c r="G772" s="47">
        <v>6.3141123882503196</v>
      </c>
      <c r="H772" s="47">
        <v>6.1876887232059659</v>
      </c>
      <c r="I772" s="47">
        <v>3.3093625084805836</v>
      </c>
      <c r="J772" s="48">
        <v>11.611568553685396</v>
      </c>
      <c r="K772" s="45">
        <f>IF(G772&gt;0,0.0000275*G772^2.082*H772^0.974*F772,"")</f>
        <v>7.2791309711758192</v>
      </c>
      <c r="L772" s="45">
        <f>IF(G772&gt;0,(1/3*H772^3*PI()*(G772/((H772-1.3)*200))^2)*F772,"")</f>
        <v>10.011967559628319</v>
      </c>
      <c r="M772" s="30" t="str">
        <f>IF(E772&gt;1.9,J772/E772,"")</f>
        <v/>
      </c>
      <c r="N772" s="13" t="s">
        <v>90</v>
      </c>
      <c r="O772" s="13" t="s">
        <v>379</v>
      </c>
      <c r="P772" s="27" t="s">
        <v>48</v>
      </c>
      <c r="Q772" s="15" t="s">
        <v>112</v>
      </c>
      <c r="R772" s="26">
        <v>7</v>
      </c>
      <c r="S772" s="13">
        <v>200</v>
      </c>
      <c r="T772" s="13">
        <v>0</v>
      </c>
      <c r="U772" s="13"/>
      <c r="V772" s="25"/>
      <c r="W772" s="13" t="s">
        <v>95</v>
      </c>
    </row>
    <row r="773" spans="1:23" x14ac:dyDescent="0.25">
      <c r="A773" s="21" t="s">
        <v>252</v>
      </c>
      <c r="B773" s="34">
        <v>43600</v>
      </c>
      <c r="C773" s="18">
        <v>42962</v>
      </c>
      <c r="D773" s="9">
        <v>0</v>
      </c>
      <c r="E773" s="12">
        <f>IF(B773&gt;0,_xlfn.DAYS(B773,C773)/365.242199,"")</f>
        <v>1.7467861100025848</v>
      </c>
      <c r="F773" s="43">
        <v>957.19466395461495</v>
      </c>
      <c r="G773" s="47">
        <v>5.2922916666666664</v>
      </c>
      <c r="H773" s="47">
        <v>5.5407386363636357</v>
      </c>
      <c r="I773" s="47">
        <v>2.2784361900917305</v>
      </c>
      <c r="J773" s="48">
        <v>7.570991891358962</v>
      </c>
      <c r="K773" s="45">
        <f>IF(G773&gt;0,0.0000275*G773^2.082*H773^0.974*F773,"")</f>
        <v>4.4791354805894112</v>
      </c>
      <c r="L773" s="45">
        <f>IF(G773&gt;0,(1/3*H773^3*PI()*(G773/((H773-1.3)*200))^2)*F773,"")</f>
        <v>6.6385986988875638</v>
      </c>
      <c r="M773" s="30" t="str">
        <f>IF(E773&gt;1.9,J773/E773,"")</f>
        <v/>
      </c>
      <c r="N773" s="13" t="s">
        <v>90</v>
      </c>
      <c r="O773" s="13" t="s">
        <v>379</v>
      </c>
      <c r="P773" s="27" t="s">
        <v>48</v>
      </c>
      <c r="Q773" s="15" t="s">
        <v>112</v>
      </c>
      <c r="R773" s="26">
        <v>8</v>
      </c>
      <c r="S773" s="13">
        <v>400</v>
      </c>
      <c r="T773" s="13">
        <v>0</v>
      </c>
      <c r="U773" s="13"/>
      <c r="V773" s="25"/>
      <c r="W773" s="13" t="s">
        <v>95</v>
      </c>
    </row>
    <row r="774" spans="1:23" x14ac:dyDescent="0.25">
      <c r="A774" s="21" t="s">
        <v>154</v>
      </c>
      <c r="B774" s="34">
        <v>43600</v>
      </c>
      <c r="C774" s="18">
        <v>42962</v>
      </c>
      <c r="D774" s="9">
        <v>0</v>
      </c>
      <c r="E774" s="12">
        <f>IF(B774&gt;0,_xlfn.DAYS(B774,C774)/365.242199,"")</f>
        <v>1.7467861100025848</v>
      </c>
      <c r="F774" s="43">
        <v>987.42186386897117</v>
      </c>
      <c r="G774" s="47">
        <v>5.3045751633986926</v>
      </c>
      <c r="H774" s="47">
        <v>5.6732026143790861</v>
      </c>
      <c r="I774" s="47">
        <v>2.4214087158590023</v>
      </c>
      <c r="J774" s="48">
        <v>8.1653099458567784</v>
      </c>
      <c r="K774" s="45">
        <f>IF(G774&gt;0,0.0000275*G774^2.082*H774^0.974*F774,"")</f>
        <v>4.7510188853169604</v>
      </c>
      <c r="L774" s="45">
        <f>IF(G774&gt;0,(1/3*H774^3*PI()*(G774/((H774-1.3)*200))^2)*F774,"")</f>
        <v>6.9447763777753035</v>
      </c>
      <c r="M774" s="30" t="str">
        <f>IF(E774&gt;1.9,J774/E774,"")</f>
        <v/>
      </c>
      <c r="N774" s="13" t="s">
        <v>90</v>
      </c>
      <c r="O774" s="13" t="s">
        <v>379</v>
      </c>
      <c r="P774" s="27" t="s">
        <v>48</v>
      </c>
      <c r="Q774" s="15" t="s">
        <v>112</v>
      </c>
      <c r="R774" s="26">
        <v>9</v>
      </c>
      <c r="S774" s="13">
        <v>400</v>
      </c>
      <c r="T774" s="13">
        <v>400</v>
      </c>
      <c r="U774" s="13"/>
      <c r="V774" s="25"/>
      <c r="W774" s="13" t="s">
        <v>95</v>
      </c>
    </row>
    <row r="775" spans="1:23" x14ac:dyDescent="0.25">
      <c r="A775" s="21" t="s">
        <v>140</v>
      </c>
      <c r="B775" s="34">
        <v>43600</v>
      </c>
      <c r="C775" s="18">
        <v>42962</v>
      </c>
      <c r="D775" s="9">
        <v>0</v>
      </c>
      <c r="E775" s="12">
        <f>IF(B775&gt;0,_xlfn.DAYS(B775,C775)/365.242199,"")</f>
        <v>1.7467861100025848</v>
      </c>
      <c r="F775" s="43">
        <v>937.04319734504406</v>
      </c>
      <c r="G775" s="47">
        <v>5.3056451612903226</v>
      </c>
      <c r="H775" s="47">
        <v>5.6902307347670247</v>
      </c>
      <c r="I775" s="47">
        <v>2.2705781218962966</v>
      </c>
      <c r="J775" s="48">
        <v>7.5806559711894002</v>
      </c>
      <c r="K775" s="45">
        <f>IF(G775&gt;0,0.0000275*G775^2.082*H775^0.974*F775,"")</f>
        <v>4.5236994303719174</v>
      </c>
      <c r="L775" s="45">
        <f>IF(G775&gt;0,(1/3*H775^3*PI()*(G775/((H775-1.3)*200))^2)*F775,"")</f>
        <v>6.6011496876390385</v>
      </c>
      <c r="M775" s="30" t="str">
        <f>IF(E775&gt;1.9,J775/E775,"")</f>
        <v/>
      </c>
      <c r="N775" s="13" t="s">
        <v>90</v>
      </c>
      <c r="O775" s="13" t="s">
        <v>379</v>
      </c>
      <c r="P775" s="27" t="s">
        <v>48</v>
      </c>
      <c r="Q775" s="15" t="s">
        <v>112</v>
      </c>
      <c r="R775" s="26">
        <v>10</v>
      </c>
      <c r="S775" s="13">
        <v>400</v>
      </c>
      <c r="T775" s="13">
        <v>0</v>
      </c>
      <c r="U775" s="13"/>
      <c r="V775" s="25"/>
      <c r="W775" s="13" t="s">
        <v>95</v>
      </c>
    </row>
    <row r="776" spans="1:23" x14ac:dyDescent="0.25">
      <c r="A776" s="21" t="s">
        <v>127</v>
      </c>
      <c r="B776" s="34">
        <v>43636</v>
      </c>
      <c r="C776" s="18">
        <v>42962</v>
      </c>
      <c r="D776" s="9">
        <v>0</v>
      </c>
      <c r="E776" s="12">
        <f>IF(B776&gt;0,_xlfn.DAYS(B776,C776)/365.242199,"")</f>
        <v>1.8453508434823545</v>
      </c>
      <c r="F776" s="43">
        <v>857.14285714285722</v>
      </c>
      <c r="G776" s="47">
        <v>5.5597222222222227</v>
      </c>
      <c r="H776" s="47">
        <v>5.2514312638888887</v>
      </c>
      <c r="I776" s="47">
        <v>2.2567013728505323</v>
      </c>
      <c r="J776" s="48">
        <v>7.2625767449711311</v>
      </c>
      <c r="K776" s="45">
        <f>IF(G776&gt;0,0.0000275*G776^2.082*H776^0.974*F776,"")</f>
        <v>4.2182946366471974</v>
      </c>
      <c r="L776" s="45">
        <f>IF(G776&gt;0,(1/3*H776^3*PI()*(G776/((H776-1.3)*200))^2)*F776,"")</f>
        <v>6.4335727623195957</v>
      </c>
      <c r="M776" s="30" t="str">
        <f>IF(E776&gt;1.9,J776/E776,"")</f>
        <v/>
      </c>
      <c r="N776" s="13" t="s">
        <v>90</v>
      </c>
      <c r="O776" s="13" t="s">
        <v>379</v>
      </c>
      <c r="P776" s="27" t="s">
        <v>48</v>
      </c>
      <c r="Q776" s="15" t="s">
        <v>113</v>
      </c>
      <c r="R776" s="26">
        <v>1</v>
      </c>
      <c r="S776" s="13">
        <v>0</v>
      </c>
      <c r="T776" s="13">
        <v>0</v>
      </c>
      <c r="U776" s="13"/>
      <c r="V776" s="25"/>
      <c r="W776" s="13" t="s">
        <v>95</v>
      </c>
    </row>
    <row r="777" spans="1:23" x14ac:dyDescent="0.25">
      <c r="A777" s="21" t="s">
        <v>169</v>
      </c>
      <c r="B777" s="34">
        <v>43636</v>
      </c>
      <c r="C777" s="18">
        <v>42962</v>
      </c>
      <c r="D777" s="9">
        <v>0</v>
      </c>
      <c r="E777" s="12">
        <f>IF(B777&gt;0,_xlfn.DAYS(B777,C777)/365.242199,"")</f>
        <v>1.8453508434823545</v>
      </c>
      <c r="F777" s="43">
        <v>845.2380952380953</v>
      </c>
      <c r="G777" s="47">
        <v>6.6599420289855074</v>
      </c>
      <c r="H777" s="47">
        <v>5.7714373460317772</v>
      </c>
      <c r="I777" s="47">
        <v>3.1937655315869091</v>
      </c>
      <c r="J777" s="48">
        <v>10.691801734085869</v>
      </c>
      <c r="K777" s="45">
        <f>IF(G777&gt;0,0.0000275*G777^2.082*H777^0.974*F777,"")</f>
        <v>6.6415253226700184</v>
      </c>
      <c r="L777" s="45">
        <f>IF(G777&gt;0,(1/3*H777^3*PI()*(G777/((H777-1.3)*200))^2)*F777,"")</f>
        <v>9.4372670294453798</v>
      </c>
      <c r="M777" s="30" t="str">
        <f>IF(E777&gt;1.9,J777/E777,"")</f>
        <v/>
      </c>
      <c r="N777" s="13" t="s">
        <v>90</v>
      </c>
      <c r="O777" s="13" t="s">
        <v>379</v>
      </c>
      <c r="P777" s="27" t="s">
        <v>48</v>
      </c>
      <c r="Q777" s="15" t="s">
        <v>113</v>
      </c>
      <c r="R777" s="26">
        <v>2</v>
      </c>
      <c r="S777" s="13">
        <v>0</v>
      </c>
      <c r="T777" s="13">
        <v>0</v>
      </c>
      <c r="U777" s="13"/>
      <c r="V777" s="25"/>
      <c r="W777" s="13" t="s">
        <v>95</v>
      </c>
    </row>
    <row r="778" spans="1:23" x14ac:dyDescent="0.25">
      <c r="A778" s="21" t="s">
        <v>183</v>
      </c>
      <c r="B778" s="34">
        <v>43636</v>
      </c>
      <c r="C778" s="18">
        <v>42962</v>
      </c>
      <c r="D778" s="9">
        <v>0</v>
      </c>
      <c r="E778" s="12">
        <f>IF(B778&gt;0,_xlfn.DAYS(B778,C778)/365.242199,"")</f>
        <v>1.8453508434823545</v>
      </c>
      <c r="F778" s="43">
        <v>869.04761904761892</v>
      </c>
      <c r="G778" s="47">
        <v>5.5835775335775333</v>
      </c>
      <c r="H778" s="47">
        <v>5.3149362274326428</v>
      </c>
      <c r="I778" s="47">
        <v>2.447599876446791</v>
      </c>
      <c r="J778" s="48">
        <v>8.0372210024672341</v>
      </c>
      <c r="K778" s="45">
        <f>IF(G778&gt;0,0.0000275*G778^2.082*H778^0.974*F778,"")</f>
        <v>4.3659957411725889</v>
      </c>
      <c r="L778" s="45">
        <f>IF(G778&gt;0,(1/3*H778^3*PI()*(G778/((H778-1.3)*200))^2)*F778,"")</f>
        <v>6.6065415978288167</v>
      </c>
      <c r="M778" s="30" t="str">
        <f>IF(E778&gt;1.9,J778/E778,"")</f>
        <v/>
      </c>
      <c r="N778" s="13" t="s">
        <v>90</v>
      </c>
      <c r="O778" s="13" t="s">
        <v>379</v>
      </c>
      <c r="P778" s="27" t="s">
        <v>48</v>
      </c>
      <c r="Q778" s="15" t="s">
        <v>113</v>
      </c>
      <c r="R778" s="26">
        <v>3</v>
      </c>
      <c r="S778" s="13">
        <v>0</v>
      </c>
      <c r="T778" s="13">
        <v>100</v>
      </c>
      <c r="U778" s="13"/>
      <c r="V778" s="25"/>
      <c r="W778" s="13" t="s">
        <v>95</v>
      </c>
    </row>
    <row r="779" spans="1:23" x14ac:dyDescent="0.25">
      <c r="A779" s="21" t="s">
        <v>197</v>
      </c>
      <c r="B779" s="34">
        <v>43636</v>
      </c>
      <c r="C779" s="18">
        <v>42962</v>
      </c>
      <c r="D779" s="9">
        <v>0</v>
      </c>
      <c r="E779" s="12">
        <f>IF(B779&gt;0,_xlfn.DAYS(B779,C779)/365.242199,"")</f>
        <v>1.8453508434823545</v>
      </c>
      <c r="F779" s="43">
        <v>880.95238095238085</v>
      </c>
      <c r="G779" s="47">
        <v>6.4743894256575416</v>
      </c>
      <c r="H779" s="47">
        <v>6.1099439391598986</v>
      </c>
      <c r="I779" s="47">
        <v>3.0855021347538254</v>
      </c>
      <c r="J779" s="48">
        <v>10.616708826193522</v>
      </c>
      <c r="K779" s="45">
        <f>IF(G779&gt;0,0.0000275*G779^2.082*H779^0.974*F779,"")</f>
        <v>6.8992411366690902</v>
      </c>
      <c r="L779" s="45">
        <f>IF(G779&gt;0,(1/3*H779^3*PI()*(G779/((H779-1.3)*200))^2)*F779,"")</f>
        <v>9.5312605908672197</v>
      </c>
      <c r="M779" s="30" t="str">
        <f>IF(E779&gt;1.9,J779/E779,"")</f>
        <v/>
      </c>
      <c r="N779" s="13" t="s">
        <v>90</v>
      </c>
      <c r="O779" s="13" t="s">
        <v>379</v>
      </c>
      <c r="P779" s="27" t="s">
        <v>48</v>
      </c>
      <c r="Q779" s="15" t="s">
        <v>113</v>
      </c>
      <c r="R779" s="26">
        <v>4</v>
      </c>
      <c r="S779" s="13">
        <v>100</v>
      </c>
      <c r="T779" s="13">
        <v>100</v>
      </c>
      <c r="U779" s="13"/>
      <c r="V779" s="25"/>
      <c r="W779" s="13" t="s">
        <v>95</v>
      </c>
    </row>
    <row r="780" spans="1:23" x14ac:dyDescent="0.25">
      <c r="A780" s="21" t="s">
        <v>211</v>
      </c>
      <c r="B780" s="34">
        <v>43636</v>
      </c>
      <c r="C780" s="18">
        <v>42962</v>
      </c>
      <c r="D780" s="9">
        <v>0</v>
      </c>
      <c r="E780" s="12">
        <f>IF(B780&gt;0,_xlfn.DAYS(B780,C780)/365.242199,"")</f>
        <v>1.8453508434823545</v>
      </c>
      <c r="F780" s="43">
        <v>1011.9047619047618</v>
      </c>
      <c r="G780" s="47">
        <v>5.8799361928394189</v>
      </c>
      <c r="H780" s="47">
        <v>5.7344021195202659</v>
      </c>
      <c r="I780" s="47">
        <v>3.040061241014401</v>
      </c>
      <c r="J780" s="48">
        <v>10.184140894199976</v>
      </c>
      <c r="K780" s="45">
        <f>IF(G780&gt;0,0.0000275*G780^2.082*H780^0.974*F780,"")</f>
        <v>6.0964015769525535</v>
      </c>
      <c r="L780" s="45">
        <f>IF(G780&gt;0,(1/3*H780^3*PI()*(G780/((H780-1.3)*200))^2)*F780,"")</f>
        <v>8.7830990209403996</v>
      </c>
      <c r="M780" s="30" t="str">
        <f>IF(E780&gt;1.9,J780/E780,"")</f>
        <v/>
      </c>
      <c r="N780" s="13" t="s">
        <v>90</v>
      </c>
      <c r="O780" s="13" t="s">
        <v>379</v>
      </c>
      <c r="P780" s="27" t="s">
        <v>48</v>
      </c>
      <c r="Q780" s="15" t="s">
        <v>113</v>
      </c>
      <c r="R780" s="26">
        <v>5</v>
      </c>
      <c r="S780" s="13">
        <v>100</v>
      </c>
      <c r="T780" s="13">
        <v>0</v>
      </c>
      <c r="U780" s="13"/>
      <c r="V780" s="25"/>
      <c r="W780" s="13" t="s">
        <v>95</v>
      </c>
    </row>
    <row r="781" spans="1:23" x14ac:dyDescent="0.25">
      <c r="A781" s="21" t="s">
        <v>225</v>
      </c>
      <c r="B781" s="34">
        <v>43636</v>
      </c>
      <c r="C781" s="18">
        <v>42962</v>
      </c>
      <c r="D781" s="9">
        <v>0</v>
      </c>
      <c r="E781" s="12">
        <f>IF(B781&gt;0,_xlfn.DAYS(B781,C781)/365.242199,"")</f>
        <v>1.8453508434823545</v>
      </c>
      <c r="F781" s="43">
        <v>809.52380952380952</v>
      </c>
      <c r="G781" s="47">
        <v>6.0586691086691085</v>
      </c>
      <c r="H781" s="47">
        <v>5.3508891697191707</v>
      </c>
      <c r="I781" s="47">
        <v>2.57924756859722</v>
      </c>
      <c r="J781" s="48">
        <v>8.4928456860236228</v>
      </c>
      <c r="K781" s="45">
        <f>IF(G781&gt;0,0.0000275*G781^2.082*H781^0.974*F781,"")</f>
        <v>4.8524224494826758</v>
      </c>
      <c r="L781" s="45">
        <f>IF(G781&gt;0,(1/3*H781^3*PI()*(G781/((H781-1.3)*200))^2)*F781,"")</f>
        <v>7.2632311673414369</v>
      </c>
      <c r="M781" s="30" t="str">
        <f>IF(E781&gt;1.9,J781/E781,"")</f>
        <v/>
      </c>
      <c r="N781" s="13" t="s">
        <v>90</v>
      </c>
      <c r="O781" s="13" t="s">
        <v>379</v>
      </c>
      <c r="P781" s="27" t="s">
        <v>48</v>
      </c>
      <c r="Q781" s="15" t="s">
        <v>113</v>
      </c>
      <c r="R781" s="26">
        <v>6</v>
      </c>
      <c r="S781" s="13">
        <v>200</v>
      </c>
      <c r="T781" s="13">
        <v>200</v>
      </c>
      <c r="U781" s="13"/>
      <c r="V781" s="25"/>
      <c r="W781" s="13" t="s">
        <v>95</v>
      </c>
    </row>
    <row r="782" spans="1:23" x14ac:dyDescent="0.25">
      <c r="A782" s="21" t="s">
        <v>239</v>
      </c>
      <c r="B782" s="34">
        <v>43636</v>
      </c>
      <c r="C782" s="18">
        <v>42962</v>
      </c>
      <c r="D782" s="9">
        <v>0</v>
      </c>
      <c r="E782" s="12">
        <f>IF(B782&gt;0,_xlfn.DAYS(B782,C782)/365.242199,"")</f>
        <v>1.8453508434823545</v>
      </c>
      <c r="F782" s="43">
        <v>845.2380952380953</v>
      </c>
      <c r="G782" s="47">
        <v>5.7852859025032934</v>
      </c>
      <c r="H782" s="47">
        <v>5.5506446813791639</v>
      </c>
      <c r="I782" s="47">
        <v>2.3763062931622012</v>
      </c>
      <c r="J782" s="48">
        <v>7.8128009026220475</v>
      </c>
      <c r="K782" s="45">
        <f>IF(G782&gt;0,0.0000275*G782^2.082*H782^0.974*F782,"")</f>
        <v>4.769386771503946</v>
      </c>
      <c r="L782" s="45">
        <f>IF(G782&gt;0,(1/3*H782^3*PI()*(G782/((H782-1.3)*200))^2)*F782,"")</f>
        <v>7.0099999921924736</v>
      </c>
      <c r="M782" s="30" t="str">
        <f>IF(E782&gt;1.9,J782/E782,"")</f>
        <v/>
      </c>
      <c r="N782" s="13" t="s">
        <v>90</v>
      </c>
      <c r="O782" s="13" t="s">
        <v>379</v>
      </c>
      <c r="P782" s="27" t="s">
        <v>48</v>
      </c>
      <c r="Q782" s="15" t="s">
        <v>113</v>
      </c>
      <c r="R782" s="26">
        <v>7</v>
      </c>
      <c r="S782" s="13">
        <v>200</v>
      </c>
      <c r="T782" s="13">
        <v>0</v>
      </c>
      <c r="U782" s="13"/>
      <c r="V782" s="25"/>
      <c r="W782" s="13" t="s">
        <v>95</v>
      </c>
    </row>
    <row r="783" spans="1:23" x14ac:dyDescent="0.25">
      <c r="A783" s="21" t="s">
        <v>253</v>
      </c>
      <c r="B783" s="34">
        <v>43636</v>
      </c>
      <c r="C783" s="18">
        <v>42962</v>
      </c>
      <c r="D783" s="9">
        <v>0</v>
      </c>
      <c r="E783" s="12">
        <f>IF(B783&gt;0,_xlfn.DAYS(B783,C783)/365.242199,"")</f>
        <v>1.8453508434823545</v>
      </c>
      <c r="F783" s="43">
        <v>833.33333333333337</v>
      </c>
      <c r="G783" s="47">
        <v>6.2275252525252531</v>
      </c>
      <c r="H783" s="47">
        <v>5.5670160328282838</v>
      </c>
      <c r="I783" s="47">
        <v>2.752764462839242</v>
      </c>
      <c r="J783" s="48">
        <v>9.0967547786828913</v>
      </c>
      <c r="K783" s="45">
        <f>IF(G783&gt;0,0.0000275*G783^2.082*H783^0.974*F783,"")</f>
        <v>5.4973400355165056</v>
      </c>
      <c r="L783" s="45">
        <f>IF(G783&gt;0,(1/3*H783^3*PI()*(G783/((H783-1.3)*200))^2)*F783,"")</f>
        <v>8.0174681249382758</v>
      </c>
      <c r="M783" s="30" t="str">
        <f>IF(E783&gt;1.9,J783/E783,"")</f>
        <v/>
      </c>
      <c r="N783" s="13" t="s">
        <v>90</v>
      </c>
      <c r="O783" s="13" t="s">
        <v>379</v>
      </c>
      <c r="P783" s="27" t="s">
        <v>48</v>
      </c>
      <c r="Q783" s="15" t="s">
        <v>113</v>
      </c>
      <c r="R783" s="26">
        <v>8</v>
      </c>
      <c r="S783" s="13">
        <v>400</v>
      </c>
      <c r="T783" s="13">
        <v>0</v>
      </c>
      <c r="U783" s="13"/>
      <c r="V783" s="25"/>
      <c r="W783" s="13" t="s">
        <v>95</v>
      </c>
    </row>
    <row r="784" spans="1:23" x14ac:dyDescent="0.25">
      <c r="A784" s="21" t="s">
        <v>155</v>
      </c>
      <c r="B784" s="34">
        <v>43636</v>
      </c>
      <c r="C784" s="18">
        <v>42962</v>
      </c>
      <c r="D784" s="9">
        <v>0</v>
      </c>
      <c r="E784" s="12">
        <f>IF(B784&gt;0,_xlfn.DAYS(B784,C784)/365.242199,"")</f>
        <v>1.8453508434823545</v>
      </c>
      <c r="F784" s="43">
        <v>869.04761904761892</v>
      </c>
      <c r="G784" s="47">
        <v>5.8317995337995328</v>
      </c>
      <c r="H784" s="47">
        <v>5.4213311812349483</v>
      </c>
      <c r="I784" s="47">
        <v>2.4674685799851193</v>
      </c>
      <c r="J784" s="48">
        <v>7.9930183591785884</v>
      </c>
      <c r="K784" s="45">
        <f>IF(G784&gt;0,0.0000275*G784^2.082*H784^0.974*F784,"")</f>
        <v>4.8730002963056309</v>
      </c>
      <c r="L784" s="45">
        <f>IF(G784&gt;0,(1/3*H784^3*PI()*(G784/((H784-1.3)*200))^2)*F784,"")</f>
        <v>7.2587219388302318</v>
      </c>
      <c r="M784" s="30" t="str">
        <f>IF(E784&gt;1.9,J784/E784,"")</f>
        <v/>
      </c>
      <c r="N784" s="13" t="s">
        <v>90</v>
      </c>
      <c r="O784" s="13" t="s">
        <v>379</v>
      </c>
      <c r="P784" s="27" t="s">
        <v>48</v>
      </c>
      <c r="Q784" s="15" t="s">
        <v>113</v>
      </c>
      <c r="R784" s="26">
        <v>9</v>
      </c>
      <c r="S784" s="13">
        <v>400</v>
      </c>
      <c r="T784" s="13">
        <v>400</v>
      </c>
      <c r="U784" s="13"/>
      <c r="V784" s="25"/>
      <c r="W784" s="13" t="s">
        <v>95</v>
      </c>
    </row>
    <row r="785" spans="1:23" x14ac:dyDescent="0.25">
      <c r="A785" s="21" t="s">
        <v>141</v>
      </c>
      <c r="B785" s="34">
        <v>43636</v>
      </c>
      <c r="C785" s="18">
        <v>42962</v>
      </c>
      <c r="D785" s="9">
        <v>0</v>
      </c>
      <c r="E785" s="12">
        <f>IF(B785&gt;0,_xlfn.DAYS(B785,C785)/365.242199,"")</f>
        <v>1.8453508434823545</v>
      </c>
      <c r="F785" s="43">
        <v>904.7619047619047</v>
      </c>
      <c r="G785" s="47">
        <v>5.8910864197530861</v>
      </c>
      <c r="H785" s="47">
        <v>5.3763605319498113</v>
      </c>
      <c r="I785" s="47">
        <v>2.6851641209182469</v>
      </c>
      <c r="J785" s="48">
        <v>8.783151348613405</v>
      </c>
      <c r="K785" s="45">
        <f>IF(G785&gt;0,0.0000275*G785^2.082*H785^0.974*F785,"")</f>
        <v>5.1393653956537371</v>
      </c>
      <c r="L785" s="45">
        <f>IF(G785&gt;0,(1/3*H785^3*PI()*(G785/((H785-1.3)*200))^2)*F785,"")</f>
        <v>7.6880057062840486</v>
      </c>
      <c r="M785" s="30" t="str">
        <f>IF(E785&gt;1.9,J785/E785,"")</f>
        <v/>
      </c>
      <c r="N785" s="13" t="s">
        <v>90</v>
      </c>
      <c r="O785" s="13" t="s">
        <v>379</v>
      </c>
      <c r="P785" s="27" t="s">
        <v>48</v>
      </c>
      <c r="Q785" s="15" t="s">
        <v>113</v>
      </c>
      <c r="R785" s="26">
        <v>10</v>
      </c>
      <c r="S785" s="13">
        <v>400</v>
      </c>
      <c r="T785" s="13">
        <v>0</v>
      </c>
      <c r="U785" s="13"/>
      <c r="V785" s="25"/>
      <c r="W785" s="13" t="s">
        <v>95</v>
      </c>
    </row>
    <row r="786" spans="1:23" x14ac:dyDescent="0.25">
      <c r="A786" s="21" t="s">
        <v>114</v>
      </c>
      <c r="B786" s="28">
        <v>43997</v>
      </c>
      <c r="C786" s="18">
        <v>42993</v>
      </c>
      <c r="D786" s="9">
        <v>1</v>
      </c>
      <c r="E786" s="12">
        <f>IF(B786&gt;0,_xlfn.DAYS(B786,C786)/365.242199,"")</f>
        <v>2.7488609003802429</v>
      </c>
      <c r="F786" s="43">
        <v>966.66666666666663</v>
      </c>
      <c r="G786" s="47">
        <v>8.3336505768285001</v>
      </c>
      <c r="H786" s="47">
        <v>7.3177204526434867</v>
      </c>
      <c r="I786" s="47">
        <v>5.9278568677976953</v>
      </c>
      <c r="J786" s="40">
        <v>21.449083524226229</v>
      </c>
      <c r="K786" s="45">
        <f>IF(G786&gt;0,0.0000275*G786^2.082*H786^0.974*F786,"")</f>
        <v>15.26477994424457</v>
      </c>
      <c r="L786" s="45">
        <f>IF(G786&gt;0,(1/3*H786^3*PI()*(G786/((H786-1.3)*200))^2)*F786,"")</f>
        <v>19.018636140854031</v>
      </c>
      <c r="M786" s="30">
        <f>IF(E786&gt;1.9,J786/E786,"")</f>
        <v>7.8028988375727675</v>
      </c>
      <c r="N786" s="13" t="s">
        <v>92</v>
      </c>
      <c r="O786" s="13" t="s">
        <v>379</v>
      </c>
      <c r="P786" s="27" t="s">
        <v>48</v>
      </c>
      <c r="Q786" s="15" t="s">
        <v>100</v>
      </c>
      <c r="R786" s="26">
        <v>1</v>
      </c>
      <c r="S786" s="13">
        <v>0</v>
      </c>
      <c r="T786" s="13">
        <v>0</v>
      </c>
      <c r="U786" s="13"/>
      <c r="V786" s="25">
        <f>(F785-F786)/F785</f>
        <v>-6.842105263157898E-2</v>
      </c>
      <c r="W786" s="13" t="s">
        <v>96</v>
      </c>
    </row>
    <row r="787" spans="1:23" x14ac:dyDescent="0.25">
      <c r="A787" s="21" t="s">
        <v>156</v>
      </c>
      <c r="B787" s="28">
        <v>43997</v>
      </c>
      <c r="C787" s="18">
        <v>42993</v>
      </c>
      <c r="D787" s="9">
        <v>1</v>
      </c>
      <c r="E787" s="12">
        <f>IF(B787&gt;0,_xlfn.DAYS(B787,C787)/365.242199,"")</f>
        <v>2.7488609003802429</v>
      </c>
      <c r="F787" s="43">
        <v>833.33333333333337</v>
      </c>
      <c r="G787" s="47">
        <v>8.0542777777777772</v>
      </c>
      <c r="H787" s="47">
        <v>6.7751880341880337</v>
      </c>
      <c r="I787" s="47">
        <v>4.509127935697431</v>
      </c>
      <c r="J787" s="40">
        <v>20.251644503950946</v>
      </c>
      <c r="K787" s="45">
        <f>IF(G787&gt;0,0.0000275*G787^2.082*H787^0.974*F787,"")</f>
        <v>11.371460158818662</v>
      </c>
      <c r="L787" s="45">
        <f>IF(G787&gt;0,(1/3*H787^3*PI()*(G787/((H787-1.3)*200))^2)*F787,"")</f>
        <v>14.682721756826073</v>
      </c>
      <c r="M787" s="30">
        <f>IF(E787&gt;1.9,J787/E787,"")</f>
        <v>7.3672860278777978</v>
      </c>
      <c r="N787" s="13" t="s">
        <v>92</v>
      </c>
      <c r="O787" s="13" t="s">
        <v>379</v>
      </c>
      <c r="P787" s="27" t="s">
        <v>48</v>
      </c>
      <c r="Q787" s="15" t="s">
        <v>100</v>
      </c>
      <c r="R787" s="26">
        <v>2</v>
      </c>
      <c r="S787" s="13">
        <v>0</v>
      </c>
      <c r="T787" s="13">
        <v>0</v>
      </c>
      <c r="U787" s="13"/>
      <c r="V787" s="25">
        <f>(F786-F787)/F786</f>
        <v>0.13793103448275854</v>
      </c>
      <c r="W787" s="13" t="s">
        <v>96</v>
      </c>
    </row>
    <row r="788" spans="1:23" x14ac:dyDescent="0.25">
      <c r="A788" s="21" t="s">
        <v>170</v>
      </c>
      <c r="B788" s="28">
        <v>43997</v>
      </c>
      <c r="C788" s="18">
        <v>42993</v>
      </c>
      <c r="D788" s="9">
        <v>1</v>
      </c>
      <c r="E788" s="12">
        <f>IF(B788&gt;0,_xlfn.DAYS(B788,C788)/365.242199,"")</f>
        <v>2.7488609003802429</v>
      </c>
      <c r="F788" s="43">
        <v>922.22222222222229</v>
      </c>
      <c r="G788" s="47">
        <v>8.9129542015133403</v>
      </c>
      <c r="H788" s="47">
        <v>7.4565256869773</v>
      </c>
      <c r="I788" s="47">
        <v>6.0248678512381648</v>
      </c>
      <c r="J788" s="40">
        <v>22.433232935603662</v>
      </c>
      <c r="K788" s="45">
        <f>IF(G788&gt;0,0.0000275*G788^2.082*H788^0.974*F788,"")</f>
        <v>17.059408657003502</v>
      </c>
      <c r="L788" s="45">
        <f>IF(G788&gt;0,(1/3*H788^3*PI()*(G788/((H788-1.3)*200))^2)*F788,"")</f>
        <v>20.979045395550468</v>
      </c>
      <c r="M788" s="30">
        <f>IF(E788&gt;1.9,J788/E788,"")</f>
        <v>8.1609196494811833</v>
      </c>
      <c r="N788" s="13" t="s">
        <v>92</v>
      </c>
      <c r="O788" s="13" t="s">
        <v>379</v>
      </c>
      <c r="P788" s="27" t="s">
        <v>48</v>
      </c>
      <c r="Q788" s="15" t="s">
        <v>100</v>
      </c>
      <c r="R788" s="26">
        <v>3</v>
      </c>
      <c r="S788" s="13">
        <v>0</v>
      </c>
      <c r="T788" s="13">
        <v>100</v>
      </c>
      <c r="U788" s="13"/>
      <c r="V788" s="25">
        <f>(F787-F788)/F787</f>
        <v>-0.10666666666666669</v>
      </c>
      <c r="W788" s="13" t="s">
        <v>96</v>
      </c>
    </row>
    <row r="789" spans="1:23" x14ac:dyDescent="0.25">
      <c r="A789" s="21" t="s">
        <v>184</v>
      </c>
      <c r="B789" s="28">
        <v>43997</v>
      </c>
      <c r="C789" s="18">
        <v>42993</v>
      </c>
      <c r="D789" s="9">
        <v>1</v>
      </c>
      <c r="E789" s="12">
        <f>IF(B789&gt;0,_xlfn.DAYS(B789,C789)/365.242199,"")</f>
        <v>2.7488609003802429</v>
      </c>
      <c r="F789" s="43">
        <v>888.88888888888903</v>
      </c>
      <c r="G789" s="47">
        <v>9.3890384615384619</v>
      </c>
      <c r="H789" s="47">
        <v>8.0891239316239325</v>
      </c>
      <c r="I789" s="47">
        <v>6.383157766733822</v>
      </c>
      <c r="J789" s="40">
        <v>22.6626476624579</v>
      </c>
      <c r="K789" s="45">
        <f>IF(G789&gt;0,0.0000275*G789^2.082*H789^0.974*F789,"")</f>
        <v>19.836881080067762</v>
      </c>
      <c r="L789" s="45">
        <f>IF(G789&gt;0,(1/3*H789^3*PI()*(G789/((H789-1.3)*200))^2)*F789,"")</f>
        <v>23.557832791484763</v>
      </c>
      <c r="M789" s="30">
        <f>IF(E789&gt;1.9,J789/E789,"")</f>
        <v>8.2443777563728435</v>
      </c>
      <c r="N789" s="13" t="s">
        <v>92</v>
      </c>
      <c r="O789" s="13" t="s">
        <v>379</v>
      </c>
      <c r="P789" s="27" t="s">
        <v>48</v>
      </c>
      <c r="Q789" s="15" t="s">
        <v>100</v>
      </c>
      <c r="R789" s="26">
        <v>4</v>
      </c>
      <c r="S789" s="13">
        <v>100</v>
      </c>
      <c r="T789" s="13">
        <v>100</v>
      </c>
      <c r="U789" s="13"/>
      <c r="V789" s="25">
        <f>(F788-F789)/F788</f>
        <v>3.6144578313252927E-2</v>
      </c>
      <c r="W789" s="13" t="s">
        <v>96</v>
      </c>
    </row>
    <row r="790" spans="1:23" x14ac:dyDescent="0.25">
      <c r="A790" s="21" t="s">
        <v>198</v>
      </c>
      <c r="B790" s="28">
        <v>43997</v>
      </c>
      <c r="C790" s="18">
        <v>42993</v>
      </c>
      <c r="D790" s="9">
        <v>1</v>
      </c>
      <c r="E790" s="12">
        <f>IF(B790&gt;0,_xlfn.DAYS(B790,C790)/365.242199,"")</f>
        <v>2.7488609003802429</v>
      </c>
      <c r="F790" s="43">
        <v>900</v>
      </c>
      <c r="G790" s="47">
        <v>9.0550317238763558</v>
      </c>
      <c r="H790" s="47">
        <v>7.4894897712303417</v>
      </c>
      <c r="I790" s="47">
        <v>6.1520928457863002</v>
      </c>
      <c r="J790" s="40">
        <v>22.448593084588683</v>
      </c>
      <c r="K790" s="45">
        <f>IF(G790&gt;0,0.0000275*G790^2.082*H790^0.974*F790,"")</f>
        <v>17.279716288494633</v>
      </c>
      <c r="L790" s="45">
        <f>IF(G790&gt;0,(1/3*H790^3*PI()*(G790/((H790-1.3)*200))^2)*F790,"")</f>
        <v>21.18546912110283</v>
      </c>
      <c r="M790" s="30">
        <f>IF(E790&gt;1.9,J790/E790,"")</f>
        <v>8.1665074727802445</v>
      </c>
      <c r="N790" s="13" t="s">
        <v>92</v>
      </c>
      <c r="O790" s="13" t="s">
        <v>379</v>
      </c>
      <c r="P790" s="27" t="s">
        <v>48</v>
      </c>
      <c r="Q790" s="15" t="s">
        <v>100</v>
      </c>
      <c r="R790" s="26">
        <v>5</v>
      </c>
      <c r="S790" s="13">
        <v>100</v>
      </c>
      <c r="T790" s="13">
        <v>0</v>
      </c>
      <c r="U790" s="13"/>
      <c r="V790" s="25">
        <f>(F789-F790)/F789</f>
        <v>-1.2499999999999841E-2</v>
      </c>
      <c r="W790" s="13" t="s">
        <v>96</v>
      </c>
    </row>
    <row r="791" spans="1:23" x14ac:dyDescent="0.25">
      <c r="A791" s="21" t="s">
        <v>212</v>
      </c>
      <c r="B791" s="28">
        <v>43997</v>
      </c>
      <c r="C791" s="18">
        <v>42993</v>
      </c>
      <c r="D791" s="9">
        <v>1</v>
      </c>
      <c r="E791" s="12">
        <f>IF(B791&gt;0,_xlfn.DAYS(B791,C791)/365.242199,"")</f>
        <v>2.7488609003802429</v>
      </c>
      <c r="F791" s="43">
        <v>911.1111111111112</v>
      </c>
      <c r="G791" s="47">
        <v>9.2195663046752543</v>
      </c>
      <c r="H791" s="47">
        <v>7.7255819044545344</v>
      </c>
      <c r="I791" s="47">
        <v>6.3581512153186281</v>
      </c>
      <c r="J791" s="40">
        <v>23.374134524186143</v>
      </c>
      <c r="K791" s="45">
        <f>IF(G791&gt;0,0.0000275*G791^2.082*H791^0.974*F791,"")</f>
        <v>18.718725301338559</v>
      </c>
      <c r="L791" s="45">
        <f>IF(G791&gt;0,(1/3*H791^3*PI()*(G791/((H791-1.3)*200))^2)*F791,"")</f>
        <v>22.642773880829271</v>
      </c>
      <c r="M791" s="30">
        <f>IF(E791&gt;1.9,J791/E791,"")</f>
        <v>8.5032074634816404</v>
      </c>
      <c r="N791" s="13" t="s">
        <v>92</v>
      </c>
      <c r="O791" s="13" t="s">
        <v>379</v>
      </c>
      <c r="P791" s="27" t="s">
        <v>48</v>
      </c>
      <c r="Q791" s="15" t="s">
        <v>100</v>
      </c>
      <c r="R791" s="26">
        <v>6</v>
      </c>
      <c r="S791" s="13">
        <v>200</v>
      </c>
      <c r="T791" s="13">
        <v>200</v>
      </c>
      <c r="U791" s="13"/>
      <c r="V791" s="25">
        <f>(F790-F791)/F790</f>
        <v>-1.2345679012345777E-2</v>
      </c>
      <c r="W791" s="13" t="s">
        <v>96</v>
      </c>
    </row>
    <row r="792" spans="1:23" x14ac:dyDescent="0.25">
      <c r="A792" s="21" t="s">
        <v>226</v>
      </c>
      <c r="B792" s="28">
        <v>43997</v>
      </c>
      <c r="C792" s="18">
        <v>42993</v>
      </c>
      <c r="D792" s="9">
        <v>1</v>
      </c>
      <c r="E792" s="12">
        <f>IF(B792&gt;0,_xlfn.DAYS(B792,C792)/365.242199,"")</f>
        <v>2.7488609003802429</v>
      </c>
      <c r="F792" s="43">
        <v>833.33333333333337</v>
      </c>
      <c r="G792" s="47">
        <v>8.6995381221726173</v>
      </c>
      <c r="H792" s="47">
        <v>7.1157407516679196</v>
      </c>
      <c r="I792" s="47">
        <v>5.2063542203995397</v>
      </c>
      <c r="J792" s="40">
        <v>21.778760612689275</v>
      </c>
      <c r="K792" s="45">
        <f>IF(G792&gt;0,0.0000275*G792^2.082*H792^0.974*F792,"")</f>
        <v>14.003768442566017</v>
      </c>
      <c r="L792" s="45">
        <f>IF(G792&gt;0,(1/3*H792^3*PI()*(G792/((H792-1.3)*200))^2)*F792,"")</f>
        <v>17.588550308752726</v>
      </c>
      <c r="M792" s="30">
        <f>IF(E792&gt;1.9,J792/E792,"")</f>
        <v>7.9228310933000197</v>
      </c>
      <c r="N792" s="13" t="s">
        <v>92</v>
      </c>
      <c r="O792" s="13" t="s">
        <v>379</v>
      </c>
      <c r="P792" s="27" t="s">
        <v>48</v>
      </c>
      <c r="Q792" s="15" t="s">
        <v>100</v>
      </c>
      <c r="R792" s="26">
        <v>7</v>
      </c>
      <c r="S792" s="13">
        <v>200</v>
      </c>
      <c r="T792" s="13">
        <v>0</v>
      </c>
      <c r="U792" s="13"/>
      <c r="V792" s="25">
        <f>(F791-F792)/F791</f>
        <v>8.5365853658536633E-2</v>
      </c>
      <c r="W792" s="13" t="s">
        <v>96</v>
      </c>
    </row>
    <row r="793" spans="1:23" x14ac:dyDescent="0.25">
      <c r="A793" s="21" t="s">
        <v>240</v>
      </c>
      <c r="B793" s="28">
        <v>43997</v>
      </c>
      <c r="C793" s="18">
        <v>42993</v>
      </c>
      <c r="D793" s="9">
        <v>1</v>
      </c>
      <c r="E793" s="12">
        <f>IF(B793&gt;0,_xlfn.DAYS(B793,C793)/365.242199,"")</f>
        <v>2.7488609003802429</v>
      </c>
      <c r="F793" s="43">
        <v>1033.3333333333333</v>
      </c>
      <c r="G793" s="47">
        <v>9.7222988505747114</v>
      </c>
      <c r="H793" s="47">
        <v>8.3476354679802949</v>
      </c>
      <c r="I793" s="47">
        <v>7.9572702191075066</v>
      </c>
      <c r="J793" s="40">
        <v>24.838660311669347</v>
      </c>
      <c r="K793" s="45">
        <f>IF(G793&gt;0,0.0000275*G793^2.082*H793^0.974*F793,"")</f>
        <v>25.56883535615373</v>
      </c>
      <c r="L793" s="45">
        <f>IF(G793&gt;0,(1/3*H793^3*PI()*(G793/((H793-1.3)*200))^2)*F793,"")</f>
        <v>29.946809559881864</v>
      </c>
      <c r="M793" s="30">
        <f>IF(E793&gt;1.9,J793/E793,"")</f>
        <v>9.0359829805260343</v>
      </c>
      <c r="N793" s="13" t="s">
        <v>92</v>
      </c>
      <c r="O793" s="13" t="s">
        <v>379</v>
      </c>
      <c r="P793" s="27" t="s">
        <v>48</v>
      </c>
      <c r="Q793" s="15" t="s">
        <v>100</v>
      </c>
      <c r="R793" s="26">
        <v>8</v>
      </c>
      <c r="S793" s="13">
        <v>400</v>
      </c>
      <c r="T793" s="13">
        <v>0</v>
      </c>
      <c r="U793" s="13"/>
      <c r="V793" s="25">
        <f>(F792-F793)/F792</f>
        <v>-0.23999999999999985</v>
      </c>
      <c r="W793" s="13" t="s">
        <v>96</v>
      </c>
    </row>
    <row r="794" spans="1:23" x14ac:dyDescent="0.25">
      <c r="A794" s="21" t="s">
        <v>142</v>
      </c>
      <c r="B794" s="28">
        <v>43997</v>
      </c>
      <c r="C794" s="18">
        <v>42993</v>
      </c>
      <c r="D794" s="9">
        <v>1</v>
      </c>
      <c r="E794" s="12">
        <f>IF(B794&gt;0,_xlfn.DAYS(B794,C794)/365.242199,"")</f>
        <v>2.7488609003802429</v>
      </c>
      <c r="F794" s="43">
        <v>933.33333333333337</v>
      </c>
      <c r="G794" s="47">
        <v>8.1584206349206347</v>
      </c>
      <c r="H794" s="47">
        <v>6.8965952380952373</v>
      </c>
      <c r="I794" s="47">
        <v>5.2663913915527294</v>
      </c>
      <c r="J794" s="40">
        <v>21.656875787425971</v>
      </c>
      <c r="K794" s="45">
        <f>IF(G794&gt;0,0.0000275*G794^2.082*H794^0.974*F794,"")</f>
        <v>13.309556708715029</v>
      </c>
      <c r="L794" s="45">
        <f>IF(G794&gt;0,(1/3*H794^3*PI()*(G794/((H794-1.3)*200))^2)*F794,"")</f>
        <v>17.032327768753223</v>
      </c>
      <c r="M794" s="30">
        <f>IF(E794&gt;1.9,J794/E794,"")</f>
        <v>7.8784909721805967</v>
      </c>
      <c r="N794" s="13" t="s">
        <v>92</v>
      </c>
      <c r="O794" s="13" t="s">
        <v>379</v>
      </c>
      <c r="P794" s="27" t="s">
        <v>48</v>
      </c>
      <c r="Q794" s="15" t="s">
        <v>100</v>
      </c>
      <c r="R794" s="26">
        <v>9</v>
      </c>
      <c r="S794" s="13">
        <v>400</v>
      </c>
      <c r="T794" s="13">
        <v>400</v>
      </c>
      <c r="U794" s="13"/>
      <c r="V794" s="25">
        <f>(F793-F794)/F793</f>
        <v>9.6774193548386997E-2</v>
      </c>
      <c r="W794" s="13" t="s">
        <v>96</v>
      </c>
    </row>
    <row r="795" spans="1:23" x14ac:dyDescent="0.25">
      <c r="A795" s="21" t="s">
        <v>128</v>
      </c>
      <c r="B795" s="28">
        <v>43997</v>
      </c>
      <c r="C795" s="18">
        <v>42993</v>
      </c>
      <c r="D795" s="9">
        <v>1</v>
      </c>
      <c r="E795" s="12">
        <f>IF(B795&gt;0,_xlfn.DAYS(B795,C795)/365.242199,"")</f>
        <v>2.7488609003802429</v>
      </c>
      <c r="F795" s="43">
        <v>855.55555555555566</v>
      </c>
      <c r="G795" s="47">
        <v>8.1536666666666662</v>
      </c>
      <c r="H795" s="47">
        <v>6.5928706349206347</v>
      </c>
      <c r="I795" s="47">
        <v>4.8099114340014371</v>
      </c>
      <c r="J795" s="40">
        <v>20.833628613310019</v>
      </c>
      <c r="K795" s="45">
        <f>IF(G795&gt;0,0.0000275*G795^2.082*H795^0.974*F795,"")</f>
        <v>11.662626656541203</v>
      </c>
      <c r="L795" s="45">
        <f>IF(G795&gt;0,(1/3*H795^3*PI()*(G795/((H795-1.3)*200))^2)*F795,"")</f>
        <v>15.232242734412983</v>
      </c>
      <c r="M795" s="30">
        <f>IF(E795&gt;1.9,J795/E795,"")</f>
        <v>7.5790043106321443</v>
      </c>
      <c r="N795" s="13" t="s">
        <v>92</v>
      </c>
      <c r="O795" s="13" t="s">
        <v>379</v>
      </c>
      <c r="P795" s="27" t="s">
        <v>48</v>
      </c>
      <c r="Q795" s="15" t="s">
        <v>100</v>
      </c>
      <c r="R795" s="26">
        <v>10</v>
      </c>
      <c r="S795" s="13">
        <v>400</v>
      </c>
      <c r="T795" s="13">
        <v>0</v>
      </c>
      <c r="U795" s="13"/>
      <c r="V795" s="25">
        <f>(F794-F795)/F794</f>
        <v>8.3333333333333259E-2</v>
      </c>
      <c r="W795" s="13" t="s">
        <v>96</v>
      </c>
    </row>
    <row r="796" spans="1:23" x14ac:dyDescent="0.25">
      <c r="A796" s="21" t="s">
        <v>115</v>
      </c>
      <c r="B796" s="28">
        <v>44027</v>
      </c>
      <c r="C796" s="18">
        <v>42901</v>
      </c>
      <c r="D796" s="9">
        <v>1</v>
      </c>
      <c r="E796" s="12">
        <f>IF(B796&gt;0,_xlfn.DAYS(B796,C796)/365.242199,"")</f>
        <v>3.0828858305061293</v>
      </c>
      <c r="F796" s="43">
        <v>1090.909090909091</v>
      </c>
      <c r="G796" s="47">
        <v>8.3686545893719799</v>
      </c>
      <c r="H796" s="47">
        <v>6.6504951690821255</v>
      </c>
      <c r="I796" s="47">
        <v>6.2187826577809968</v>
      </c>
      <c r="J796" s="40">
        <v>21.746534708791284</v>
      </c>
      <c r="K796" s="45">
        <f>IF(G796&gt;0,0.0000275*G796^2.082*H796^0.974*F796,"")</f>
        <v>15.832521346979947</v>
      </c>
      <c r="L796" s="45">
        <f>IF(G796&gt;0,(1/3*H796^3*PI()*(G796/((H796-1.3)*200))^2)*F796,"")</f>
        <v>20.551449962643463</v>
      </c>
      <c r="M796" s="30">
        <f>IF(E796&gt;1.9,J796/E796,"")</f>
        <v>7.0539539588532447</v>
      </c>
      <c r="N796" s="13" t="s">
        <v>92</v>
      </c>
      <c r="O796" s="13" t="s">
        <v>379</v>
      </c>
      <c r="P796" s="27" t="s">
        <v>48</v>
      </c>
      <c r="Q796" s="15" t="s">
        <v>101</v>
      </c>
      <c r="R796" s="26">
        <v>1</v>
      </c>
      <c r="S796" s="13">
        <v>0</v>
      </c>
      <c r="T796" s="13">
        <v>0</v>
      </c>
      <c r="U796" s="13"/>
      <c r="V796" s="25">
        <f>(F795-F796)/F795</f>
        <v>-0.27508854781582048</v>
      </c>
      <c r="W796" s="13" t="s">
        <v>96</v>
      </c>
    </row>
    <row r="797" spans="1:23" x14ac:dyDescent="0.25">
      <c r="A797" s="21" t="s">
        <v>157</v>
      </c>
      <c r="B797" s="28">
        <v>44027</v>
      </c>
      <c r="C797" s="18">
        <v>42901</v>
      </c>
      <c r="D797" s="9">
        <v>1</v>
      </c>
      <c r="E797" s="12">
        <f>IF(B797&gt;0,_xlfn.DAYS(B797,C797)/365.242199,"")</f>
        <v>3.0828858305061293</v>
      </c>
      <c r="F797" s="43">
        <v>1060.6060606060607</v>
      </c>
      <c r="G797" s="47">
        <v>8.3040158102766792</v>
      </c>
      <c r="H797" s="47">
        <v>6.6331936758893271</v>
      </c>
      <c r="I797" s="47">
        <v>5.9157379664313083</v>
      </c>
      <c r="J797" s="40">
        <v>21.396696667454531</v>
      </c>
      <c r="K797" s="45">
        <f>IF(G797&gt;0,0.0000275*G797^2.082*H797^0.974*F797,"")</f>
        <v>15.107849544826832</v>
      </c>
      <c r="L797" s="45">
        <f>IF(G797&gt;0,(1/3*H797^3*PI()*(G797/((H797-1.3)*200))^2)*F797,"")</f>
        <v>19.646825552068901</v>
      </c>
      <c r="M797" s="30">
        <f>IF(E797&gt;1.9,J797/E797,"")</f>
        <v>6.9404765028037874</v>
      </c>
      <c r="N797" s="13" t="s">
        <v>92</v>
      </c>
      <c r="O797" s="13" t="s">
        <v>379</v>
      </c>
      <c r="P797" s="27" t="s">
        <v>48</v>
      </c>
      <c r="Q797" s="15" t="s">
        <v>101</v>
      </c>
      <c r="R797" s="26">
        <v>2</v>
      </c>
      <c r="S797" s="13">
        <v>0</v>
      </c>
      <c r="T797" s="13">
        <v>0</v>
      </c>
      <c r="U797" s="13"/>
      <c r="V797" s="25">
        <f>(F796-F797)/F796</f>
        <v>2.7777777777777731E-2</v>
      </c>
      <c r="W797" s="13" t="s">
        <v>96</v>
      </c>
    </row>
    <row r="798" spans="1:23" x14ac:dyDescent="0.25">
      <c r="A798" s="21" t="s">
        <v>171</v>
      </c>
      <c r="B798" s="28">
        <v>44027</v>
      </c>
      <c r="C798" s="18">
        <v>42901</v>
      </c>
      <c r="D798" s="9">
        <v>1</v>
      </c>
      <c r="E798" s="12">
        <f>IF(B798&gt;0,_xlfn.DAYS(B798,C798)/365.242199,"")</f>
        <v>3.0828858305061293</v>
      </c>
      <c r="F798" s="43">
        <v>1090.909090909091</v>
      </c>
      <c r="G798" s="47">
        <v>7.9338671497584556</v>
      </c>
      <c r="H798" s="47">
        <v>6.3210893719806762</v>
      </c>
      <c r="I798" s="47">
        <v>5.6506422863403234</v>
      </c>
      <c r="J798" s="40">
        <v>20.336030540746556</v>
      </c>
      <c r="K798" s="45">
        <f>IF(G798&gt;0,0.0000275*G798^2.082*H798^0.974*F798,"")</f>
        <v>13.484045433011465</v>
      </c>
      <c r="L798" s="45">
        <f>IF(G798&gt;0,(1/3*H798^3*PI()*(G798/((H798-1.3)*200))^2)*F798,"")</f>
        <v>18.009718501104199</v>
      </c>
      <c r="M798" s="30">
        <f>IF(E798&gt;1.9,J798/E798,"")</f>
        <v>6.5964267439018043</v>
      </c>
      <c r="N798" s="13" t="s">
        <v>92</v>
      </c>
      <c r="O798" s="13" t="s">
        <v>379</v>
      </c>
      <c r="P798" s="27" t="s">
        <v>48</v>
      </c>
      <c r="Q798" s="15" t="s">
        <v>101</v>
      </c>
      <c r="R798" s="26">
        <v>3</v>
      </c>
      <c r="S798" s="13">
        <v>0</v>
      </c>
      <c r="T798" s="13">
        <v>100</v>
      </c>
      <c r="U798" s="13"/>
      <c r="V798" s="25">
        <f>(F797-F798)/F797</f>
        <v>-2.8571428571428522E-2</v>
      </c>
      <c r="W798" s="13" t="s">
        <v>96</v>
      </c>
    </row>
    <row r="799" spans="1:23" x14ac:dyDescent="0.25">
      <c r="A799" s="21" t="s">
        <v>185</v>
      </c>
      <c r="B799" s="28">
        <v>44027</v>
      </c>
      <c r="C799" s="18">
        <v>42901</v>
      </c>
      <c r="D799" s="9">
        <v>1</v>
      </c>
      <c r="E799" s="12">
        <f>IF(B799&gt;0,_xlfn.DAYS(B799,C799)/365.242199,"")</f>
        <v>3.0828858305061293</v>
      </c>
      <c r="F799" s="43">
        <v>1030.3030303030303</v>
      </c>
      <c r="G799" s="47">
        <v>9.1896574440052703</v>
      </c>
      <c r="H799" s="47">
        <v>7.0931488801054021</v>
      </c>
      <c r="I799" s="47">
        <v>7.0377268427332531</v>
      </c>
      <c r="J799" s="40">
        <v>24.320579650399008</v>
      </c>
      <c r="K799" s="45">
        <f>IF(G799&gt;0,0.0000275*G799^2.082*H799^0.974*F799,"")</f>
        <v>19.346576305473345</v>
      </c>
      <c r="L799" s="45">
        <f>IF(G799&gt;0,(1/3*H799^3*PI()*(G799/((H799-1.3)*200))^2)*F799,"")</f>
        <v>24.222563127711716</v>
      </c>
      <c r="M799" s="30">
        <f>IF(E799&gt;1.9,J799/E799,"")</f>
        <v>7.8889005261690812</v>
      </c>
      <c r="N799" s="13" t="s">
        <v>92</v>
      </c>
      <c r="O799" s="13" t="s">
        <v>379</v>
      </c>
      <c r="P799" s="27" t="s">
        <v>48</v>
      </c>
      <c r="Q799" s="15" t="s">
        <v>101</v>
      </c>
      <c r="R799" s="26">
        <v>4</v>
      </c>
      <c r="S799" s="13">
        <v>100</v>
      </c>
      <c r="T799" s="13">
        <v>100</v>
      </c>
      <c r="U799" s="13"/>
      <c r="V799" s="25">
        <f>(F798-F799)/F798</f>
        <v>5.555555555555567E-2</v>
      </c>
      <c r="W799" s="13" t="s">
        <v>96</v>
      </c>
    </row>
    <row r="800" spans="1:23" x14ac:dyDescent="0.25">
      <c r="A800" s="21" t="s">
        <v>199</v>
      </c>
      <c r="B800" s="28">
        <v>44027</v>
      </c>
      <c r="C800" s="18">
        <v>42901</v>
      </c>
      <c r="D800" s="9">
        <v>1</v>
      </c>
      <c r="E800" s="12">
        <f>IF(B800&gt;0,_xlfn.DAYS(B800,C800)/365.242199,"")</f>
        <v>3.0828858305061293</v>
      </c>
      <c r="F800" s="43">
        <v>1015.1515151515151</v>
      </c>
      <c r="G800" s="47">
        <v>8.3096256038647329</v>
      </c>
      <c r="H800" s="47">
        <v>6.6397705314009663</v>
      </c>
      <c r="I800" s="47">
        <v>5.7997251377197658</v>
      </c>
      <c r="J800" s="40">
        <v>21.272541678921051</v>
      </c>
      <c r="K800" s="45">
        <f>IF(G800&gt;0,0.0000275*G800^2.082*H800^0.974*F800,"")</f>
        <v>14.494700453894035</v>
      </c>
      <c r="L800" s="45">
        <f>IF(G800&gt;0,(1/3*H800^3*PI()*(G800/((H800-1.3)*200))^2)*F800,"")</f>
        <v>18.839806173475832</v>
      </c>
      <c r="M800" s="30">
        <f>IF(E800&gt;1.9,J800/E800,"")</f>
        <v>6.9002041750695176</v>
      </c>
      <c r="N800" s="13" t="s">
        <v>92</v>
      </c>
      <c r="O800" s="13" t="s">
        <v>379</v>
      </c>
      <c r="P800" s="27" t="s">
        <v>48</v>
      </c>
      <c r="Q800" s="15" t="s">
        <v>101</v>
      </c>
      <c r="R800" s="26">
        <v>5</v>
      </c>
      <c r="S800" s="13">
        <v>100</v>
      </c>
      <c r="T800" s="13">
        <v>0</v>
      </c>
      <c r="U800" s="13"/>
      <c r="V800" s="25">
        <f>(F799-F800)/F799</f>
        <v>1.4705882352941154E-2</v>
      </c>
      <c r="W800" s="13" t="s">
        <v>96</v>
      </c>
    </row>
    <row r="801" spans="1:23" x14ac:dyDescent="0.25">
      <c r="A801" s="21" t="s">
        <v>213</v>
      </c>
      <c r="B801" s="28">
        <v>44027</v>
      </c>
      <c r="C801" s="18">
        <v>42901</v>
      </c>
      <c r="D801" s="9">
        <v>1</v>
      </c>
      <c r="E801" s="12">
        <f>IF(B801&gt;0,_xlfn.DAYS(B801,C801)/365.242199,"")</f>
        <v>3.0828858305061293</v>
      </c>
      <c r="F801" s="43">
        <v>1121.2121212121212</v>
      </c>
      <c r="G801" s="47">
        <v>8.9251666666666658</v>
      </c>
      <c r="H801" s="47">
        <v>6.9595555555555553</v>
      </c>
      <c r="I801" s="47">
        <v>7.2088484425765174</v>
      </c>
      <c r="J801" s="40">
        <v>24.625012929792749</v>
      </c>
      <c r="K801" s="45">
        <f>IF(G801&gt;0,0.0000275*G801^2.082*H801^0.974*F801,"")</f>
        <v>19.448140076495456</v>
      </c>
      <c r="L801" s="45">
        <f>IF(G801&gt;0,(1/3*H801^3*PI()*(G801/((H801-1.3)*200))^2)*F801,"")</f>
        <v>24.60758214644682</v>
      </c>
      <c r="M801" s="30">
        <f>IF(E801&gt;1.9,J801/E801,"")</f>
        <v>7.9876499759155744</v>
      </c>
      <c r="N801" s="13" t="s">
        <v>92</v>
      </c>
      <c r="O801" s="13" t="s">
        <v>379</v>
      </c>
      <c r="P801" s="27" t="s">
        <v>48</v>
      </c>
      <c r="Q801" s="15" t="s">
        <v>101</v>
      </c>
      <c r="R801" s="26">
        <v>6</v>
      </c>
      <c r="S801" s="13">
        <v>200</v>
      </c>
      <c r="T801" s="13">
        <v>200</v>
      </c>
      <c r="U801" s="13"/>
      <c r="V801" s="25">
        <f>(F800-F801)/F800</f>
        <v>-0.10447761194029857</v>
      </c>
      <c r="W801" s="13" t="s">
        <v>96</v>
      </c>
    </row>
    <row r="802" spans="1:23" x14ac:dyDescent="0.25">
      <c r="A802" s="21" t="s">
        <v>227</v>
      </c>
      <c r="B802" s="28">
        <v>44027</v>
      </c>
      <c r="C802" s="18">
        <v>42901</v>
      </c>
      <c r="D802" s="9">
        <v>1</v>
      </c>
      <c r="E802" s="12">
        <f>IF(B802&gt;0,_xlfn.DAYS(B802,C802)/365.242199,"")</f>
        <v>3.0828858305061293</v>
      </c>
      <c r="F802" s="43">
        <v>1106.0606060606062</v>
      </c>
      <c r="G802" s="47">
        <v>8.5753873358555914</v>
      </c>
      <c r="H802" s="47">
        <v>6.6897422297920821</v>
      </c>
      <c r="I802" s="47">
        <v>6.6435636057807947</v>
      </c>
      <c r="J802" s="40">
        <v>23.517760358372556</v>
      </c>
      <c r="K802" s="45">
        <f>IF(G802&gt;0,0.0000275*G802^2.082*H802^0.974*F802,"")</f>
        <v>16.986138323880823</v>
      </c>
      <c r="L802" s="45">
        <f>IF(G802&gt;0,(1/3*H802^3*PI()*(G802/((H802-1.3)*200))^2)*F802,"")</f>
        <v>21.945587081085286</v>
      </c>
      <c r="M802" s="30">
        <f>IF(E802&gt;1.9,J802/E802,"")</f>
        <v>7.6284889066136952</v>
      </c>
      <c r="N802" s="13" t="s">
        <v>92</v>
      </c>
      <c r="O802" s="13" t="s">
        <v>379</v>
      </c>
      <c r="P802" s="27" t="s">
        <v>48</v>
      </c>
      <c r="Q802" s="15" t="s">
        <v>101</v>
      </c>
      <c r="R802" s="26">
        <v>7</v>
      </c>
      <c r="S802" s="13">
        <v>200</v>
      </c>
      <c r="T802" s="13">
        <v>0</v>
      </c>
      <c r="U802" s="13"/>
      <c r="V802" s="25">
        <f>(F801-F802)/F801</f>
        <v>1.3513513513513389E-2</v>
      </c>
      <c r="W802" s="13" t="s">
        <v>96</v>
      </c>
    </row>
    <row r="803" spans="1:23" x14ac:dyDescent="0.25">
      <c r="A803" s="21" t="s">
        <v>241</v>
      </c>
      <c r="B803" s="28">
        <v>44027</v>
      </c>
      <c r="C803" s="18">
        <v>42901</v>
      </c>
      <c r="D803" s="9">
        <v>1</v>
      </c>
      <c r="E803" s="12">
        <f>IF(B803&gt;0,_xlfn.DAYS(B803,C803)/365.242199,"")</f>
        <v>3.0828858305061293</v>
      </c>
      <c r="F803" s="43">
        <v>1136.3636363636365</v>
      </c>
      <c r="G803" s="47">
        <v>8.1533333333333324</v>
      </c>
      <c r="H803" s="47">
        <v>6.5853333333333337</v>
      </c>
      <c r="I803" s="47">
        <v>6.3087345474343488</v>
      </c>
      <c r="J803" s="40">
        <v>22.981113638193957</v>
      </c>
      <c r="K803" s="45">
        <f>IF(G803&gt;0,0.0000275*G803^2.082*H803^0.974*F803,"")</f>
        <v>15.47193544921198</v>
      </c>
      <c r="L803" s="45">
        <f>IF(G803&gt;0,(1/3*H803^3*PI()*(G803/((H803-1.3)*200))^2)*F803,"")</f>
        <v>20.218311060749944</v>
      </c>
      <c r="M803" s="30">
        <f>IF(E803&gt;1.9,J803/E803,"")</f>
        <v>7.4544160574448064</v>
      </c>
      <c r="N803" s="13" t="s">
        <v>92</v>
      </c>
      <c r="O803" s="13" t="s">
        <v>379</v>
      </c>
      <c r="P803" s="27" t="s">
        <v>48</v>
      </c>
      <c r="Q803" s="15" t="s">
        <v>101</v>
      </c>
      <c r="R803" s="26">
        <v>8</v>
      </c>
      <c r="S803" s="13">
        <v>400</v>
      </c>
      <c r="T803" s="13">
        <v>0</v>
      </c>
      <c r="U803" s="13"/>
      <c r="V803" s="25">
        <f>(F802-F803)/F802</f>
        <v>-2.7397260273972556E-2</v>
      </c>
      <c r="W803" s="13" t="s">
        <v>96</v>
      </c>
    </row>
    <row r="804" spans="1:23" x14ac:dyDescent="0.25">
      <c r="A804" s="21" t="s">
        <v>143</v>
      </c>
      <c r="B804" s="28">
        <v>44027</v>
      </c>
      <c r="C804" s="18">
        <v>42901</v>
      </c>
      <c r="D804" s="9">
        <v>1</v>
      </c>
      <c r="E804" s="12">
        <f>IF(B804&gt;0,_xlfn.DAYS(B804,C804)/365.242199,"")</f>
        <v>3.0828858305061293</v>
      </c>
      <c r="F804" s="43">
        <v>1136.3636363636365</v>
      </c>
      <c r="G804" s="47">
        <v>8.8746666666666663</v>
      </c>
      <c r="H804" s="47">
        <v>7.3466666666666658</v>
      </c>
      <c r="I804" s="47">
        <v>7.2607918211103009</v>
      </c>
      <c r="J804" s="40">
        <v>27.009303746859224</v>
      </c>
      <c r="K804" s="45">
        <f>IF(G804&gt;0,0.0000275*G804^2.082*H804^0.974*F804,"")</f>
        <v>20.534048161014365</v>
      </c>
      <c r="L804" s="45">
        <f>IF(G804&gt;0,(1/3*H804^3*PI()*(G804/((H804-1.3)*200))^2)*F804,"")</f>
        <v>25.411424117910514</v>
      </c>
      <c r="M804" s="30">
        <f>IF(E804&gt;1.9,J804/E804,"")</f>
        <v>8.7610457317600385</v>
      </c>
      <c r="N804" s="13" t="s">
        <v>92</v>
      </c>
      <c r="O804" s="13" t="s">
        <v>379</v>
      </c>
      <c r="P804" s="27" t="s">
        <v>48</v>
      </c>
      <c r="Q804" s="15" t="s">
        <v>101</v>
      </c>
      <c r="R804" s="26">
        <v>9</v>
      </c>
      <c r="S804" s="13">
        <v>400</v>
      </c>
      <c r="T804" s="13">
        <v>400</v>
      </c>
      <c r="U804" s="13"/>
      <c r="V804" s="25">
        <f>(F803-F804)/F803</f>
        <v>0</v>
      </c>
      <c r="W804" s="13" t="s">
        <v>96</v>
      </c>
    </row>
    <row r="805" spans="1:23" x14ac:dyDescent="0.25">
      <c r="A805" s="21" t="s">
        <v>129</v>
      </c>
      <c r="B805" s="28">
        <v>44027</v>
      </c>
      <c r="C805" s="18">
        <v>42901</v>
      </c>
      <c r="D805" s="9">
        <v>1</v>
      </c>
      <c r="E805" s="12">
        <f>IF(B805&gt;0,_xlfn.DAYS(B805,C805)/365.242199,"")</f>
        <v>3.0828858305061293</v>
      </c>
      <c r="F805" s="43">
        <v>1090.909090909091</v>
      </c>
      <c r="G805" s="47">
        <v>8.7286859903381639</v>
      </c>
      <c r="H805" s="47">
        <v>7.1622826086956515</v>
      </c>
      <c r="I805" s="47">
        <v>6.7348606509661559</v>
      </c>
      <c r="J805" s="40">
        <v>25.078228038589959</v>
      </c>
      <c r="K805" s="45">
        <f>IF(G805&gt;0,0.0000275*G805^2.082*H805^0.974*F805,"")</f>
        <v>18.577912719569394</v>
      </c>
      <c r="L805" s="45">
        <f>IF(G805&gt;0,(1/3*H805^3*PI()*(G805/((H805-1.3)*200))^2)*F805,"")</f>
        <v>23.263539158133987</v>
      </c>
      <c r="M805" s="30">
        <f>IF(E805&gt;1.9,J805/E805,"")</f>
        <v>8.1346599963037782</v>
      </c>
      <c r="N805" s="13" t="s">
        <v>92</v>
      </c>
      <c r="O805" s="13" t="s">
        <v>379</v>
      </c>
      <c r="P805" s="27" t="s">
        <v>48</v>
      </c>
      <c r="Q805" s="15" t="s">
        <v>101</v>
      </c>
      <c r="R805" s="26">
        <v>10</v>
      </c>
      <c r="S805" s="13">
        <v>400</v>
      </c>
      <c r="T805" s="13">
        <v>0</v>
      </c>
      <c r="U805" s="13"/>
      <c r="V805" s="25">
        <f>(F804-F805)/F804</f>
        <v>4.0000000000000029E-2</v>
      </c>
      <c r="W805" s="13" t="s">
        <v>96</v>
      </c>
    </row>
    <row r="806" spans="1:23" x14ac:dyDescent="0.25">
      <c r="A806" s="21" t="s">
        <v>116</v>
      </c>
      <c r="B806" s="28">
        <v>44018</v>
      </c>
      <c r="C806" s="18">
        <v>43296</v>
      </c>
      <c r="D806" s="9">
        <v>1</v>
      </c>
      <c r="E806" s="12">
        <f>IF(B806&gt;0,_xlfn.DAYS(B806,C806)/365.242199,"")</f>
        <v>1.9767704881220474</v>
      </c>
      <c r="F806" s="43">
        <v>911.18997569534713</v>
      </c>
      <c r="G806" s="47">
        <v>6.4253615520282183</v>
      </c>
      <c r="H806" s="47">
        <v>5.8044554673721329</v>
      </c>
      <c r="I806" s="47">
        <v>3.21951874655496</v>
      </c>
      <c r="J806" s="40">
        <v>9.9467275834811399</v>
      </c>
      <c r="K806" s="45">
        <f>IF(G806&gt;0,0.0000275*G806^2.082*H806^0.974*F806,"")</f>
        <v>6.6817166295327688</v>
      </c>
      <c r="L806" s="45">
        <f>IF(G806&gt;0,(1/3*H806^3*PI()*(G806/((H806-1.3)*200))^2)*F806,"")</f>
        <v>9.4923240488478964</v>
      </c>
      <c r="M806" s="30">
        <f>IF(E806&gt;1.9,J806/E806,"")</f>
        <v>5.0318070020008419</v>
      </c>
      <c r="N806" s="13" t="s">
        <v>91</v>
      </c>
      <c r="O806" s="13" t="s">
        <v>379</v>
      </c>
      <c r="P806" s="27" t="s">
        <v>48</v>
      </c>
      <c r="Q806" s="15" t="s">
        <v>102</v>
      </c>
      <c r="R806" s="26">
        <v>1</v>
      </c>
      <c r="S806" s="13">
        <v>0</v>
      </c>
      <c r="T806" s="13">
        <v>0</v>
      </c>
      <c r="U806" s="13"/>
      <c r="V806" s="25">
        <f>(F805-F806)/F805</f>
        <v>0.1647425222792652</v>
      </c>
      <c r="W806" s="13" t="s">
        <v>95</v>
      </c>
    </row>
    <row r="807" spans="1:23" x14ac:dyDescent="0.25">
      <c r="A807" s="21" t="s">
        <v>158</v>
      </c>
      <c r="B807" s="28">
        <v>44018</v>
      </c>
      <c r="C807" s="18">
        <v>43296</v>
      </c>
      <c r="D807" s="9">
        <v>1</v>
      </c>
      <c r="E807" s="12">
        <f>IF(B807&gt;0,_xlfn.DAYS(B807,C807)/365.242199,"")</f>
        <v>1.9767704881220474</v>
      </c>
      <c r="F807" s="43">
        <v>911.18997569534713</v>
      </c>
      <c r="G807" s="47">
        <v>6.2736225319805676</v>
      </c>
      <c r="H807" s="47">
        <v>5.6619488536155202</v>
      </c>
      <c r="I807" s="47">
        <v>3.0540590265135323</v>
      </c>
      <c r="J807" s="40">
        <v>10.7709050560482</v>
      </c>
      <c r="K807" s="45">
        <f>IF(G807&gt;0,0.0000275*G807^2.082*H807^0.974*F807,"")</f>
        <v>6.205313558530035</v>
      </c>
      <c r="L807" s="45">
        <f>IF(G807&gt;0,(1/3*H807^3*PI()*(G807/((H807-1.3)*200))^2)*F807,"")</f>
        <v>8.9567616507621732</v>
      </c>
      <c r="M807" s="30">
        <f>IF(E807&gt;1.9,J807/E807,"")</f>
        <v>5.4487382934782032</v>
      </c>
      <c r="N807" s="13" t="s">
        <v>91</v>
      </c>
      <c r="O807" s="13" t="s">
        <v>379</v>
      </c>
      <c r="P807" s="27" t="s">
        <v>48</v>
      </c>
      <c r="Q807" s="15" t="s">
        <v>102</v>
      </c>
      <c r="R807" s="26">
        <v>2</v>
      </c>
      <c r="S807" s="13">
        <v>0</v>
      </c>
      <c r="T807" s="13">
        <v>0</v>
      </c>
      <c r="U807" s="13"/>
      <c r="V807" s="25">
        <f>(F806-F807)/F806</f>
        <v>0</v>
      </c>
      <c r="W807" s="13" t="s">
        <v>95</v>
      </c>
    </row>
    <row r="808" spans="1:23" x14ac:dyDescent="0.25">
      <c r="A808" s="21" t="s">
        <v>172</v>
      </c>
      <c r="B808" s="28">
        <v>44018</v>
      </c>
      <c r="C808" s="18">
        <v>43296</v>
      </c>
      <c r="D808" s="9">
        <v>1</v>
      </c>
      <c r="E808" s="12">
        <f>IF(B808&gt;0,_xlfn.DAYS(B808,C808)/365.242199,"")</f>
        <v>1.9767704881220474</v>
      </c>
      <c r="F808" s="43">
        <v>932.62973982935534</v>
      </c>
      <c r="G808" s="47">
        <v>6.0250756287066638</v>
      </c>
      <c r="H808" s="47">
        <v>5.1931034482758616</v>
      </c>
      <c r="I808" s="47">
        <v>3.0335926313221409</v>
      </c>
      <c r="J808" s="40">
        <v>11.450963965910335</v>
      </c>
      <c r="K808" s="45">
        <f>IF(G808&gt;0,0.0000275*G808^2.082*H808^0.974*F808,"")</f>
        <v>5.3672244497573418</v>
      </c>
      <c r="L808" s="45">
        <f>IF(G808&gt;0,(1/3*H808^3*PI()*(G808/((H808-1.3)*200))^2)*F808,"")</f>
        <v>8.1901513247935362</v>
      </c>
      <c r="M808" s="30">
        <f>IF(E808&gt;1.9,J808/E808,"")</f>
        <v>5.7927635174222329</v>
      </c>
      <c r="N808" s="13" t="s">
        <v>91</v>
      </c>
      <c r="O808" s="13" t="s">
        <v>379</v>
      </c>
      <c r="P808" s="27" t="s">
        <v>48</v>
      </c>
      <c r="Q808" s="15" t="s">
        <v>102</v>
      </c>
      <c r="R808" s="26">
        <v>3</v>
      </c>
      <c r="S808" s="13">
        <v>0</v>
      </c>
      <c r="T808" s="13">
        <v>100</v>
      </c>
      <c r="U808" s="13"/>
      <c r="V808" s="25">
        <f>(F807-F808)/F807</f>
        <v>-2.3529411764705934E-2</v>
      </c>
      <c r="W808" s="13" t="s">
        <v>95</v>
      </c>
    </row>
    <row r="809" spans="1:23" x14ac:dyDescent="0.25">
      <c r="A809" s="21" t="s">
        <v>186</v>
      </c>
      <c r="B809" s="28">
        <v>44018</v>
      </c>
      <c r="C809" s="18">
        <v>43296</v>
      </c>
      <c r="D809" s="9">
        <v>1</v>
      </c>
      <c r="E809" s="12">
        <f>IF(B809&gt;0,_xlfn.DAYS(B809,C809)/365.242199,"")</f>
        <v>1.9767704881220474</v>
      </c>
      <c r="F809" s="43">
        <v>911.18997569534713</v>
      </c>
      <c r="G809" s="47">
        <v>6.6446507515473039</v>
      </c>
      <c r="H809" s="47">
        <v>5.3091688770999124</v>
      </c>
      <c r="I809" s="47">
        <v>3.4585027254378993</v>
      </c>
      <c r="J809" s="40">
        <v>12.800285199263499</v>
      </c>
      <c r="K809" s="45">
        <f>IF(G809&gt;0,0.0000275*G809^2.082*H809^0.974*F809,"")</f>
        <v>6.5690794115288185</v>
      </c>
      <c r="L809" s="45">
        <f>IF(G809&gt;0,(1/3*H809^3*PI()*(G809/((H809-1.3)*200))^2)*F809,"")</f>
        <v>9.8060205007804075</v>
      </c>
      <c r="M809" s="30">
        <f>IF(E809&gt;1.9,J809/E809,"")</f>
        <v>6.4753522354655866</v>
      </c>
      <c r="N809" s="13" t="s">
        <v>91</v>
      </c>
      <c r="O809" s="13" t="s">
        <v>379</v>
      </c>
      <c r="P809" s="27" t="s">
        <v>48</v>
      </c>
      <c r="Q809" s="15" t="s">
        <v>102</v>
      </c>
      <c r="R809" s="26">
        <v>4</v>
      </c>
      <c r="S809" s="13">
        <v>100</v>
      </c>
      <c r="T809" s="13">
        <v>100</v>
      </c>
      <c r="U809" s="13"/>
      <c r="V809" s="25">
        <f>(F808-F809)/F808</f>
        <v>2.2988505747126485E-2</v>
      </c>
      <c r="W809" s="13" t="s">
        <v>95</v>
      </c>
    </row>
    <row r="810" spans="1:23" x14ac:dyDescent="0.25">
      <c r="A810" s="21" t="s">
        <v>200</v>
      </c>
      <c r="B810" s="28">
        <v>44018</v>
      </c>
      <c r="C810" s="18">
        <v>43296</v>
      </c>
      <c r="D810" s="9">
        <v>1</v>
      </c>
      <c r="E810" s="12">
        <f>IF(B810&gt;0,_xlfn.DAYS(B810,C810)/365.242199,"")</f>
        <v>1.9767704881220474</v>
      </c>
      <c r="F810" s="43">
        <v>921.90985776235129</v>
      </c>
      <c r="G810" s="47">
        <v>6.1679365079365063</v>
      </c>
      <c r="H810" s="47">
        <v>5.4718253968253965</v>
      </c>
      <c r="I810" s="47">
        <v>3.0054498051745528</v>
      </c>
      <c r="J810" s="40">
        <v>10.795709936894033</v>
      </c>
      <c r="K810" s="45">
        <f>IF(G810&gt;0,0.0000275*G810^2.082*H810^0.974*F810,"")</f>
        <v>5.8618298183519242</v>
      </c>
      <c r="L810" s="45">
        <f>IF(G810&gt;0,(1/3*H810^3*PI()*(G810/((H810-1.3)*200))^2)*F810,"")</f>
        <v>8.64333447892996</v>
      </c>
      <c r="M810" s="30">
        <f>IF(E810&gt;1.9,J810/E810,"")</f>
        <v>5.4612864780018393</v>
      </c>
      <c r="N810" s="13" t="s">
        <v>91</v>
      </c>
      <c r="O810" s="13" t="s">
        <v>379</v>
      </c>
      <c r="P810" s="27" t="s">
        <v>48</v>
      </c>
      <c r="Q810" s="15" t="s">
        <v>102</v>
      </c>
      <c r="R810" s="26">
        <v>5</v>
      </c>
      <c r="S810" s="13">
        <v>100</v>
      </c>
      <c r="T810" s="13">
        <v>0</v>
      </c>
      <c r="U810" s="13"/>
      <c r="V810" s="25">
        <f>(F809-F810)/F809</f>
        <v>-1.1764705882353029E-2</v>
      </c>
      <c r="W810" s="13" t="s">
        <v>95</v>
      </c>
    </row>
    <row r="811" spans="1:23" x14ac:dyDescent="0.25">
      <c r="A811" s="21" t="s">
        <v>214</v>
      </c>
      <c r="B811" s="28">
        <v>44018</v>
      </c>
      <c r="C811" s="18">
        <v>43296</v>
      </c>
      <c r="D811" s="9">
        <v>1</v>
      </c>
      <c r="E811" s="12">
        <f>IF(B811&gt;0,_xlfn.DAYS(B811,C811)/365.242199,"")</f>
        <v>1.9767704881220474</v>
      </c>
      <c r="F811" s="43">
        <v>900.47009362834308</v>
      </c>
      <c r="G811" s="47">
        <v>6.8523809523809529</v>
      </c>
      <c r="H811" s="47">
        <v>5.5404761904761894</v>
      </c>
      <c r="I811" s="47">
        <v>3.7141739069329924</v>
      </c>
      <c r="J811" s="40">
        <v>11.403909564515239</v>
      </c>
      <c r="K811" s="45">
        <f>IF(G811&gt;0,0.0000275*G811^2.082*H811^0.974*F811,"")</f>
        <v>7.2150418958483451</v>
      </c>
      <c r="L811" s="45">
        <f>IF(G811&gt;0,(1/3*H811^3*PI()*(G811/((H811-1.3)*200))^2)*F811,"")</f>
        <v>10.469668700999041</v>
      </c>
      <c r="M811" s="30">
        <f>IF(E811&gt;1.9,J811/E811,"")</f>
        <v>5.7689598428541249</v>
      </c>
      <c r="N811" s="13" t="s">
        <v>91</v>
      </c>
      <c r="O811" s="13" t="s">
        <v>379</v>
      </c>
      <c r="P811" s="27" t="s">
        <v>48</v>
      </c>
      <c r="Q811" s="15" t="s">
        <v>102</v>
      </c>
      <c r="R811" s="26">
        <v>6</v>
      </c>
      <c r="S811" s="13">
        <v>200</v>
      </c>
      <c r="T811" s="13">
        <v>200</v>
      </c>
      <c r="U811" s="13"/>
      <c r="V811" s="25">
        <f>(F810-F811)/F810</f>
        <v>2.325581395348842E-2</v>
      </c>
      <c r="W811" s="13" t="s">
        <v>95</v>
      </c>
    </row>
    <row r="812" spans="1:23" x14ac:dyDescent="0.25">
      <c r="A812" s="21" t="s">
        <v>228</v>
      </c>
      <c r="B812" s="28">
        <v>44018</v>
      </c>
      <c r="C812" s="18">
        <v>43296</v>
      </c>
      <c r="D812" s="9">
        <v>1</v>
      </c>
      <c r="E812" s="12">
        <f>IF(B812&gt;0,_xlfn.DAYS(B812,C812)/365.242199,"")</f>
        <v>1.9767704881220474</v>
      </c>
      <c r="F812" s="43">
        <v>900.47009362834308</v>
      </c>
      <c r="G812" s="47">
        <v>6.9398762157382849</v>
      </c>
      <c r="H812" s="47">
        <v>5.6472590627763042</v>
      </c>
      <c r="I812" s="47">
        <v>3.6296181169058177</v>
      </c>
      <c r="J812" s="40">
        <v>12.068077976593788</v>
      </c>
      <c r="K812" s="45">
        <f>IF(G812&gt;0,0.0000275*G812^2.082*H812^0.974*F812,"")</f>
        <v>7.5472060617387466</v>
      </c>
      <c r="L812" s="45">
        <f>IF(G812&gt;0,(1/3*H812^3*PI()*(G812/((H812-1.3)*200))^2)*F812,"")</f>
        <v>10.819905275263233</v>
      </c>
      <c r="M812" s="30">
        <f>IF(E812&gt;1.9,J812/E812,"")</f>
        <v>6.1049464513498419</v>
      </c>
      <c r="N812" s="13" t="s">
        <v>91</v>
      </c>
      <c r="O812" s="13" t="s">
        <v>379</v>
      </c>
      <c r="P812" s="27" t="s">
        <v>48</v>
      </c>
      <c r="Q812" s="15" t="s">
        <v>102</v>
      </c>
      <c r="R812" s="26">
        <v>7</v>
      </c>
      <c r="S812" s="13">
        <v>200</v>
      </c>
      <c r="T812" s="13">
        <v>0</v>
      </c>
      <c r="U812" s="13"/>
      <c r="V812" s="25">
        <f>(F811-F812)/F811</f>
        <v>0</v>
      </c>
      <c r="W812" s="13" t="s">
        <v>95</v>
      </c>
    </row>
    <row r="813" spans="1:23" x14ac:dyDescent="0.25">
      <c r="A813" s="21" t="s">
        <v>242</v>
      </c>
      <c r="B813" s="28">
        <v>44018</v>
      </c>
      <c r="C813" s="18">
        <v>43296</v>
      </c>
      <c r="D813" s="9">
        <v>1</v>
      </c>
      <c r="E813" s="12">
        <f>IF(B813&gt;0,_xlfn.DAYS(B813,C813)/365.242199,"")</f>
        <v>1.9767704881220474</v>
      </c>
      <c r="F813" s="43">
        <v>889.75021156133892</v>
      </c>
      <c r="G813" s="47">
        <v>7.7345679012345663</v>
      </c>
      <c r="H813" s="47">
        <v>6.2368007662835261</v>
      </c>
      <c r="I813" s="47">
        <v>4.4213593677845848</v>
      </c>
      <c r="J813" s="40">
        <v>11.286923890588845</v>
      </c>
      <c r="K813" s="45">
        <f>IF(G813&gt;0,0.0000275*G813^2.082*H813^0.974*F813,"")</f>
        <v>10.294790792773037</v>
      </c>
      <c r="L813" s="45">
        <f>IF(G813&gt;0,(1/3*H813^3*PI()*(G813/((H813-1.3)*200))^2)*F813,"")</f>
        <v>13.870855588369322</v>
      </c>
      <c r="M813" s="30">
        <f>IF(E813&gt;1.9,J813/E813,"")</f>
        <v>5.7097796423051319</v>
      </c>
      <c r="N813" s="13" t="s">
        <v>91</v>
      </c>
      <c r="O813" s="13" t="s">
        <v>379</v>
      </c>
      <c r="P813" s="27" t="s">
        <v>48</v>
      </c>
      <c r="Q813" s="15" t="s">
        <v>102</v>
      </c>
      <c r="R813" s="26">
        <v>8</v>
      </c>
      <c r="S813" s="13">
        <v>400</v>
      </c>
      <c r="T813" s="13">
        <v>0</v>
      </c>
      <c r="U813" s="13"/>
      <c r="V813" s="25">
        <f>(F812-F813)/F812</f>
        <v>1.1904761904761994E-2</v>
      </c>
      <c r="W813" s="13" t="s">
        <v>95</v>
      </c>
    </row>
    <row r="814" spans="1:23" x14ac:dyDescent="0.25">
      <c r="A814" s="21" t="s">
        <v>144</v>
      </c>
      <c r="B814" s="28">
        <v>44018</v>
      </c>
      <c r="C814" s="18">
        <v>43296</v>
      </c>
      <c r="D814" s="9">
        <v>1</v>
      </c>
      <c r="E814" s="12">
        <f>IF(B814&gt;0,_xlfn.DAYS(B814,C814)/365.242199,"")</f>
        <v>1.9767704881220474</v>
      </c>
      <c r="F814" s="43">
        <v>868.31044742733081</v>
      </c>
      <c r="G814" s="47">
        <v>6.8037037037037029</v>
      </c>
      <c r="H814" s="47">
        <v>5.5251234567901246</v>
      </c>
      <c r="I814" s="47">
        <v>3.4480121833315707</v>
      </c>
      <c r="J814" s="40">
        <v>11.587227076968432</v>
      </c>
      <c r="K814" s="45">
        <f>IF(G814&gt;0,0.0000275*G814^2.082*H814^0.974*F814,"")</f>
        <v>6.8363568085611179</v>
      </c>
      <c r="L814" s="45">
        <f>IF(G814&gt;0,(1/3*H814^3*PI()*(G814/((H814-1.3)*200))^2)*F814,"")</f>
        <v>9.9421792843467802</v>
      </c>
      <c r="M814" s="30">
        <f>IF(E814&gt;1.9,J814/E814,"")</f>
        <v>5.8616957034685493</v>
      </c>
      <c r="N814" s="13" t="s">
        <v>91</v>
      </c>
      <c r="O814" s="13" t="s">
        <v>379</v>
      </c>
      <c r="P814" s="27" t="s">
        <v>48</v>
      </c>
      <c r="Q814" s="15" t="s">
        <v>102</v>
      </c>
      <c r="R814" s="26">
        <v>9</v>
      </c>
      <c r="S814" s="13">
        <v>400</v>
      </c>
      <c r="T814" s="13">
        <v>400</v>
      </c>
      <c r="U814" s="13"/>
      <c r="V814" s="25">
        <f>(F813-F814)/F813</f>
        <v>2.40963855421686E-2</v>
      </c>
      <c r="W814" s="13" t="s">
        <v>95</v>
      </c>
    </row>
    <row r="815" spans="1:23" x14ac:dyDescent="0.25">
      <c r="A815" s="21" t="s">
        <v>130</v>
      </c>
      <c r="B815" s="28">
        <v>44018</v>
      </c>
      <c r="C815" s="18">
        <v>43296</v>
      </c>
      <c r="D815" s="9">
        <v>1</v>
      </c>
      <c r="E815" s="12">
        <f>IF(B815&gt;0,_xlfn.DAYS(B815,C815)/365.242199,"")</f>
        <v>1.9767704881220474</v>
      </c>
      <c r="F815" s="43">
        <v>889.75021156133892</v>
      </c>
      <c r="G815" s="47">
        <v>6.6593431213849996</v>
      </c>
      <c r="H815" s="47">
        <v>5.2954465075154715</v>
      </c>
      <c r="I815" s="47">
        <v>3.5201834935943652</v>
      </c>
      <c r="J815" s="40">
        <v>12.792108874792468</v>
      </c>
      <c r="K815" s="45">
        <f>IF(G815&gt;0,0.0000275*G815^2.082*H815^0.974*F815,"")</f>
        <v>6.4278549928752335</v>
      </c>
      <c r="L815" s="45">
        <f>IF(G815&gt;0,(1/3*H815^3*PI()*(G815/((H815-1.3)*200))^2)*F815,"")</f>
        <v>9.608965327177291</v>
      </c>
      <c r="M815" s="30">
        <f>IF(E815&gt;1.9,J815/E815,"")</f>
        <v>6.4712160322390817</v>
      </c>
      <c r="N815" s="13" t="s">
        <v>91</v>
      </c>
      <c r="O815" s="13" t="s">
        <v>379</v>
      </c>
      <c r="P815" s="27" t="s">
        <v>48</v>
      </c>
      <c r="Q815" s="15" t="s">
        <v>102</v>
      </c>
      <c r="R815" s="26">
        <v>10</v>
      </c>
      <c r="S815" s="13">
        <v>400</v>
      </c>
      <c r="T815" s="13">
        <v>0</v>
      </c>
      <c r="U815" s="13"/>
      <c r="V815" s="25">
        <f>(F814-F815)/F814</f>
        <v>-2.469135802469128E-2</v>
      </c>
      <c r="W815" s="13" t="s">
        <v>95</v>
      </c>
    </row>
    <row r="816" spans="1:23" x14ac:dyDescent="0.25">
      <c r="A816" s="21" t="s">
        <v>117</v>
      </c>
      <c r="B816" s="17">
        <v>44041</v>
      </c>
      <c r="C816" s="18">
        <v>42566</v>
      </c>
      <c r="D816" s="9">
        <v>1</v>
      </c>
      <c r="E816" s="12">
        <f>IF(B816&gt;0,_xlfn.DAYS(B816,C816)/365.242199,"")</f>
        <v>4.0384161634072298</v>
      </c>
      <c r="F816" s="43">
        <v>1166.6666666666667</v>
      </c>
      <c r="G816" s="47">
        <v>9.7014700305958996</v>
      </c>
      <c r="H816" s="47">
        <v>8.5664791380626504</v>
      </c>
      <c r="I816" s="47">
        <v>9.2335018913787525</v>
      </c>
      <c r="J816" s="40">
        <v>38.025639076395677</v>
      </c>
      <c r="K816" s="45">
        <f>IF(G816&gt;0,0.0000275*G816^2.082*H816^0.974*F816,"")</f>
        <v>29.473027903834573</v>
      </c>
      <c r="L816" s="45">
        <f>IF(G816&gt;0,(1/3*H816^3*PI()*(G816/((H816-1.3)*200))^2)*F816,"")</f>
        <v>34.225478747438899</v>
      </c>
      <c r="M816" s="30">
        <f>IF(E816&gt;1.9,J816/E816,"")</f>
        <v>9.415978328571585</v>
      </c>
      <c r="N816" s="13" t="s">
        <v>91</v>
      </c>
      <c r="O816" s="13" t="s">
        <v>379</v>
      </c>
      <c r="P816" s="27" t="s">
        <v>48</v>
      </c>
      <c r="Q816" s="15" t="s">
        <v>103</v>
      </c>
      <c r="R816" s="26">
        <v>1</v>
      </c>
      <c r="S816" s="13">
        <v>0</v>
      </c>
      <c r="T816" s="13">
        <v>0</v>
      </c>
      <c r="U816" s="13"/>
      <c r="V816" s="25">
        <f>(F815-F816)/F815</f>
        <v>-0.3112294344042843</v>
      </c>
      <c r="W816" s="13" t="s">
        <v>95</v>
      </c>
    </row>
    <row r="817" spans="1:23" x14ac:dyDescent="0.25">
      <c r="A817" s="21" t="s">
        <v>159</v>
      </c>
      <c r="B817" s="17">
        <v>44041</v>
      </c>
      <c r="C817" s="18">
        <v>42566</v>
      </c>
      <c r="D817" s="9">
        <v>1</v>
      </c>
      <c r="E817" s="12">
        <f>IF(B817&gt;0,_xlfn.DAYS(B817,C817)/365.242199,"")</f>
        <v>4.0384161634072298</v>
      </c>
      <c r="F817" s="43">
        <v>955.55555555555566</v>
      </c>
      <c r="G817" s="47">
        <v>9.812928555076331</v>
      </c>
      <c r="H817" s="47">
        <v>8.4191763225564724</v>
      </c>
      <c r="I817" s="47">
        <v>7.6528510519373167</v>
      </c>
      <c r="J817" s="40">
        <v>31.596898575126517</v>
      </c>
      <c r="K817" s="45">
        <f>IF(G817&gt;0,0.0000275*G817^2.082*H817^0.974*F817,"")</f>
        <v>24.306699557998876</v>
      </c>
      <c r="L817" s="45">
        <f>IF(G817&gt;0,(1/3*H817^3*PI()*(G817/((H817-1.3)*200))^2)*F817,"")</f>
        <v>28.364240468255129</v>
      </c>
      <c r="M817" s="30">
        <f>IF(E817&gt;1.9,J817/E817,"")</f>
        <v>7.8240818421418146</v>
      </c>
      <c r="N817" s="13" t="s">
        <v>91</v>
      </c>
      <c r="O817" s="13" t="s">
        <v>379</v>
      </c>
      <c r="P817" s="27" t="s">
        <v>48</v>
      </c>
      <c r="Q817" s="15" t="s">
        <v>103</v>
      </c>
      <c r="R817" s="26">
        <v>2</v>
      </c>
      <c r="S817" s="13">
        <v>0</v>
      </c>
      <c r="T817" s="13">
        <v>0</v>
      </c>
      <c r="U817" s="13"/>
      <c r="V817" s="25">
        <f>(F816-F817)/F816</f>
        <v>0.18095238095238092</v>
      </c>
      <c r="W817" s="13" t="s">
        <v>95</v>
      </c>
    </row>
    <row r="818" spans="1:23" x14ac:dyDescent="0.25">
      <c r="A818" s="21" t="s">
        <v>173</v>
      </c>
      <c r="B818" s="17">
        <v>44041</v>
      </c>
      <c r="C818" s="18">
        <v>42566</v>
      </c>
      <c r="D818" s="9">
        <v>1</v>
      </c>
      <c r="E818" s="12">
        <f>IF(B818&gt;0,_xlfn.DAYS(B818,C818)/365.242199,"")</f>
        <v>4.0384161634072298</v>
      </c>
      <c r="F818" s="43">
        <v>1044.4444444444446</v>
      </c>
      <c r="G818" s="47">
        <v>9.7988199627761592</v>
      </c>
      <c r="H818" s="47">
        <v>8.4028212326392087</v>
      </c>
      <c r="I818" s="47">
        <v>8.3594837627323901</v>
      </c>
      <c r="J818" s="40">
        <v>34.04762663018154</v>
      </c>
      <c r="K818" s="45">
        <f>IF(G818&gt;0,0.0000275*G818^2.082*H818^0.974*F818,"")</f>
        <v>26.438201930751465</v>
      </c>
      <c r="L818" s="45">
        <f>IF(G818&gt;0,(1/3*H818^3*PI()*(G818/((H818-1.3)*200))^2)*F818,"")</f>
        <v>30.875580479917101</v>
      </c>
      <c r="M818" s="30">
        <f>IF(E818&gt;1.9,J818/E818,"")</f>
        <v>8.4309356075515023</v>
      </c>
      <c r="N818" s="13" t="s">
        <v>91</v>
      </c>
      <c r="O818" s="13" t="s">
        <v>379</v>
      </c>
      <c r="P818" s="27" t="s">
        <v>48</v>
      </c>
      <c r="Q818" s="15" t="s">
        <v>103</v>
      </c>
      <c r="R818" s="26">
        <v>3</v>
      </c>
      <c r="S818" s="13">
        <v>0</v>
      </c>
      <c r="T818" s="13">
        <v>100</v>
      </c>
      <c r="U818" s="13"/>
      <c r="V818" s="25">
        <f>(F817-F818)/F817</f>
        <v>-9.3023255813953501E-2</v>
      </c>
      <c r="W818" s="13" t="s">
        <v>95</v>
      </c>
    </row>
    <row r="819" spans="1:23" x14ac:dyDescent="0.25">
      <c r="A819" s="21" t="s">
        <v>187</v>
      </c>
      <c r="B819" s="17">
        <v>44041</v>
      </c>
      <c r="C819" s="18">
        <v>42566</v>
      </c>
      <c r="D819" s="9">
        <v>1</v>
      </c>
      <c r="E819" s="12">
        <f>IF(B819&gt;0,_xlfn.DAYS(B819,C819)/365.242199,"")</f>
        <v>4.0384161634072298</v>
      </c>
      <c r="F819" s="43">
        <v>1000.0000000000001</v>
      </c>
      <c r="G819" s="47">
        <v>10.070119339986748</v>
      </c>
      <c r="H819" s="47">
        <v>8.7601810141054433</v>
      </c>
      <c r="I819" s="47">
        <v>8.3731637871637314</v>
      </c>
      <c r="J819" s="40">
        <v>34.700972530216816</v>
      </c>
      <c r="K819" s="45">
        <f>IF(G819&gt;0,0.0000275*G819^2.082*H819^0.974*F819,"")</f>
        <v>27.903488824735149</v>
      </c>
      <c r="L819" s="45">
        <f>IF(G819&gt;0,(1/3*H819^3*PI()*(G819/((H819-1.3)*200))^2)*F819,"")</f>
        <v>32.068479693823228</v>
      </c>
      <c r="M819" s="30">
        <f>IF(E819&gt;1.9,J819/E819,"")</f>
        <v>8.5927183148304973</v>
      </c>
      <c r="N819" s="13" t="s">
        <v>91</v>
      </c>
      <c r="O819" s="13" t="s">
        <v>379</v>
      </c>
      <c r="P819" s="27" t="s">
        <v>48</v>
      </c>
      <c r="Q819" s="15" t="s">
        <v>103</v>
      </c>
      <c r="R819" s="26">
        <v>4</v>
      </c>
      <c r="S819" s="13">
        <v>100</v>
      </c>
      <c r="T819" s="13">
        <v>100</v>
      </c>
      <c r="U819" s="13"/>
      <c r="V819" s="25">
        <f>(F818-F819)/F818</f>
        <v>4.2553191489361708E-2</v>
      </c>
      <c r="W819" s="13" t="s">
        <v>95</v>
      </c>
    </row>
    <row r="820" spans="1:23" x14ac:dyDescent="0.25">
      <c r="A820" s="21" t="s">
        <v>201</v>
      </c>
      <c r="B820" s="17">
        <v>44041</v>
      </c>
      <c r="C820" s="18">
        <v>42566</v>
      </c>
      <c r="D820" s="9">
        <v>1</v>
      </c>
      <c r="E820" s="12">
        <f>IF(B820&gt;0,_xlfn.DAYS(B820,C820)/365.242199,"")</f>
        <v>4.0384161634072298</v>
      </c>
      <c r="F820" s="43">
        <v>1077.7777777777778</v>
      </c>
      <c r="G820" s="47">
        <v>10.024607701172402</v>
      </c>
      <c r="H820" s="47">
        <v>8.7475793289530834</v>
      </c>
      <c r="I820" s="47">
        <v>8.8282378658731684</v>
      </c>
      <c r="J820" s="40">
        <v>36.275554763050991</v>
      </c>
      <c r="K820" s="45">
        <f>IF(G820&gt;0,0.0000275*G820^2.082*H820^0.974*F820,"")</f>
        <v>29.749729488751086</v>
      </c>
      <c r="L820" s="45">
        <f>IF(G820&gt;0,(1/3*H820^3*PI()*(G820/((H820-1.3)*200))^2)*F820,"")</f>
        <v>34.218897820398958</v>
      </c>
      <c r="M820" s="30">
        <f>IF(E820&gt;1.9,J820/E820,"")</f>
        <v>8.9826192485435037</v>
      </c>
      <c r="N820" s="13" t="s">
        <v>91</v>
      </c>
      <c r="O820" s="13" t="s">
        <v>379</v>
      </c>
      <c r="P820" s="27" t="s">
        <v>48</v>
      </c>
      <c r="Q820" s="15" t="s">
        <v>103</v>
      </c>
      <c r="R820" s="26">
        <v>5</v>
      </c>
      <c r="S820" s="13">
        <v>100</v>
      </c>
      <c r="T820" s="13">
        <v>0</v>
      </c>
      <c r="U820" s="13"/>
      <c r="V820" s="25">
        <f>(F819-F820)/F819</f>
        <v>-7.777777777777771E-2</v>
      </c>
      <c r="W820" s="13" t="s">
        <v>95</v>
      </c>
    </row>
    <row r="821" spans="1:23" x14ac:dyDescent="0.25">
      <c r="A821" s="21" t="s">
        <v>215</v>
      </c>
      <c r="B821" s="17">
        <v>44041</v>
      </c>
      <c r="C821" s="18">
        <v>42566</v>
      </c>
      <c r="D821" s="9">
        <v>1</v>
      </c>
      <c r="E821" s="12">
        <f>IF(B821&gt;0,_xlfn.DAYS(B821,C821)/365.242199,"")</f>
        <v>4.0384161634072298</v>
      </c>
      <c r="F821" s="43">
        <v>1100</v>
      </c>
      <c r="G821" s="47">
        <v>9.5081906113503898</v>
      </c>
      <c r="H821" s="47">
        <v>8.2710410937591341</v>
      </c>
      <c r="I821" s="47">
        <v>8.4145026922075754</v>
      </c>
      <c r="J821" s="40">
        <v>34.599020935881157</v>
      </c>
      <c r="K821" s="45">
        <f>IF(G821&gt;0,0.0000275*G821^2.082*H821^0.974*F821,"")</f>
        <v>25.753056342017533</v>
      </c>
      <c r="L821" s="45">
        <f>IF(G821&gt;0,(1/3*H821^3*PI()*(G821/((H821-1.3)*200))^2)*F821,"")</f>
        <v>30.313935396158502</v>
      </c>
      <c r="M821" s="30">
        <f>IF(E821&gt;1.9,J821/E821,"")</f>
        <v>8.567472874486965</v>
      </c>
      <c r="N821" s="13" t="s">
        <v>91</v>
      </c>
      <c r="O821" s="13" t="s">
        <v>379</v>
      </c>
      <c r="P821" s="27" t="s">
        <v>48</v>
      </c>
      <c r="Q821" s="15" t="s">
        <v>103</v>
      </c>
      <c r="R821" s="26">
        <v>6</v>
      </c>
      <c r="S821" s="13">
        <v>200</v>
      </c>
      <c r="T821" s="13">
        <v>200</v>
      </c>
      <c r="U821" s="13"/>
      <c r="V821" s="25">
        <f>(F820-F821)/F820</f>
        <v>-2.0618556701030879E-2</v>
      </c>
      <c r="W821" s="13" t="s">
        <v>95</v>
      </c>
    </row>
    <row r="822" spans="1:23" x14ac:dyDescent="0.25">
      <c r="A822" s="21" t="s">
        <v>229</v>
      </c>
      <c r="B822" s="17">
        <v>44041</v>
      </c>
      <c r="C822" s="18">
        <v>42566</v>
      </c>
      <c r="D822" s="9">
        <v>1</v>
      </c>
      <c r="E822" s="12">
        <f>IF(B822&gt;0,_xlfn.DAYS(B822,C822)/365.242199,"")</f>
        <v>4.0384161634072298</v>
      </c>
      <c r="F822" s="43">
        <v>1066.6666666666667</v>
      </c>
      <c r="G822" s="47">
        <v>9.5142164545761556</v>
      </c>
      <c r="H822" s="47">
        <v>8.277834164688322</v>
      </c>
      <c r="I822" s="47">
        <v>8.0566712818124575</v>
      </c>
      <c r="J822" s="40">
        <v>32.781809612911978</v>
      </c>
      <c r="K822" s="45">
        <f>IF(G822&gt;0,0.0000275*G822^2.082*H822^0.974*F822,"")</f>
        <v>25.02562588757586</v>
      </c>
      <c r="L822" s="45">
        <f>IF(G822&gt;0,(1/3*H822^3*PI()*(G822/((H822-1.3)*200))^2)*F822,"")</f>
        <v>29.447761221806179</v>
      </c>
      <c r="M822" s="30">
        <f>IF(E822&gt;1.9,J822/E822,"")</f>
        <v>8.1174916815046174</v>
      </c>
      <c r="N822" s="13" t="s">
        <v>91</v>
      </c>
      <c r="O822" s="13" t="s">
        <v>379</v>
      </c>
      <c r="P822" s="27" t="s">
        <v>48</v>
      </c>
      <c r="Q822" s="15" t="s">
        <v>103</v>
      </c>
      <c r="R822" s="26">
        <v>7</v>
      </c>
      <c r="S822" s="13">
        <v>200</v>
      </c>
      <c r="T822" s="13">
        <v>0</v>
      </c>
      <c r="U822" s="13"/>
      <c r="V822" s="25">
        <f>(F821-F822)/F821</f>
        <v>3.0303030303030234E-2</v>
      </c>
      <c r="W822" s="13" t="s">
        <v>95</v>
      </c>
    </row>
    <row r="823" spans="1:23" x14ac:dyDescent="0.25">
      <c r="A823" s="21" t="s">
        <v>243</v>
      </c>
      <c r="B823" s="17">
        <v>44041</v>
      </c>
      <c r="C823" s="18">
        <v>42566</v>
      </c>
      <c r="D823" s="9">
        <v>1</v>
      </c>
      <c r="E823" s="12">
        <f>IF(B823&gt;0,_xlfn.DAYS(B823,C823)/365.242199,"")</f>
        <v>4.0384161634072298</v>
      </c>
      <c r="F823" s="43">
        <v>1155.5555555555557</v>
      </c>
      <c r="G823" s="47">
        <v>9.3129407017962187</v>
      </c>
      <c r="H823" s="47">
        <v>8.3076869029008193</v>
      </c>
      <c r="I823" s="47">
        <v>8.3660568321406998</v>
      </c>
      <c r="J823" s="40">
        <v>34.071239025779022</v>
      </c>
      <c r="K823" s="45">
        <f>IF(G823&gt;0,0.0000275*G823^2.082*H823^0.974*F823,"")</f>
        <v>26.021717471865216</v>
      </c>
      <c r="L823" s="45">
        <f>IF(G823&gt;0,(1/3*H823^3*PI()*(G823/((H823-1.3)*200))^2)*F823,"")</f>
        <v>30.635439444410022</v>
      </c>
      <c r="M823" s="30">
        <f>IF(E823&gt;1.9,J823/E823,"")</f>
        <v>8.436782552156032</v>
      </c>
      <c r="N823" s="13" t="s">
        <v>91</v>
      </c>
      <c r="O823" s="13" t="s">
        <v>379</v>
      </c>
      <c r="P823" s="27" t="s">
        <v>48</v>
      </c>
      <c r="Q823" s="15" t="s">
        <v>103</v>
      </c>
      <c r="R823" s="26">
        <v>8</v>
      </c>
      <c r="S823" s="13">
        <v>400</v>
      </c>
      <c r="T823" s="13">
        <v>0</v>
      </c>
      <c r="U823" s="13"/>
      <c r="V823" s="25">
        <f>(F822-F823)/F822</f>
        <v>-8.3333333333333356E-2</v>
      </c>
      <c r="W823" s="13" t="s">
        <v>95</v>
      </c>
    </row>
    <row r="824" spans="1:23" x14ac:dyDescent="0.25">
      <c r="A824" s="21" t="s">
        <v>145</v>
      </c>
      <c r="B824" s="17">
        <v>44041</v>
      </c>
      <c r="C824" s="18">
        <v>42566</v>
      </c>
      <c r="D824" s="9">
        <v>1</v>
      </c>
      <c r="E824" s="12">
        <f>IF(B824&gt;0,_xlfn.DAYS(B824,C824)/365.242199,"")</f>
        <v>4.0384161634072298</v>
      </c>
      <c r="F824" s="43">
        <v>1033.3333333333333</v>
      </c>
      <c r="G824" s="47">
        <v>10.166028805718295</v>
      </c>
      <c r="H824" s="47">
        <v>8.6790944173675602</v>
      </c>
      <c r="I824" s="47">
        <v>8.810194599893201</v>
      </c>
      <c r="J824" s="40">
        <v>36.503524706594909</v>
      </c>
      <c r="K824" s="45">
        <f>IF(G824&gt;0,0.0000275*G824^2.082*H824^0.974*F824,"")</f>
        <v>29.143136646044123</v>
      </c>
      <c r="L824" s="45">
        <f>IF(G824&gt;0,(1/3*H824^3*PI()*(G824/((H824-1.3)*200))^2)*F824,"")</f>
        <v>33.56826090053363</v>
      </c>
      <c r="M824" s="30">
        <f>IF(E824&gt;1.9,J824/E824,"")</f>
        <v>9.0390695831102068</v>
      </c>
      <c r="N824" s="13" t="s">
        <v>91</v>
      </c>
      <c r="O824" s="13" t="s">
        <v>379</v>
      </c>
      <c r="P824" s="27" t="s">
        <v>48</v>
      </c>
      <c r="Q824" s="15" t="s">
        <v>103</v>
      </c>
      <c r="R824" s="26">
        <v>9</v>
      </c>
      <c r="S824" s="13">
        <v>400</v>
      </c>
      <c r="T824" s="13">
        <v>400</v>
      </c>
      <c r="U824" s="13"/>
      <c r="V824" s="25">
        <f>(F823-F824)/F823</f>
        <v>0.10576923076923091</v>
      </c>
      <c r="W824" s="13" t="s">
        <v>95</v>
      </c>
    </row>
    <row r="825" spans="1:23" x14ac:dyDescent="0.25">
      <c r="A825" s="21" t="s">
        <v>131</v>
      </c>
      <c r="B825" s="17">
        <v>44041</v>
      </c>
      <c r="C825" s="18">
        <v>42566</v>
      </c>
      <c r="D825" s="9">
        <v>1</v>
      </c>
      <c r="E825" s="12">
        <f>IF(B825&gt;0,_xlfn.DAYS(B825,C825)/365.242199,"")</f>
        <v>4.0384161634072298</v>
      </c>
      <c r="F825" s="43">
        <v>1088.8888888888889</v>
      </c>
      <c r="G825" s="47">
        <v>10.169297725716477</v>
      </c>
      <c r="H825" s="47">
        <v>8.88386024818697</v>
      </c>
      <c r="I825" s="47">
        <v>9.1557459058170263</v>
      </c>
      <c r="J825" s="40">
        <v>37.854750637786992</v>
      </c>
      <c r="K825" s="45">
        <f>IF(G825&gt;0,0.0000275*G825^2.082*H825^0.974*F825,"")</f>
        <v>31.436494888454934</v>
      </c>
      <c r="L825" s="45">
        <f>IF(G825&gt;0,(1/3*H825^3*PI()*(G825/((H825-1.3)*200))^2)*F825,"")</f>
        <v>35.938390956053098</v>
      </c>
      <c r="M825" s="30">
        <f>IF(E825&gt;1.9,J825/E825,"")</f>
        <v>9.3736626207064226</v>
      </c>
      <c r="N825" s="13" t="s">
        <v>91</v>
      </c>
      <c r="O825" s="13" t="s">
        <v>379</v>
      </c>
      <c r="P825" s="27" t="s">
        <v>48</v>
      </c>
      <c r="Q825" s="15" t="s">
        <v>103</v>
      </c>
      <c r="R825" s="26">
        <v>10</v>
      </c>
      <c r="S825" s="13">
        <v>400</v>
      </c>
      <c r="T825" s="13">
        <v>0</v>
      </c>
      <c r="U825" s="13"/>
      <c r="V825" s="25">
        <f>(F824-F825)/F824</f>
        <v>-5.3763440860215159E-2</v>
      </c>
      <c r="W825" s="13" t="s">
        <v>95</v>
      </c>
    </row>
    <row r="826" spans="1:23" x14ac:dyDescent="0.25">
      <c r="A826" s="21" t="s">
        <v>118</v>
      </c>
      <c r="B826" s="28">
        <v>43714</v>
      </c>
      <c r="C826" s="18">
        <v>42931</v>
      </c>
      <c r="D826" s="9">
        <v>1</v>
      </c>
      <c r="E826" s="12">
        <f>IF(B826&gt;0,_xlfn.DAYS(B826,C826)/365.242199,"")</f>
        <v>2.1437829531849903</v>
      </c>
      <c r="F826" s="43">
        <v>935.68727018495599</v>
      </c>
      <c r="G826" s="47">
        <v>8.6889122834895929</v>
      </c>
      <c r="H826" s="47">
        <v>7.4607987711213521</v>
      </c>
      <c r="I826" s="47">
        <v>5.6635268837899124</v>
      </c>
      <c r="J826" s="40">
        <v>20.036304541602505</v>
      </c>
      <c r="K826" s="45">
        <f>IF(G826&gt;0,0.0000275*G826^2.082*H826^0.974*F826,"")</f>
        <v>16.424127685917185</v>
      </c>
      <c r="L826" s="45">
        <f>IF(G826&gt;0,(1/3*H826^3*PI()*(G826/((H826-1.3)*200))^2)*F826,"")</f>
        <v>20.235414543644389</v>
      </c>
      <c r="M826" s="30">
        <f>IF(E826&gt;1.9,J826/E826,"")</f>
        <v>9.3462374592702258</v>
      </c>
      <c r="N826" s="13" t="s">
        <v>91</v>
      </c>
      <c r="O826" s="13" t="s">
        <v>379</v>
      </c>
      <c r="P826" s="27" t="s">
        <v>48</v>
      </c>
      <c r="Q826" s="15" t="s">
        <v>104</v>
      </c>
      <c r="R826" s="26">
        <v>1</v>
      </c>
      <c r="S826" s="13">
        <v>0</v>
      </c>
      <c r="T826" s="13">
        <v>0</v>
      </c>
      <c r="U826" s="13"/>
      <c r="V826" s="25">
        <f>(F825-F826)/F825</f>
        <v>0.14069536411585676</v>
      </c>
      <c r="W826" s="13" t="s">
        <v>96</v>
      </c>
    </row>
    <row r="827" spans="1:23" x14ac:dyDescent="0.25">
      <c r="A827" s="21" t="s">
        <v>160</v>
      </c>
      <c r="B827" s="28">
        <v>43714</v>
      </c>
      <c r="C827" s="18">
        <v>42931</v>
      </c>
      <c r="D827" s="9">
        <v>1</v>
      </c>
      <c r="E827" s="12">
        <f>IF(B827&gt;0,_xlfn.DAYS(B827,C827)/365.242199,"")</f>
        <v>2.1437829531849903</v>
      </c>
      <c r="F827" s="43">
        <v>914.66058995608057</v>
      </c>
      <c r="G827" s="47">
        <v>8.5727887246852781</v>
      </c>
      <c r="H827" s="47">
        <v>7.5490530925013672</v>
      </c>
      <c r="I827" s="47">
        <v>5.456007988505359</v>
      </c>
      <c r="J827" s="40">
        <v>19.946580215236548</v>
      </c>
      <c r="K827" s="45">
        <f>IF(G827&gt;0,0.0000275*G827^2.082*H827^0.974*F827,"")</f>
        <v>15.791383893210321</v>
      </c>
      <c r="L827" s="45">
        <f>IF(G827&gt;0,(1/3*H827^3*PI()*(G827/((H827-1.3)*200))^2)*F827,"")</f>
        <v>19.387501546403712</v>
      </c>
      <c r="M827" s="30">
        <f>IF(E827&gt;1.9,J827/E827,"")</f>
        <v>9.3043841894545221</v>
      </c>
      <c r="N827" s="13" t="s">
        <v>91</v>
      </c>
      <c r="O827" s="13" t="s">
        <v>379</v>
      </c>
      <c r="P827" s="27" t="s">
        <v>48</v>
      </c>
      <c r="Q827" s="15" t="s">
        <v>104</v>
      </c>
      <c r="R827" s="26">
        <v>2</v>
      </c>
      <c r="S827" s="13">
        <v>0</v>
      </c>
      <c r="T827" s="13">
        <v>0</v>
      </c>
      <c r="U827" s="13"/>
      <c r="V827" s="25">
        <f>(F826-F827)/F826</f>
        <v>2.2471910112359557E-2</v>
      </c>
      <c r="W827" s="13" t="s">
        <v>96</v>
      </c>
    </row>
    <row r="828" spans="1:23" x14ac:dyDescent="0.25">
      <c r="A828" s="21" t="s">
        <v>174</v>
      </c>
      <c r="B828" s="28">
        <v>43714</v>
      </c>
      <c r="C828" s="18">
        <v>42931</v>
      </c>
      <c r="D828" s="9">
        <v>1</v>
      </c>
      <c r="E828" s="12">
        <f>IF(B828&gt;0,_xlfn.DAYS(B828,C828)/365.242199,"")</f>
        <v>2.1437829531849903</v>
      </c>
      <c r="F828" s="43">
        <v>925.1739300705184</v>
      </c>
      <c r="G828" s="47">
        <v>7.2975627240143375</v>
      </c>
      <c r="H828" s="47">
        <v>6.4047112704101945</v>
      </c>
      <c r="I828" s="47">
        <v>4.1332690742797338</v>
      </c>
      <c r="J828" s="40">
        <v>15.730755888074365</v>
      </c>
      <c r="K828" s="45">
        <f>IF(G828&gt;0,0.0000275*G828^2.082*H828^0.974*F828,"")</f>
        <v>9.7324661911279957</v>
      </c>
      <c r="L828" s="45">
        <f>IF(G828&gt;0,(1/3*H828^3*PI()*(G828/((H828-1.3)*200))^2)*F828,"")</f>
        <v>13.004809328723427</v>
      </c>
      <c r="M828" s="30">
        <f>IF(E828&gt;1.9,J828/E828,"")</f>
        <v>7.3378491347285815</v>
      </c>
      <c r="N828" s="13" t="s">
        <v>91</v>
      </c>
      <c r="O828" s="13" t="s">
        <v>379</v>
      </c>
      <c r="P828" s="27" t="s">
        <v>48</v>
      </c>
      <c r="Q828" s="15" t="s">
        <v>104</v>
      </c>
      <c r="R828" s="26">
        <v>3</v>
      </c>
      <c r="S828" s="13">
        <v>0</v>
      </c>
      <c r="T828" s="13">
        <v>100</v>
      </c>
      <c r="U828" s="13"/>
      <c r="V828" s="25">
        <f>(F827-F828)/F827</f>
        <v>-1.1494252873563345E-2</v>
      </c>
      <c r="W828" s="13" t="s">
        <v>96</v>
      </c>
    </row>
    <row r="829" spans="1:23" x14ac:dyDescent="0.25">
      <c r="A829" s="21" t="s">
        <v>188</v>
      </c>
      <c r="B829" s="28">
        <v>43714</v>
      </c>
      <c r="C829" s="18">
        <v>42931</v>
      </c>
      <c r="D829" s="9">
        <v>1</v>
      </c>
      <c r="E829" s="12">
        <f>IF(B829&gt;0,_xlfn.DAYS(B829,C829)/365.242199,"")</f>
        <v>2.1437829531849903</v>
      </c>
      <c r="F829" s="43">
        <v>904.14724984164286</v>
      </c>
      <c r="G829" s="47">
        <v>8.4781352499928708</v>
      </c>
      <c r="H829" s="47">
        <v>7.1285687801260647</v>
      </c>
      <c r="I829" s="47">
        <v>5.4562061602977678</v>
      </c>
      <c r="J829" s="40">
        <v>20.810655454772672</v>
      </c>
      <c r="K829" s="45">
        <f>IF(G829&gt;0,0.0000275*G829^2.082*H829^0.974*F829,"")</f>
        <v>14.425054135822926</v>
      </c>
      <c r="L829" s="45">
        <f>IF(G829&gt;0,(1/3*H829^3*PI()*(G829/((H829-1.3)*200))^2)*F829,"")</f>
        <v>18.142271194603435</v>
      </c>
      <c r="M829" s="30">
        <f>IF(E829&gt;1.9,J829/E829,"")</f>
        <v>9.7074451608333536</v>
      </c>
      <c r="N829" s="13" t="s">
        <v>91</v>
      </c>
      <c r="O829" s="13" t="s">
        <v>379</v>
      </c>
      <c r="P829" s="27" t="s">
        <v>48</v>
      </c>
      <c r="Q829" s="15" t="s">
        <v>104</v>
      </c>
      <c r="R829" s="26">
        <v>4</v>
      </c>
      <c r="S829" s="13">
        <v>100</v>
      </c>
      <c r="T829" s="13">
        <v>100</v>
      </c>
      <c r="U829" s="13"/>
      <c r="V829" s="25">
        <f>(F828-F829)/F828</f>
        <v>2.2727272727272853E-2</v>
      </c>
      <c r="W829" s="13" t="s">
        <v>96</v>
      </c>
    </row>
    <row r="830" spans="1:23" x14ac:dyDescent="0.25">
      <c r="A830" s="21" t="s">
        <v>202</v>
      </c>
      <c r="B830" s="28">
        <v>43714</v>
      </c>
      <c r="C830" s="18">
        <v>42931</v>
      </c>
      <c r="D830" s="9">
        <v>1</v>
      </c>
      <c r="E830" s="12">
        <f>IF(B830&gt;0,_xlfn.DAYS(B830,C830)/365.242199,"")</f>
        <v>2.1437829531849903</v>
      </c>
      <c r="F830" s="43">
        <v>935.68727018495599</v>
      </c>
      <c r="G830" s="47">
        <v>8.9313236047107019</v>
      </c>
      <c r="H830" s="47">
        <v>7.1698387096774194</v>
      </c>
      <c r="I830" s="47">
        <v>6.1571418543387901</v>
      </c>
      <c r="J830" s="40">
        <v>21.909234628892762</v>
      </c>
      <c r="K830" s="45">
        <f>IF(G830&gt;0,0.0000275*G830^2.082*H830^0.974*F830,"")</f>
        <v>16.731554987242347</v>
      </c>
      <c r="L830" s="45">
        <f>IF(G830&gt;0,(1/3*H830^3*PI()*(G830/((H830-1.3)*200))^2)*F830,"")</f>
        <v>20.902913356252188</v>
      </c>
      <c r="M830" s="30">
        <f>IF(E830&gt;1.9,J830/E830,"")</f>
        <v>10.21989404120529</v>
      </c>
      <c r="N830" s="13" t="s">
        <v>91</v>
      </c>
      <c r="O830" s="13" t="s">
        <v>379</v>
      </c>
      <c r="P830" s="27" t="s">
        <v>48</v>
      </c>
      <c r="Q830" s="15" t="s">
        <v>104</v>
      </c>
      <c r="R830" s="26">
        <v>5</v>
      </c>
      <c r="S830" s="13">
        <v>100</v>
      </c>
      <c r="T830" s="13">
        <v>0</v>
      </c>
      <c r="U830" s="13"/>
      <c r="V830" s="25">
        <f>(F829-F830)/F829</f>
        <v>-3.4883720930232565E-2</v>
      </c>
      <c r="W830" s="13" t="s">
        <v>96</v>
      </c>
    </row>
    <row r="831" spans="1:23" x14ac:dyDescent="0.25">
      <c r="A831" s="21" t="s">
        <v>216</v>
      </c>
      <c r="B831" s="28">
        <v>43714</v>
      </c>
      <c r="C831" s="18">
        <v>42931</v>
      </c>
      <c r="D831" s="9">
        <v>1</v>
      </c>
      <c r="E831" s="12">
        <f>IF(B831&gt;0,_xlfn.DAYS(B831,C831)/365.242199,"")</f>
        <v>2.1437829531849903</v>
      </c>
      <c r="F831" s="43">
        <v>914.66058995608057</v>
      </c>
      <c r="G831" s="47">
        <v>8.6046852764094144</v>
      </c>
      <c r="H831" s="47">
        <v>7.1326332785987967</v>
      </c>
      <c r="I831" s="47">
        <v>5.6027975508639978</v>
      </c>
      <c r="J831" s="40">
        <v>21.436710378613284</v>
      </c>
      <c r="K831" s="45">
        <f>IF(G831&gt;0,0.0000275*G831^2.082*H831^0.974*F831,"")</f>
        <v>15.058312609496239</v>
      </c>
      <c r="L831" s="45">
        <f>IF(G831&gt;0,(1/3*H831^3*PI()*(G831/((H831-1.3)*200))^2)*F831,"")</f>
        <v>18.911192609182521</v>
      </c>
      <c r="M831" s="30">
        <f>IF(E831&gt;1.9,J831/E831,"")</f>
        <v>9.9994779540368324</v>
      </c>
      <c r="N831" s="13" t="s">
        <v>91</v>
      </c>
      <c r="O831" s="13" t="s">
        <v>379</v>
      </c>
      <c r="P831" s="27" t="s">
        <v>48</v>
      </c>
      <c r="Q831" s="15" t="s">
        <v>104</v>
      </c>
      <c r="R831" s="26">
        <v>6</v>
      </c>
      <c r="S831" s="13">
        <v>200</v>
      </c>
      <c r="T831" s="13">
        <v>200</v>
      </c>
      <c r="U831" s="13"/>
      <c r="V831" s="25">
        <f>(F830-F831)/F830</f>
        <v>2.2471910112359557E-2</v>
      </c>
      <c r="W831" s="13" t="s">
        <v>96</v>
      </c>
    </row>
    <row r="832" spans="1:23" x14ac:dyDescent="0.25">
      <c r="A832" s="21" t="s">
        <v>230</v>
      </c>
      <c r="B832" s="28">
        <v>43714</v>
      </c>
      <c r="C832" s="18">
        <v>42931</v>
      </c>
      <c r="D832" s="9">
        <v>1</v>
      </c>
      <c r="E832" s="12">
        <f>IF(B832&gt;0,_xlfn.DAYS(B832,C832)/365.242199,"")</f>
        <v>2.1437829531849903</v>
      </c>
      <c r="F832" s="43">
        <v>956.71395041383141</v>
      </c>
      <c r="G832" s="47">
        <v>9.3323362735761606</v>
      </c>
      <c r="H832" s="47">
        <v>7.455789932640549</v>
      </c>
      <c r="I832" s="47">
        <v>6.7631508561494416</v>
      </c>
      <c r="J832" s="40">
        <v>24.988124418193635</v>
      </c>
      <c r="K832" s="45">
        <f>IF(G832&gt;0,0.0000275*G832^2.082*H832^0.974*F832,"")</f>
        <v>19.47348132730513</v>
      </c>
      <c r="L832" s="45">
        <f>IF(G832&gt;0,(1/3*H832^3*PI()*(G832/((H832-1.3)*200))^2)*F832,"")</f>
        <v>23.858596908686078</v>
      </c>
      <c r="M832" s="30">
        <f>IF(E832&gt;1.9,J832/E832,"")</f>
        <v>11.656088775717292</v>
      </c>
      <c r="N832" s="13" t="s">
        <v>91</v>
      </c>
      <c r="O832" s="13" t="s">
        <v>379</v>
      </c>
      <c r="P832" s="27" t="s">
        <v>48</v>
      </c>
      <c r="Q832" s="15" t="s">
        <v>104</v>
      </c>
      <c r="R832" s="26">
        <v>7</v>
      </c>
      <c r="S832" s="13">
        <v>200</v>
      </c>
      <c r="T832" s="13">
        <v>0</v>
      </c>
      <c r="U832" s="13"/>
      <c r="V832" s="25">
        <f>(F831-F832)/F831</f>
        <v>-4.5977011494252887E-2</v>
      </c>
      <c r="W832" s="13" t="s">
        <v>96</v>
      </c>
    </row>
    <row r="833" spans="1:23" x14ac:dyDescent="0.25">
      <c r="A833" s="21" t="s">
        <v>244</v>
      </c>
      <c r="B833" s="28">
        <v>43714</v>
      </c>
      <c r="C833" s="18">
        <v>42931</v>
      </c>
      <c r="D833" s="9">
        <v>1</v>
      </c>
      <c r="E833" s="12">
        <f>IF(B833&gt;0,_xlfn.DAYS(B833,C833)/365.242199,"")</f>
        <v>2.1437829531849903</v>
      </c>
      <c r="F833" s="43">
        <v>956.71395041383141</v>
      </c>
      <c r="G833" s="47">
        <v>8.4750537634408616</v>
      </c>
      <c r="H833" s="47">
        <v>7.0637275985663095</v>
      </c>
      <c r="I833" s="47">
        <v>5.7935523510844318</v>
      </c>
      <c r="J833" s="40">
        <v>22.395694322176698</v>
      </c>
      <c r="K833" s="45">
        <f>IF(G833&gt;0,0.0000275*G833^2.082*H833^0.974*F833,"")</f>
        <v>15.117029715947085</v>
      </c>
      <c r="L833" s="45">
        <f>IF(G833&gt;0,(1/3*H833^3*PI()*(G833/((H833-1.3)*200))^2)*F833,"")</f>
        <v>19.086688760477188</v>
      </c>
      <c r="M833" s="30">
        <f>IF(E833&gt;1.9,J833/E833,"")</f>
        <v>10.446810526645763</v>
      </c>
      <c r="N833" s="13" t="s">
        <v>91</v>
      </c>
      <c r="O833" s="13" t="s">
        <v>379</v>
      </c>
      <c r="P833" s="27" t="s">
        <v>48</v>
      </c>
      <c r="Q833" s="15" t="s">
        <v>104</v>
      </c>
      <c r="R833" s="26">
        <v>8</v>
      </c>
      <c r="S833" s="13">
        <v>400</v>
      </c>
      <c r="T833" s="13">
        <v>0</v>
      </c>
      <c r="U833" s="13"/>
      <c r="V833" s="25">
        <f>(F832-F833)/F832</f>
        <v>0</v>
      </c>
      <c r="W833" s="13" t="s">
        <v>96</v>
      </c>
    </row>
    <row r="834" spans="1:23" x14ac:dyDescent="0.25">
      <c r="A834" s="21" t="s">
        <v>146</v>
      </c>
      <c r="B834" s="28">
        <v>43714</v>
      </c>
      <c r="C834" s="18">
        <v>42931</v>
      </c>
      <c r="D834" s="9">
        <v>1</v>
      </c>
      <c r="E834" s="12">
        <f>IF(B834&gt;0,_xlfn.DAYS(B834,C834)/365.242199,"")</f>
        <v>2.1437829531849903</v>
      </c>
      <c r="F834" s="43">
        <v>904.14724984164286</v>
      </c>
      <c r="G834" s="47">
        <v>9.1673645320197039</v>
      </c>
      <c r="H834" s="47">
        <v>7.2401539408866986</v>
      </c>
      <c r="I834" s="47">
        <v>6.1934795424823328</v>
      </c>
      <c r="J834" s="40">
        <v>22.689898360955869</v>
      </c>
      <c r="K834" s="45">
        <f>IF(G834&gt;0,0.0000275*G834^2.082*H834^0.974*F834,"")</f>
        <v>17.232935721198636</v>
      </c>
      <c r="L834" s="45">
        <f>IF(G834&gt;0,(1/3*H834^3*PI()*(G834/((H834-1.3)*200))^2)*F834,"")</f>
        <v>21.396601352244275</v>
      </c>
      <c r="M834" s="30">
        <f>IF(E834&gt;1.9,J834/E834,"")</f>
        <v>10.584046452671798</v>
      </c>
      <c r="N834" s="13" t="s">
        <v>91</v>
      </c>
      <c r="O834" s="13" t="s">
        <v>379</v>
      </c>
      <c r="P834" s="27" t="s">
        <v>48</v>
      </c>
      <c r="Q834" s="15" t="s">
        <v>104</v>
      </c>
      <c r="R834" s="26">
        <v>9</v>
      </c>
      <c r="S834" s="13">
        <v>400</v>
      </c>
      <c r="T834" s="13">
        <v>400</v>
      </c>
      <c r="U834" s="13"/>
      <c r="V834" s="25">
        <f>(F833-F834)/F833</f>
        <v>5.4945054945054958E-2</v>
      </c>
      <c r="W834" s="13" t="s">
        <v>95</v>
      </c>
    </row>
    <row r="835" spans="1:23" x14ac:dyDescent="0.25">
      <c r="A835" s="21" t="s">
        <v>132</v>
      </c>
      <c r="B835" s="28">
        <v>43714</v>
      </c>
      <c r="C835" s="18">
        <v>42931</v>
      </c>
      <c r="D835" s="9">
        <v>1</v>
      </c>
      <c r="E835" s="12">
        <f>IF(B835&gt;0,_xlfn.DAYS(B835,C835)/365.242199,"")</f>
        <v>2.1437829531849903</v>
      </c>
      <c r="F835" s="43">
        <v>967.22729052826924</v>
      </c>
      <c r="G835" s="47">
        <v>9.1909677419354825</v>
      </c>
      <c r="H835" s="47">
        <v>7.3169534050179212</v>
      </c>
      <c r="I835" s="47">
        <v>6.7474213095037943</v>
      </c>
      <c r="J835" s="40">
        <v>25.181045460199481</v>
      </c>
      <c r="K835" s="45">
        <f>IF(G835&gt;0,0.0000275*G835^2.082*H835^0.974*F835,"")</f>
        <v>18.725656088897608</v>
      </c>
      <c r="L835" s="45">
        <f>IF(G835&gt;0,(1/3*H835^3*PI()*(G835/((H835-1.3)*200))^2)*F835,"")</f>
        <v>23.145002051604756</v>
      </c>
      <c r="M835" s="30">
        <f>IF(E835&gt;1.9,J835/E835,"")</f>
        <v>11.7460797152008</v>
      </c>
      <c r="N835" s="13" t="s">
        <v>91</v>
      </c>
      <c r="O835" s="13" t="s">
        <v>379</v>
      </c>
      <c r="P835" s="27" t="s">
        <v>48</v>
      </c>
      <c r="Q835" s="15" t="s">
        <v>104</v>
      </c>
      <c r="R835" s="26">
        <v>10</v>
      </c>
      <c r="S835" s="13">
        <v>400</v>
      </c>
      <c r="T835" s="13">
        <v>0</v>
      </c>
      <c r="U835" s="13"/>
      <c r="V835" s="25">
        <f>(F834-F835)/F834</f>
        <v>-6.9767441860465254E-2</v>
      </c>
      <c r="W835" s="13" t="s">
        <v>96</v>
      </c>
    </row>
    <row r="836" spans="1:23" x14ac:dyDescent="0.25">
      <c r="A836" s="21" t="s">
        <v>119</v>
      </c>
      <c r="B836" s="28">
        <v>44027</v>
      </c>
      <c r="C836" s="18">
        <v>42597</v>
      </c>
      <c r="D836" s="9">
        <v>1</v>
      </c>
      <c r="E836" s="12">
        <f>IF(B836&gt;0,_xlfn.DAYS(B836,C836)/365.242199,"")</f>
        <v>3.9152102465575176</v>
      </c>
      <c r="F836" s="43">
        <v>1009.8039215686273</v>
      </c>
      <c r="G836" s="47">
        <v>9.15138588237701</v>
      </c>
      <c r="H836" s="47">
        <v>10.198012320667665</v>
      </c>
      <c r="I836" s="47">
        <v>7.3190939784014972</v>
      </c>
      <c r="J836" s="40">
        <v>34.534446802514893</v>
      </c>
      <c r="K836" s="45">
        <f>IF(G836&gt;0,0.0000275*G836^2.082*H836^0.974*F836,"")</f>
        <v>26.771921033731566</v>
      </c>
      <c r="L836" s="45">
        <f>IF(G836&gt;0,(1/3*H836^3*PI()*(G836/((H836-1.3)*200))^2)*F836,"")</f>
        <v>29.657873463272235</v>
      </c>
      <c r="M836" s="30">
        <f>IF(E836&gt;1.9,J836/E836,"")</f>
        <v>8.8205855184608808</v>
      </c>
      <c r="N836" s="13" t="s">
        <v>91</v>
      </c>
      <c r="O836" s="13" t="s">
        <v>379</v>
      </c>
      <c r="P836" s="27" t="s">
        <v>48</v>
      </c>
      <c r="Q836" s="15" t="s">
        <v>105</v>
      </c>
      <c r="R836" s="26">
        <v>1</v>
      </c>
      <c r="S836" s="13">
        <v>0</v>
      </c>
      <c r="T836" s="13">
        <v>0</v>
      </c>
      <c r="U836" s="13"/>
      <c r="V836" s="25">
        <f>(F835-F836)/F835</f>
        <v>-4.4019261508951045E-2</v>
      </c>
      <c r="W836" s="13" t="s">
        <v>95</v>
      </c>
    </row>
    <row r="837" spans="1:23" x14ac:dyDescent="0.25">
      <c r="A837" s="21" t="s">
        <v>161</v>
      </c>
      <c r="B837" s="28">
        <v>44027</v>
      </c>
      <c r="C837" s="18">
        <v>42597</v>
      </c>
      <c r="D837" s="9">
        <v>1</v>
      </c>
      <c r="E837" s="12">
        <f>IF(B837&gt;0,_xlfn.DAYS(B837,C837)/365.242199,"")</f>
        <v>3.9152102465575176</v>
      </c>
      <c r="F837" s="43">
        <v>1009.8039215686273</v>
      </c>
      <c r="G837" s="47">
        <v>9.6277067066540489</v>
      </c>
      <c r="H837" s="47">
        <v>10.726798275209267</v>
      </c>
      <c r="I837" s="47">
        <v>8.0755856970685418</v>
      </c>
      <c r="J837" s="40">
        <v>38.195768815615367</v>
      </c>
      <c r="K837" s="45">
        <f>IF(G837&gt;0,0.0000275*G837^2.082*H837^0.974*F837,"")</f>
        <v>31.256634513045398</v>
      </c>
      <c r="L837" s="45">
        <f>IF(G837&gt;0,(1/3*H837^3*PI()*(G837/((H837-1.3)*200))^2)*F837,"")</f>
        <v>34.035590993468603</v>
      </c>
      <c r="M837" s="30">
        <f>IF(E837&gt;1.9,J837/E837,"")</f>
        <v>9.7557388774202671</v>
      </c>
      <c r="N837" s="13" t="s">
        <v>91</v>
      </c>
      <c r="O837" s="13" t="s">
        <v>379</v>
      </c>
      <c r="P837" s="27" t="s">
        <v>48</v>
      </c>
      <c r="Q837" s="15" t="s">
        <v>105</v>
      </c>
      <c r="R837" s="26">
        <v>2</v>
      </c>
      <c r="S837" s="13">
        <v>0</v>
      </c>
      <c r="T837" s="13">
        <v>0</v>
      </c>
      <c r="U837" s="13"/>
      <c r="V837" s="25">
        <f>(F836-F837)/F836</f>
        <v>0</v>
      </c>
      <c r="W837" s="13" t="s">
        <v>95</v>
      </c>
    </row>
    <row r="838" spans="1:23" x14ac:dyDescent="0.25">
      <c r="A838" s="21" t="s">
        <v>175</v>
      </c>
      <c r="B838" s="28">
        <v>44027</v>
      </c>
      <c r="C838" s="18">
        <v>42597</v>
      </c>
      <c r="D838" s="9">
        <v>1</v>
      </c>
      <c r="E838" s="12">
        <f>IF(B838&gt;0,_xlfn.DAYS(B838,C838)/365.242199,"")</f>
        <v>3.9152102465575176</v>
      </c>
      <c r="F838" s="43">
        <v>901.96078431372541</v>
      </c>
      <c r="G838" s="47">
        <v>9.3257355547678138</v>
      </c>
      <c r="H838" s="47">
        <v>8.7533348645747022</v>
      </c>
      <c r="I838" s="47">
        <v>6.7271200690670021</v>
      </c>
      <c r="J838" s="40">
        <v>30.21299896462893</v>
      </c>
      <c r="K838" s="45">
        <f>IF(G838&gt;0,0.0000275*G838^2.082*H838^0.974*F838,"")</f>
        <v>21.432734623525498</v>
      </c>
      <c r="L838" s="45">
        <f>IF(G838&gt;0,(1/3*H838^3*PI()*(G838/((H838-1.3)*200))^2)*F838,"")</f>
        <v>24.79372821663954</v>
      </c>
      <c r="M838" s="30">
        <f>IF(E838&gt;1.9,J838/E838,"")</f>
        <v>7.7168266994585979</v>
      </c>
      <c r="N838" s="13" t="s">
        <v>91</v>
      </c>
      <c r="O838" s="13" t="s">
        <v>379</v>
      </c>
      <c r="P838" s="27" t="s">
        <v>48</v>
      </c>
      <c r="Q838" s="15" t="s">
        <v>105</v>
      </c>
      <c r="R838" s="26">
        <v>3</v>
      </c>
      <c r="S838" s="13">
        <v>0</v>
      </c>
      <c r="T838" s="13">
        <v>100</v>
      </c>
      <c r="U838" s="13"/>
      <c r="V838" s="25">
        <f>(F837-F838)/F837</f>
        <v>0.10679611650485431</v>
      </c>
      <c r="W838" s="13" t="s">
        <v>95</v>
      </c>
    </row>
    <row r="839" spans="1:23" x14ac:dyDescent="0.25">
      <c r="A839" s="21" t="s">
        <v>189</v>
      </c>
      <c r="B839" s="28">
        <v>44027</v>
      </c>
      <c r="C839" s="18">
        <v>42597</v>
      </c>
      <c r="D839" s="9">
        <v>1</v>
      </c>
      <c r="E839" s="12">
        <f>IF(B839&gt;0,_xlfn.DAYS(B839,C839)/365.242199,"")</f>
        <v>3.9152102465575176</v>
      </c>
      <c r="F839" s="43">
        <v>1186.2745098039215</v>
      </c>
      <c r="G839" s="47">
        <v>9.7671638897286233</v>
      </c>
      <c r="H839" s="47">
        <v>10.401627254119314</v>
      </c>
      <c r="I839" s="47">
        <v>9.7148516195321601</v>
      </c>
      <c r="J839" s="40">
        <v>44.436257799107437</v>
      </c>
      <c r="K839" s="45">
        <f>IF(G839&gt;0,0.0000275*G839^2.082*H839^0.974*F839,"")</f>
        <v>36.717449878607525</v>
      </c>
      <c r="L839" s="45">
        <f>IF(G839&gt;0,(1/3*H839^3*PI()*(G839/((H839-1.3)*200))^2)*F839,"")</f>
        <v>40.249134339043643</v>
      </c>
      <c r="M839" s="30">
        <f>IF(E839&gt;1.9,J839/E839,"")</f>
        <v>11.349647911802029</v>
      </c>
      <c r="N839" s="13" t="s">
        <v>91</v>
      </c>
      <c r="O839" s="13" t="s">
        <v>379</v>
      </c>
      <c r="P839" s="27" t="s">
        <v>48</v>
      </c>
      <c r="Q839" s="15" t="s">
        <v>105</v>
      </c>
      <c r="R839" s="26">
        <v>4</v>
      </c>
      <c r="S839" s="13">
        <v>100</v>
      </c>
      <c r="T839" s="13">
        <v>100</v>
      </c>
      <c r="U839" s="13"/>
      <c r="V839" s="25">
        <f>(F838-F839)/F838</f>
        <v>-0.31521739130434789</v>
      </c>
      <c r="W839" s="13" t="s">
        <v>95</v>
      </c>
    </row>
    <row r="840" spans="1:23" x14ac:dyDescent="0.25">
      <c r="A840" s="21" t="s">
        <v>203</v>
      </c>
      <c r="B840" s="28">
        <v>44027</v>
      </c>
      <c r="C840" s="18">
        <v>42597</v>
      </c>
      <c r="D840" s="9">
        <v>1</v>
      </c>
      <c r="E840" s="12">
        <f>IF(B840&gt;0,_xlfn.DAYS(B840,C840)/365.242199,"")</f>
        <v>3.9152102465575176</v>
      </c>
      <c r="F840" s="43">
        <v>1098.0392156862745</v>
      </c>
      <c r="G840" s="47">
        <v>9.7127260458839402</v>
      </c>
      <c r="H840" s="47">
        <v>11.243787177970988</v>
      </c>
      <c r="I840" s="47">
        <v>8.965932183750402</v>
      </c>
      <c r="J840" s="40">
        <v>42.073694250254924</v>
      </c>
      <c r="K840" s="45">
        <f>IF(G840&gt;0,0.0000275*G840^2.082*H840^0.974*F840,"")</f>
        <v>36.239624203876822</v>
      </c>
      <c r="L840" s="45">
        <f>IF(G840&gt;0,(1/3*H840^3*PI()*(G840/((H840-1.3)*200))^2)*F840,"")</f>
        <v>38.985487101036973</v>
      </c>
      <c r="M840" s="30">
        <f>IF(E840&gt;1.9,J840/E840,"")</f>
        <v>10.746215809801933</v>
      </c>
      <c r="N840" s="13" t="s">
        <v>91</v>
      </c>
      <c r="O840" s="13" t="s">
        <v>379</v>
      </c>
      <c r="P840" s="27" t="s">
        <v>48</v>
      </c>
      <c r="Q840" s="15" t="s">
        <v>105</v>
      </c>
      <c r="R840" s="26">
        <v>5</v>
      </c>
      <c r="S840" s="13">
        <v>100</v>
      </c>
      <c r="T840" s="13">
        <v>0</v>
      </c>
      <c r="U840" s="13"/>
      <c r="V840" s="25">
        <f>(F839-F840)/F839</f>
        <v>7.4380165289256214E-2</v>
      </c>
      <c r="W840" s="13" t="s">
        <v>95</v>
      </c>
    </row>
    <row r="841" spans="1:23" x14ac:dyDescent="0.25">
      <c r="A841" s="21" t="s">
        <v>217</v>
      </c>
      <c r="B841" s="28">
        <v>44027</v>
      </c>
      <c r="C841" s="18">
        <v>42597</v>
      </c>
      <c r="D841" s="9">
        <v>1</v>
      </c>
      <c r="E841" s="12">
        <f>IF(B841&gt;0,_xlfn.DAYS(B841,C841)/365.242199,"")</f>
        <v>3.9152102465575176</v>
      </c>
      <c r="F841" s="43">
        <v>980.39215686274508</v>
      </c>
      <c r="G841" s="47">
        <v>9.43326597481148</v>
      </c>
      <c r="H841" s="47">
        <v>9.8066497509457555</v>
      </c>
      <c r="I841" s="47">
        <v>7.7166210785952112</v>
      </c>
      <c r="J841" s="40">
        <v>35.933619136013753</v>
      </c>
      <c r="K841" s="45">
        <f>IF(G841&gt;0,0.0000275*G841^2.082*H841^0.974*F841,"")</f>
        <v>26.651404408478943</v>
      </c>
      <c r="L841" s="45">
        <f>IF(G841&gt;0,(1/3*H841^3*PI()*(G841/((H841-1.3)*200))^2)*F841,"")</f>
        <v>29.767167039492634</v>
      </c>
      <c r="M841" s="30">
        <f>IF(E841&gt;1.9,J841/E841,"")</f>
        <v>9.17795389599031</v>
      </c>
      <c r="N841" s="13" t="s">
        <v>91</v>
      </c>
      <c r="O841" s="13" t="s">
        <v>379</v>
      </c>
      <c r="P841" s="27" t="s">
        <v>48</v>
      </c>
      <c r="Q841" s="15" t="s">
        <v>105</v>
      </c>
      <c r="R841" s="26">
        <v>6</v>
      </c>
      <c r="S841" s="13">
        <v>200</v>
      </c>
      <c r="T841" s="13">
        <v>200</v>
      </c>
      <c r="U841" s="13"/>
      <c r="V841" s="25">
        <f>(F840-F841)/F840</f>
        <v>0.10714285714285712</v>
      </c>
      <c r="W841" s="13" t="s">
        <v>95</v>
      </c>
    </row>
    <row r="842" spans="1:23" x14ac:dyDescent="0.25">
      <c r="A842" s="21" t="s">
        <v>231</v>
      </c>
      <c r="B842" s="28">
        <v>44027</v>
      </c>
      <c r="C842" s="18">
        <v>42597</v>
      </c>
      <c r="D842" s="9">
        <v>1</v>
      </c>
      <c r="E842" s="12">
        <f>IF(B842&gt;0,_xlfn.DAYS(B842,C842)/365.242199,"")</f>
        <v>3.9152102465575176</v>
      </c>
      <c r="F842" s="43">
        <v>1058.8235294117646</v>
      </c>
      <c r="G842" s="47">
        <v>9.9239534173727222</v>
      </c>
      <c r="H842" s="47">
        <v>10.818787204269775</v>
      </c>
      <c r="I842" s="47">
        <v>9.0557292428078231</v>
      </c>
      <c r="J842" s="40">
        <v>42.462075084061503</v>
      </c>
      <c r="K842" s="45">
        <f>IF(G842&gt;0,0.0000275*G842^2.082*H842^0.974*F842,"")</f>
        <v>35.200091637737671</v>
      </c>
      <c r="L842" s="45">
        <f>IF(G842&gt;0,(1/3*H842^3*PI()*(G842/((H842-1.3)*200))^2)*F842,"")</f>
        <v>38.153478942732598</v>
      </c>
      <c r="M842" s="30">
        <f>IF(E842&gt;1.9,J842/E842,"")</f>
        <v>10.845413760703311</v>
      </c>
      <c r="N842" s="13" t="s">
        <v>91</v>
      </c>
      <c r="O842" s="13" t="s">
        <v>379</v>
      </c>
      <c r="P842" s="27" t="s">
        <v>48</v>
      </c>
      <c r="Q842" s="15" t="s">
        <v>105</v>
      </c>
      <c r="R842" s="26">
        <v>7</v>
      </c>
      <c r="S842" s="13">
        <v>200</v>
      </c>
      <c r="T842" s="13">
        <v>0</v>
      </c>
      <c r="U842" s="13"/>
      <c r="V842" s="25">
        <f>(F841-F842)/F841</f>
        <v>-7.9999999999999946E-2</v>
      </c>
      <c r="W842" s="13" t="s">
        <v>95</v>
      </c>
    </row>
    <row r="843" spans="1:23" x14ac:dyDescent="0.25">
      <c r="A843" s="21" t="s">
        <v>245</v>
      </c>
      <c r="B843" s="28">
        <v>44027</v>
      </c>
      <c r="C843" s="18">
        <v>42597</v>
      </c>
      <c r="D843" s="9">
        <v>1</v>
      </c>
      <c r="E843" s="12">
        <f>IF(B843&gt;0,_xlfn.DAYS(B843,C843)/365.242199,"")</f>
        <v>3.9152102465575176</v>
      </c>
      <c r="F843" s="43">
        <v>960.78431372549005</v>
      </c>
      <c r="G843" s="47">
        <v>10.33148425499232</v>
      </c>
      <c r="H843" s="47">
        <v>10.240226187487863</v>
      </c>
      <c r="I843" s="47">
        <v>8.9482029752090035</v>
      </c>
      <c r="J843" s="40">
        <v>41.360936883043614</v>
      </c>
      <c r="K843" s="45">
        <f>IF(G843&gt;0,0.0000275*G843^2.082*H843^0.974*F843,"")</f>
        <v>32.92205061053911</v>
      </c>
      <c r="L843" s="45">
        <f>IF(G843&gt;0,(1/3*H843^3*PI()*(G843/((H843-1.3)*200))^2)*F843,"")</f>
        <v>36.070453475853462</v>
      </c>
      <c r="M843" s="30">
        <f>IF(E843&gt;1.9,J843/E843,"")</f>
        <v>10.564167510393746</v>
      </c>
      <c r="N843" s="13" t="s">
        <v>91</v>
      </c>
      <c r="O843" s="13" t="s">
        <v>379</v>
      </c>
      <c r="P843" s="27" t="s">
        <v>48</v>
      </c>
      <c r="Q843" s="15" t="s">
        <v>105</v>
      </c>
      <c r="R843" s="26">
        <v>8</v>
      </c>
      <c r="S843" s="13">
        <v>400</v>
      </c>
      <c r="T843" s="13">
        <v>0</v>
      </c>
      <c r="U843" s="13"/>
      <c r="V843" s="25">
        <f>(F842-F843)/F842</f>
        <v>9.2592592592592671E-2</v>
      </c>
      <c r="W843" s="13" t="s">
        <v>95</v>
      </c>
    </row>
    <row r="844" spans="1:23" x14ac:dyDescent="0.25">
      <c r="A844" s="21" t="s">
        <v>147</v>
      </c>
      <c r="B844" s="28">
        <v>44027</v>
      </c>
      <c r="C844" s="18">
        <v>42597</v>
      </c>
      <c r="D844" s="9">
        <v>1</v>
      </c>
      <c r="E844" s="12">
        <f>IF(B844&gt;0,_xlfn.DAYS(B844,C844)/365.242199,"")</f>
        <v>3.9152102465575176</v>
      </c>
      <c r="F844" s="43">
        <v>931.37254901960785</v>
      </c>
      <c r="G844" s="47">
        <v>9.7208838383838394</v>
      </c>
      <c r="H844" s="47">
        <v>10.272606422854322</v>
      </c>
      <c r="I844" s="47">
        <v>7.5572628278321226</v>
      </c>
      <c r="J844" s="40">
        <v>35.416853312435506</v>
      </c>
      <c r="K844" s="45">
        <f>IF(G844&gt;0,0.0000275*G844^2.082*H844^0.974*F844,"")</f>
        <v>28.199178616138333</v>
      </c>
      <c r="L844" s="45">
        <f>IF(G844&gt;0,(1/3*H844^3*PI()*(G844/((H844-1.3)*200))^2)*F844,"")</f>
        <v>31.024749128755015</v>
      </c>
      <c r="M844" s="30">
        <f>IF(E844&gt;1.9,J844/E844,"")</f>
        <v>9.0459646052408242</v>
      </c>
      <c r="N844" s="13" t="s">
        <v>91</v>
      </c>
      <c r="O844" s="13" t="s">
        <v>379</v>
      </c>
      <c r="P844" s="27" t="s">
        <v>48</v>
      </c>
      <c r="Q844" s="15" t="s">
        <v>105</v>
      </c>
      <c r="R844" s="26">
        <v>9</v>
      </c>
      <c r="S844" s="13">
        <v>400</v>
      </c>
      <c r="T844" s="13">
        <v>400</v>
      </c>
      <c r="U844" s="13"/>
      <c r="V844" s="25">
        <f>(F843-F844)/F843</f>
        <v>3.0612244897959034E-2</v>
      </c>
      <c r="W844" s="13" t="s">
        <v>95</v>
      </c>
    </row>
    <row r="845" spans="1:23" x14ac:dyDescent="0.25">
      <c r="A845" s="21" t="s">
        <v>133</v>
      </c>
      <c r="B845" s="28">
        <v>44027</v>
      </c>
      <c r="C845" s="18">
        <v>42597</v>
      </c>
      <c r="D845" s="9">
        <v>1</v>
      </c>
      <c r="E845" s="12">
        <f>IF(B845&gt;0,_xlfn.DAYS(B845,C845)/365.242199,"")</f>
        <v>3.9152102465575176</v>
      </c>
      <c r="F845" s="43">
        <v>1107.8431372549019</v>
      </c>
      <c r="G845" s="47">
        <v>9.2412414998901209</v>
      </c>
      <c r="H845" s="47">
        <v>10.362718328046221</v>
      </c>
      <c r="I845" s="47">
        <v>8.4764529841115603</v>
      </c>
      <c r="J845" s="40">
        <v>39.208117359929133</v>
      </c>
      <c r="K845" s="45">
        <f>IF(G845&gt;0,0.0000275*G845^2.082*H845^0.974*F845,"")</f>
        <v>30.44618408163161</v>
      </c>
      <c r="L845" s="45">
        <f>IF(G845&gt;0,(1/3*H845^3*PI()*(G845/((H845-1.3)*200))^2)*F845,"")</f>
        <v>33.559204248897714</v>
      </c>
      <c r="M845" s="30">
        <f>IF(E845&gt;1.9,J845/E845,"")</f>
        <v>10.014306995238176</v>
      </c>
      <c r="N845" s="13" t="s">
        <v>91</v>
      </c>
      <c r="O845" s="13" t="s">
        <v>379</v>
      </c>
      <c r="P845" s="27" t="s">
        <v>48</v>
      </c>
      <c r="Q845" s="15" t="s">
        <v>105</v>
      </c>
      <c r="R845" s="26">
        <v>10</v>
      </c>
      <c r="S845" s="13">
        <v>400</v>
      </c>
      <c r="T845" s="13">
        <v>0</v>
      </c>
      <c r="U845" s="13"/>
      <c r="V845" s="25">
        <f>(F844-F845)/F844</f>
        <v>-0.18947368421052621</v>
      </c>
      <c r="W845" s="13" t="s">
        <v>95</v>
      </c>
    </row>
    <row r="846" spans="1:23" x14ac:dyDescent="0.25">
      <c r="A846" s="21" t="s">
        <v>120</v>
      </c>
      <c r="B846" s="28">
        <v>44022</v>
      </c>
      <c r="C846" s="18">
        <v>43296</v>
      </c>
      <c r="D846" s="9">
        <v>1</v>
      </c>
      <c r="E846" s="12">
        <f>IF(B846&gt;0,_xlfn.DAYS(B846,C846)/365.242199,"")</f>
        <v>1.987722125175355</v>
      </c>
      <c r="F846" s="43">
        <v>782.55139089129818</v>
      </c>
      <c r="G846" s="47">
        <v>4.5593474362662958</v>
      </c>
      <c r="H846" s="47">
        <v>4.0813266390433576</v>
      </c>
      <c r="I846" s="47">
        <v>1.3762065880471963</v>
      </c>
      <c r="J846" s="40">
        <v>4.5339291383246634</v>
      </c>
      <c r="K846" s="45">
        <f>IF(G846&gt;0,0.0000275*G846^2.082*H846^0.974*F846,"")</f>
        <v>1.993432234472978</v>
      </c>
      <c r="L846" s="45">
        <f>IF(G846&gt;0,(1/3*H846^3*PI()*(G846/((H846-1.3)*200))^2)*F846,"")</f>
        <v>3.7427165808067699</v>
      </c>
      <c r="M846" s="30">
        <f>IF(E846&gt;1.9,J846/E846,"")</f>
        <v>2.2809672845618119</v>
      </c>
      <c r="N846" s="13" t="s">
        <v>91</v>
      </c>
      <c r="O846" s="13" t="s">
        <v>379</v>
      </c>
      <c r="P846" s="27" t="s">
        <v>48</v>
      </c>
      <c r="Q846" s="15" t="s">
        <v>106</v>
      </c>
      <c r="R846" s="26">
        <v>1</v>
      </c>
      <c r="S846" s="13">
        <v>0</v>
      </c>
      <c r="T846" s="13">
        <v>0</v>
      </c>
      <c r="U846" s="13"/>
      <c r="V846" s="25">
        <f>(F845-F846)/F845</f>
        <v>0.29362617813351838</v>
      </c>
      <c r="W846" s="13" t="s">
        <v>95</v>
      </c>
    </row>
    <row r="847" spans="1:23" x14ac:dyDescent="0.25">
      <c r="A847" s="21" t="s">
        <v>162</v>
      </c>
      <c r="B847" s="28">
        <v>44022</v>
      </c>
      <c r="C847" s="18">
        <v>43296</v>
      </c>
      <c r="D847" s="9">
        <v>1</v>
      </c>
      <c r="E847" s="12">
        <f>IF(B847&gt;0,_xlfn.DAYS(B847,C847)/365.242199,"")</f>
        <v>1.987722125175355</v>
      </c>
      <c r="F847" s="43">
        <v>825.43091915931461</v>
      </c>
      <c r="G847" s="47">
        <v>4.6570865706977607</v>
      </c>
      <c r="H847" s="47">
        <v>4.0954079634242433</v>
      </c>
      <c r="I847" s="47">
        <v>1.5527982702177563</v>
      </c>
      <c r="J847" s="40">
        <v>4.2482788783539842</v>
      </c>
      <c r="K847" s="45">
        <f>IF(G847&gt;0,0.0000275*G847^2.082*H847^0.974*F847,"")</f>
        <v>2.2049810748673853</v>
      </c>
      <c r="L847" s="45">
        <f>IF(G847&gt;0,(1/3*H847^3*PI()*(G847/((H847-1.3)*200))^2)*F847,"")</f>
        <v>4.1198281131697039</v>
      </c>
      <c r="M847" s="30">
        <f>IF(E847&gt;1.9,J847/E847,"")</f>
        <v>2.1372599442083513</v>
      </c>
      <c r="N847" s="13" t="s">
        <v>91</v>
      </c>
      <c r="O847" s="13" t="s">
        <v>379</v>
      </c>
      <c r="P847" s="27" t="s">
        <v>48</v>
      </c>
      <c r="Q847" s="15" t="s">
        <v>106</v>
      </c>
      <c r="R847" s="26">
        <v>2</v>
      </c>
      <c r="S847" s="13">
        <v>0</v>
      </c>
      <c r="T847" s="13">
        <v>0</v>
      </c>
      <c r="U847" s="13"/>
      <c r="V847" s="25">
        <f>(F846-F847)/F846</f>
        <v>-5.479452054794532E-2</v>
      </c>
      <c r="W847" s="13" t="s">
        <v>95</v>
      </c>
    </row>
    <row r="848" spans="1:23" x14ac:dyDescent="0.25">
      <c r="A848" s="21" t="s">
        <v>176</v>
      </c>
      <c r="B848" s="28">
        <v>44022</v>
      </c>
      <c r="C848" s="18">
        <v>43296</v>
      </c>
      <c r="D848" s="9">
        <v>1</v>
      </c>
      <c r="E848" s="12">
        <f>IF(B848&gt;0,_xlfn.DAYS(B848,C848)/365.242199,"")</f>
        <v>1.987722125175355</v>
      </c>
      <c r="F848" s="43">
        <v>755.75168572378789</v>
      </c>
      <c r="G848" s="47">
        <v>4.6777777777777771</v>
      </c>
      <c r="H848" s="47">
        <v>4.0109259259259264</v>
      </c>
      <c r="I848" s="47">
        <v>1.4684822492452196</v>
      </c>
      <c r="J848" s="40">
        <v>4.7878111587603209</v>
      </c>
      <c r="K848" s="45">
        <f>IF(G848&gt;0,0.0000275*G848^2.082*H848^0.974*F848,"")</f>
        <v>1.996615866782381</v>
      </c>
      <c r="L848" s="45">
        <f>IF(G848&gt;0,(1/3*H848^3*PI()*(G848/((H848-1.3)*200))^2)*F848,"")</f>
        <v>3.8012422393203127</v>
      </c>
      <c r="M848" s="30">
        <f>IF(E848&gt;1.9,J848/E848,"")</f>
        <v>2.4086923912153693</v>
      </c>
      <c r="N848" s="13" t="s">
        <v>91</v>
      </c>
      <c r="O848" s="13" t="s">
        <v>379</v>
      </c>
      <c r="P848" s="27" t="s">
        <v>48</v>
      </c>
      <c r="Q848" s="15" t="s">
        <v>106</v>
      </c>
      <c r="R848" s="26">
        <v>3</v>
      </c>
      <c r="S848" s="13">
        <v>0</v>
      </c>
      <c r="T848" s="13">
        <v>100</v>
      </c>
      <c r="U848" s="13"/>
      <c r="V848" s="25">
        <f>(F847-F848)/F847</f>
        <v>8.4415584415584624E-2</v>
      </c>
      <c r="W848" s="13" t="s">
        <v>95</v>
      </c>
    </row>
    <row r="849" spans="1:23" x14ac:dyDescent="0.25">
      <c r="A849" s="21" t="s">
        <v>190</v>
      </c>
      <c r="B849" s="28">
        <v>44022</v>
      </c>
      <c r="C849" s="18">
        <v>43296</v>
      </c>
      <c r="D849" s="9">
        <v>1</v>
      </c>
      <c r="E849" s="12">
        <f>IF(B849&gt;0,_xlfn.DAYS(B849,C849)/365.242199,"")</f>
        <v>1.987722125175355</v>
      </c>
      <c r="F849" s="43">
        <v>889.75021156133914</v>
      </c>
      <c r="G849" s="47">
        <v>5.309422299487351</v>
      </c>
      <c r="H849" s="47">
        <v>4.4574731351832657</v>
      </c>
      <c r="I849" s="47">
        <v>2.0625468022209446</v>
      </c>
      <c r="J849" s="40">
        <v>5.8316980585344265</v>
      </c>
      <c r="K849" s="45">
        <f>IF(G849&gt;0,0.0000275*G849^2.082*H849^0.974*F849,"")</f>
        <v>3.3912642855151431</v>
      </c>
      <c r="L849" s="45">
        <f>IF(G849&gt;0,(1/3*H849^3*PI()*(G849/((H849-1.3)*200))^2)*F849,"")</f>
        <v>5.833351420683587</v>
      </c>
      <c r="M849" s="30">
        <f>IF(E849&gt;1.9,J849/E849,"")</f>
        <v>2.9338598110236154</v>
      </c>
      <c r="N849" s="13" t="s">
        <v>91</v>
      </c>
      <c r="O849" s="13" t="s">
        <v>379</v>
      </c>
      <c r="P849" s="27" t="s">
        <v>48</v>
      </c>
      <c r="Q849" s="15" t="s">
        <v>106</v>
      </c>
      <c r="R849" s="26">
        <v>4</v>
      </c>
      <c r="S849" s="13">
        <v>100</v>
      </c>
      <c r="T849" s="13">
        <v>100</v>
      </c>
      <c r="U849" s="13"/>
      <c r="V849" s="25">
        <f>(F848-F849)/F848</f>
        <v>-0.17730496453900738</v>
      </c>
      <c r="W849" s="13" t="s">
        <v>95</v>
      </c>
    </row>
    <row r="850" spans="1:23" x14ac:dyDescent="0.25">
      <c r="A850" s="21" t="s">
        <v>204</v>
      </c>
      <c r="B850" s="28">
        <v>44022</v>
      </c>
      <c r="C850" s="18">
        <v>43296</v>
      </c>
      <c r="D850" s="9">
        <v>1</v>
      </c>
      <c r="E850" s="12">
        <f>IF(B850&gt;0,_xlfn.DAYS(B850,C850)/365.242199,"")</f>
        <v>1.987722125175355</v>
      </c>
      <c r="F850" s="43">
        <v>793.27127295830223</v>
      </c>
      <c r="G850" s="47">
        <v>5.1955899538523402</v>
      </c>
      <c r="H850" s="47">
        <v>4.3592346694076509</v>
      </c>
      <c r="I850" s="47">
        <v>1.8001068855860445</v>
      </c>
      <c r="J850" s="40">
        <v>5.5514486294060461</v>
      </c>
      <c r="K850" s="45">
        <f>IF(G850&gt;0,0.0000275*G850^2.082*H850^0.974*F850,"")</f>
        <v>2.828080709863718</v>
      </c>
      <c r="L850" s="45">
        <f>IF(G850&gt;0,(1/3*H850^3*PI()*(G850/((H850-1.3)*200))^2)*F850,"")</f>
        <v>4.9620970341601476</v>
      </c>
      <c r="M850" s="30">
        <f>IF(E850&gt;1.9,J850/E850,"")</f>
        <v>2.7928695661705243</v>
      </c>
      <c r="N850" s="13" t="s">
        <v>91</v>
      </c>
      <c r="O850" s="13" t="s">
        <v>379</v>
      </c>
      <c r="P850" s="27" t="s">
        <v>48</v>
      </c>
      <c r="Q850" s="15" t="s">
        <v>106</v>
      </c>
      <c r="R850" s="26">
        <v>5</v>
      </c>
      <c r="S850" s="13">
        <v>100</v>
      </c>
      <c r="T850" s="13">
        <v>0</v>
      </c>
      <c r="U850" s="13"/>
      <c r="V850" s="25">
        <f>(F849-F850)/F849</f>
        <v>0.10843373493975919</v>
      </c>
      <c r="W850" s="13" t="s">
        <v>95</v>
      </c>
    </row>
    <row r="851" spans="1:23" x14ac:dyDescent="0.25">
      <c r="A851" s="21" t="s">
        <v>218</v>
      </c>
      <c r="B851" s="28">
        <v>44022</v>
      </c>
      <c r="C851" s="18">
        <v>43296</v>
      </c>
      <c r="D851" s="9">
        <v>1</v>
      </c>
      <c r="E851" s="12">
        <f>IF(B851&gt;0,_xlfn.DAYS(B851,C851)/365.242199,"")</f>
        <v>1.987722125175355</v>
      </c>
      <c r="F851" s="43">
        <v>846.87068329332271</v>
      </c>
      <c r="G851" s="47">
        <v>5.1976043812787411</v>
      </c>
      <c r="H851" s="47">
        <v>4.2456248490887729</v>
      </c>
      <c r="I851" s="47">
        <v>1.9234798237746997</v>
      </c>
      <c r="J851" s="40">
        <v>5.3674646528960759</v>
      </c>
      <c r="K851" s="45">
        <f>IF(G851&gt;0,0.0000275*G851^2.082*H851^0.974*F851,"")</f>
        <v>2.9448774796555117</v>
      </c>
      <c r="L851" s="45">
        <f>IF(G851&gt;0,(1/3*H851^3*PI()*(G851/((H851-1.3)*200))^2)*F851,"")</f>
        <v>5.2827753775362938</v>
      </c>
      <c r="M851" s="30">
        <f>IF(E851&gt;1.9,J851/E851,"")</f>
        <v>2.7003093565820038</v>
      </c>
      <c r="N851" s="13" t="s">
        <v>91</v>
      </c>
      <c r="O851" s="13" t="s">
        <v>379</v>
      </c>
      <c r="P851" s="27" t="s">
        <v>48</v>
      </c>
      <c r="Q851" s="15" t="s">
        <v>106</v>
      </c>
      <c r="R851" s="26">
        <v>6</v>
      </c>
      <c r="S851" s="13">
        <v>200</v>
      </c>
      <c r="T851" s="13">
        <v>200</v>
      </c>
      <c r="U851" s="13"/>
      <c r="V851" s="25">
        <f>(F850-F851)/F850</f>
        <v>-6.7567567567567641E-2</v>
      </c>
      <c r="W851" s="13" t="s">
        <v>95</v>
      </c>
    </row>
    <row r="852" spans="1:23" x14ac:dyDescent="0.25">
      <c r="A852" s="21" t="s">
        <v>232</v>
      </c>
      <c r="B852" s="28">
        <v>44022</v>
      </c>
      <c r="C852" s="18">
        <v>43296</v>
      </c>
      <c r="D852" s="9">
        <v>1</v>
      </c>
      <c r="E852" s="12">
        <f>IF(B852&gt;0,_xlfn.DAYS(B852,C852)/365.242199,"")</f>
        <v>1.987722125175355</v>
      </c>
      <c r="F852" s="43">
        <v>868.31044742733081</v>
      </c>
      <c r="G852" s="47">
        <v>4.9555941258875622</v>
      </c>
      <c r="H852" s="47">
        <v>4.1830696007218755</v>
      </c>
      <c r="I852" s="47">
        <v>1.8115155428540937</v>
      </c>
      <c r="J852" s="40">
        <v>5.4356253711883804</v>
      </c>
      <c r="K852" s="45">
        <f>IF(G852&gt;0,0.0000275*G852^2.082*H852^0.974*F852,"")</f>
        <v>2.6948416281009351</v>
      </c>
      <c r="L852" s="45">
        <f>IF(G852&gt;0,(1/3*H852^3*PI()*(G852/((H852-1.3)*200))^2)*F852,"")</f>
        <v>4.9159802612478751</v>
      </c>
      <c r="M852" s="30">
        <f>IF(E852&gt;1.9,J852/E852,"")</f>
        <v>2.7346002252245669</v>
      </c>
      <c r="N852" s="13" t="s">
        <v>91</v>
      </c>
      <c r="O852" s="13" t="s">
        <v>379</v>
      </c>
      <c r="P852" s="27" t="s">
        <v>48</v>
      </c>
      <c r="Q852" s="15" t="s">
        <v>106</v>
      </c>
      <c r="R852" s="26">
        <v>7</v>
      </c>
      <c r="S852" s="13">
        <v>200</v>
      </c>
      <c r="T852" s="13">
        <v>0</v>
      </c>
      <c r="U852" s="13"/>
      <c r="V852" s="25">
        <f>(F851-F852)/F851</f>
        <v>-2.5316455696202451E-2</v>
      </c>
      <c r="W852" s="13" t="s">
        <v>95</v>
      </c>
    </row>
    <row r="853" spans="1:23" x14ac:dyDescent="0.25">
      <c r="A853" s="21" t="s">
        <v>246</v>
      </c>
      <c r="B853" s="28">
        <v>44022</v>
      </c>
      <c r="C853" s="18">
        <v>43296</v>
      </c>
      <c r="D853" s="9">
        <v>1</v>
      </c>
      <c r="E853" s="12">
        <f>IF(B853&gt;0,_xlfn.DAYS(B853,C853)/365.242199,"")</f>
        <v>1.987722125175355</v>
      </c>
      <c r="F853" s="43">
        <v>943.34962189635951</v>
      </c>
      <c r="G853" s="47">
        <v>4.8831251367155524</v>
      </c>
      <c r="H853" s="47">
        <v>4.0955792529538169</v>
      </c>
      <c r="I853" s="47">
        <v>1.8913053658269841</v>
      </c>
      <c r="J853" s="40">
        <v>5.6222448064768091</v>
      </c>
      <c r="K853" s="45">
        <f>IF(G853&gt;0,0.0000275*G853^2.082*H853^0.974*F853,"")</f>
        <v>2.7814383658376665</v>
      </c>
      <c r="L853" s="45">
        <f>IF(G853&gt;0,(1/3*H853^3*PI()*(G853/((H853-1.3)*200))^2)*F853,"")</f>
        <v>5.1765379166599388</v>
      </c>
      <c r="M853" s="30">
        <f>IF(E853&gt;1.9,J853/E853,"")</f>
        <v>2.8284863036279884</v>
      </c>
      <c r="N853" s="13" t="s">
        <v>91</v>
      </c>
      <c r="O853" s="13" t="s">
        <v>379</v>
      </c>
      <c r="P853" s="27" t="s">
        <v>48</v>
      </c>
      <c r="Q853" s="15" t="s">
        <v>106</v>
      </c>
      <c r="R853" s="26">
        <v>8</v>
      </c>
      <c r="S853" s="13">
        <v>400</v>
      </c>
      <c r="T853" s="13">
        <v>0</v>
      </c>
      <c r="U853" s="13"/>
      <c r="V853" s="25">
        <f>(F852-F853)/F852</f>
        <v>-8.6419753086419873E-2</v>
      </c>
      <c r="W853" s="13" t="s">
        <v>95</v>
      </c>
    </row>
    <row r="854" spans="1:23" x14ac:dyDescent="0.25">
      <c r="A854" s="21" t="s">
        <v>148</v>
      </c>
      <c r="B854" s="28">
        <v>44022</v>
      </c>
      <c r="C854" s="18">
        <v>43296</v>
      </c>
      <c r="D854" s="9">
        <v>1</v>
      </c>
      <c r="E854" s="12">
        <f>IF(B854&gt;0,_xlfn.DAYS(B854,C854)/365.242199,"")</f>
        <v>1.987722125175355</v>
      </c>
      <c r="F854" s="43">
        <v>803.9911550253064</v>
      </c>
      <c r="G854" s="47">
        <v>5.0351338958268395</v>
      </c>
      <c r="H854" s="47">
        <v>4.1578894314124444</v>
      </c>
      <c r="I854" s="47">
        <v>1.7121301895714773</v>
      </c>
      <c r="J854" s="40">
        <v>5.6281558796767799</v>
      </c>
      <c r="K854" s="45">
        <f>IF(G854&gt;0,0.0000275*G854^2.082*H854^0.974*F854,"")</f>
        <v>2.5642074430238591</v>
      </c>
      <c r="L854" s="45">
        <f>IF(G854&gt;0,(1/3*H854^3*PI()*(G854/((H854-1.3)*200))^2)*F854,"")</f>
        <v>4.6964522293830022</v>
      </c>
      <c r="M854" s="30">
        <f>IF(E854&gt;1.9,J854/E854,"")</f>
        <v>2.8314600961541689</v>
      </c>
      <c r="N854" s="13" t="s">
        <v>91</v>
      </c>
      <c r="O854" s="13" t="s">
        <v>379</v>
      </c>
      <c r="P854" s="27" t="s">
        <v>48</v>
      </c>
      <c r="Q854" s="15" t="s">
        <v>106</v>
      </c>
      <c r="R854" s="26">
        <v>9</v>
      </c>
      <c r="S854" s="13">
        <v>400</v>
      </c>
      <c r="T854" s="13">
        <v>400</v>
      </c>
      <c r="U854" s="13"/>
      <c r="V854" s="25">
        <f>(F853-F854)/F853</f>
        <v>0.14772727272727273</v>
      </c>
      <c r="W854" s="13" t="s">
        <v>95</v>
      </c>
    </row>
    <row r="855" spans="1:23" x14ac:dyDescent="0.25">
      <c r="A855" s="21" t="s">
        <v>134</v>
      </c>
      <c r="B855" s="28">
        <v>44022</v>
      </c>
      <c r="C855" s="18">
        <v>43296</v>
      </c>
      <c r="D855" s="9">
        <v>1</v>
      </c>
      <c r="E855" s="12">
        <f>IF(B855&gt;0,_xlfn.DAYS(B855,C855)/365.242199,"")</f>
        <v>1.987722125175355</v>
      </c>
      <c r="F855" s="43">
        <v>846.8706832933226</v>
      </c>
      <c r="G855" s="47">
        <v>5.5306159786317268</v>
      </c>
      <c r="H855" s="47">
        <v>4.5077054560119034</v>
      </c>
      <c r="I855" s="47">
        <v>2.1761295660024449</v>
      </c>
      <c r="J855" s="40">
        <v>6.732923147145808</v>
      </c>
      <c r="K855" s="45">
        <f>IF(G855&gt;0,0.0000275*G855^2.082*H855^0.974*F855,"")</f>
        <v>3.5526867379845708</v>
      </c>
      <c r="L855" s="45">
        <f>IF(G855&gt;0,(1/3*H855^3*PI()*(G855/((H855-1.3)*200))^2)*F855,"")</f>
        <v>6.0368496451277593</v>
      </c>
      <c r="M855" s="30">
        <f>IF(E855&gt;1.9,J855/E855,"")</f>
        <v>3.3872557244649255</v>
      </c>
      <c r="N855" s="13" t="s">
        <v>91</v>
      </c>
      <c r="O855" s="13" t="s">
        <v>379</v>
      </c>
      <c r="P855" s="27" t="s">
        <v>48</v>
      </c>
      <c r="Q855" s="15" t="s">
        <v>106</v>
      </c>
      <c r="R855" s="26">
        <v>10</v>
      </c>
      <c r="S855" s="13">
        <v>400</v>
      </c>
      <c r="T855" s="13">
        <v>0</v>
      </c>
      <c r="U855" s="13"/>
      <c r="V855" s="25">
        <f>(F854-F855)/F854</f>
        <v>-5.3333333333333163E-2</v>
      </c>
      <c r="W855" s="13" t="s">
        <v>95</v>
      </c>
    </row>
    <row r="856" spans="1:23" x14ac:dyDescent="0.25">
      <c r="A856" s="21" t="s">
        <v>121</v>
      </c>
      <c r="B856" s="28">
        <v>43734</v>
      </c>
      <c r="C856" s="18">
        <v>42078</v>
      </c>
      <c r="D856" s="9">
        <v>1</v>
      </c>
      <c r="E856" s="12">
        <f>IF(B856&gt;0,_xlfn.DAYS(B856,C856)/365.242199,"")</f>
        <v>4.533977740069405</v>
      </c>
      <c r="F856" s="43">
        <v>822.89865114754627</v>
      </c>
      <c r="G856" s="47">
        <v>12.379598662207359</v>
      </c>
      <c r="H856" s="47">
        <v>11.946372830068483</v>
      </c>
      <c r="I856" s="47">
        <v>10.232505528683562</v>
      </c>
      <c r="J856" s="40">
        <v>51.067416289922477</v>
      </c>
      <c r="K856" s="45">
        <f>IF(G856&gt;0,0.0000275*G856^2.082*H856^0.974*F856,"")</f>
        <v>47.744356042796994</v>
      </c>
      <c r="L856" s="45">
        <f>IF(G856&gt;0,(1/3*H856^3*PI()*(G856/((H856-1.3)*200))^2)*F856,"")</f>
        <v>49.663001002460909</v>
      </c>
      <c r="M856" s="30">
        <f>IF(E856&gt;1.9,J856/E856,"")</f>
        <v>11.263270182958761</v>
      </c>
      <c r="N856" s="13" t="s">
        <v>91</v>
      </c>
      <c r="O856" s="13" t="s">
        <v>379</v>
      </c>
      <c r="P856" s="27" t="s">
        <v>48</v>
      </c>
      <c r="Q856" s="15" t="s">
        <v>107</v>
      </c>
      <c r="R856" s="26">
        <v>1</v>
      </c>
      <c r="S856" s="13">
        <v>0</v>
      </c>
      <c r="T856" s="13">
        <v>0</v>
      </c>
      <c r="U856" s="13"/>
      <c r="V856" s="25">
        <f>(F855-F856)/F855</f>
        <v>2.8306602907250903E-2</v>
      </c>
      <c r="W856" s="13" t="s">
        <v>95</v>
      </c>
    </row>
    <row r="857" spans="1:23" x14ac:dyDescent="0.25">
      <c r="A857" s="21" t="s">
        <v>163</v>
      </c>
      <c r="B857" s="28">
        <v>43734</v>
      </c>
      <c r="C857" s="18">
        <v>42078</v>
      </c>
      <c r="D857" s="9">
        <v>1</v>
      </c>
      <c r="E857" s="12">
        <f>IF(B857&gt;0,_xlfn.DAYS(B857,C857)/365.242199,"")</f>
        <v>4.533977740069405</v>
      </c>
      <c r="F857" s="43">
        <v>812.2116556780976</v>
      </c>
      <c r="G857" s="47">
        <v>11.985314685314684</v>
      </c>
      <c r="H857" s="47">
        <v>11.808641358641358</v>
      </c>
      <c r="I857" s="47">
        <v>9.5570264713799844</v>
      </c>
      <c r="J857" s="40">
        <v>49.39158076244447</v>
      </c>
      <c r="K857" s="45">
        <f>IF(G857&gt;0,0.0000275*G857^2.082*H857^0.974*F857,"")</f>
        <v>43.558486658346055</v>
      </c>
      <c r="L857" s="45">
        <f>IF(G857&gt;0,(1/3*H857^3*PI()*(G857/((H857-1.3)*200))^2)*F857,"")</f>
        <v>45.545280811118005</v>
      </c>
      <c r="M857" s="30">
        <f>IF(E857&gt;1.9,J857/E857,"")</f>
        <v>10.893653121836543</v>
      </c>
      <c r="N857" s="13" t="s">
        <v>91</v>
      </c>
      <c r="O857" s="13" t="s">
        <v>379</v>
      </c>
      <c r="P857" s="27" t="s">
        <v>48</v>
      </c>
      <c r="Q857" s="15" t="s">
        <v>107</v>
      </c>
      <c r="R857" s="26">
        <v>2</v>
      </c>
      <c r="S857" s="13">
        <v>0</v>
      </c>
      <c r="T857" s="13">
        <v>0</v>
      </c>
      <c r="U857" s="13"/>
      <c r="V857" s="25">
        <f>(F856-F857)/F856</f>
        <v>1.2987012987013014E-2</v>
      </c>
      <c r="W857" s="13" t="s">
        <v>95</v>
      </c>
    </row>
    <row r="858" spans="1:23" x14ac:dyDescent="0.25">
      <c r="A858" s="21" t="s">
        <v>177</v>
      </c>
      <c r="B858" s="28">
        <v>43734</v>
      </c>
      <c r="C858" s="18">
        <v>42078</v>
      </c>
      <c r="D858" s="9">
        <v>1</v>
      </c>
      <c r="E858" s="12">
        <f>IF(B858&gt;0,_xlfn.DAYS(B858,C858)/365.242199,"")</f>
        <v>4.533977740069405</v>
      </c>
      <c r="F858" s="43">
        <v>940.45560131148125</v>
      </c>
      <c r="G858" s="47">
        <v>11.987906846240179</v>
      </c>
      <c r="H858" s="47">
        <v>11.585352760872105</v>
      </c>
      <c r="I858" s="47">
        <v>11.216841920740364</v>
      </c>
      <c r="J858" s="40">
        <v>56.240049487463736</v>
      </c>
      <c r="K858" s="45">
        <f>IF(G858&gt;0,0.0000275*G858^2.082*H858^0.974*F858,"")</f>
        <v>49.529311060884872</v>
      </c>
      <c r="L858" s="45">
        <f>IF(G858&gt;0,(1/3*H858^3*PI()*(G858/((H858-1.3)*200))^2)*F858,"")</f>
        <v>52.009544057801044</v>
      </c>
      <c r="M858" s="30">
        <f>IF(E858&gt;1.9,J858/E858,"")</f>
        <v>12.404130040259709</v>
      </c>
      <c r="N858" s="13" t="s">
        <v>91</v>
      </c>
      <c r="O858" s="13" t="s">
        <v>379</v>
      </c>
      <c r="P858" s="27" t="s">
        <v>48</v>
      </c>
      <c r="Q858" s="15" t="s">
        <v>107</v>
      </c>
      <c r="R858" s="26">
        <v>3</v>
      </c>
      <c r="S858" s="13">
        <v>0</v>
      </c>
      <c r="T858" s="13">
        <v>100</v>
      </c>
      <c r="U858" s="13"/>
      <c r="V858" s="25">
        <f>(F857-F858)/F857</f>
        <v>-0.15789473684210503</v>
      </c>
      <c r="W858" s="13" t="s">
        <v>95</v>
      </c>
    </row>
    <row r="859" spans="1:23" x14ac:dyDescent="0.25">
      <c r="A859" s="21" t="s">
        <v>191</v>
      </c>
      <c r="B859" s="28">
        <v>43734</v>
      </c>
      <c r="C859" s="18">
        <v>42078</v>
      </c>
      <c r="D859" s="9">
        <v>1</v>
      </c>
      <c r="E859" s="12">
        <f>IF(B859&gt;0,_xlfn.DAYS(B859,C859)/365.242199,"")</f>
        <v>4.533977740069405</v>
      </c>
      <c r="F859" s="43">
        <v>865.64663302534098</v>
      </c>
      <c r="G859" s="47">
        <v>12.237388888888889</v>
      </c>
      <c r="H859" s="47">
        <v>11.911458068800364</v>
      </c>
      <c r="I859" s="47">
        <v>10.616518679818014</v>
      </c>
      <c r="J859" s="40">
        <v>54.247198317121232</v>
      </c>
      <c r="K859" s="45">
        <f>IF(G859&gt;0,0.0000275*G859^2.082*H859^0.974*F859,"")</f>
        <v>48.891254143466192</v>
      </c>
      <c r="L859" s="45">
        <f>IF(G859&gt;0,(1/3*H859^3*PI()*(G859/((H859-1.3)*200))^2)*F859,"")</f>
        <v>50.9367754111423</v>
      </c>
      <c r="M859" s="30">
        <f>IF(E859&gt;1.9,J859/E859,"")</f>
        <v>11.964592996941098</v>
      </c>
      <c r="N859" s="13" t="s">
        <v>91</v>
      </c>
      <c r="O859" s="13" t="s">
        <v>379</v>
      </c>
      <c r="P859" s="27" t="s">
        <v>48</v>
      </c>
      <c r="Q859" s="15" t="s">
        <v>107</v>
      </c>
      <c r="R859" s="26">
        <v>4</v>
      </c>
      <c r="S859" s="13">
        <v>100</v>
      </c>
      <c r="T859" s="13">
        <v>100</v>
      </c>
      <c r="U859" s="13"/>
      <c r="V859" s="25">
        <f>(F858-F859)/F858</f>
        <v>7.9545454545454239E-2</v>
      </c>
      <c r="W859" s="13" t="s">
        <v>95</v>
      </c>
    </row>
    <row r="860" spans="1:23" x14ac:dyDescent="0.25">
      <c r="A860" s="21" t="s">
        <v>205</v>
      </c>
      <c r="B860" s="28">
        <v>43734</v>
      </c>
      <c r="C860" s="18">
        <v>42078</v>
      </c>
      <c r="D860" s="9">
        <v>1</v>
      </c>
      <c r="E860" s="12">
        <f>IF(B860&gt;0,_xlfn.DAYS(B860,C860)/365.242199,"")</f>
        <v>4.533977740069405</v>
      </c>
      <c r="F860" s="43">
        <v>919.08161037258412</v>
      </c>
      <c r="G860" s="47">
        <v>10.885467980295568</v>
      </c>
      <c r="H860" s="47">
        <v>10.97689173605867</v>
      </c>
      <c r="I860" s="47">
        <v>9.2148887243024866</v>
      </c>
      <c r="J860" s="40">
        <v>47.042412787809255</v>
      </c>
      <c r="K860" s="45">
        <f>IF(G860&gt;0,0.0000275*G860^2.082*H860^0.974*F860,"")</f>
        <v>37.56897611353115</v>
      </c>
      <c r="L860" s="45">
        <f>IF(G860&gt;0,(1/3*H860^3*PI()*(G860/((H860-1.3)*200))^2)*F860,"")</f>
        <v>40.27015400501913</v>
      </c>
      <c r="M860" s="30">
        <f>IF(E860&gt;1.9,J860/E860,"")</f>
        <v>10.375527954640805</v>
      </c>
      <c r="N860" s="13" t="s">
        <v>91</v>
      </c>
      <c r="O860" s="13" t="s">
        <v>379</v>
      </c>
      <c r="P860" s="27" t="s">
        <v>48</v>
      </c>
      <c r="Q860" s="15" t="s">
        <v>107</v>
      </c>
      <c r="R860" s="26">
        <v>5</v>
      </c>
      <c r="S860" s="13">
        <v>100</v>
      </c>
      <c r="T860" s="13">
        <v>0</v>
      </c>
      <c r="U860" s="13"/>
      <c r="V860" s="25">
        <f>(F859-F860)/F859</f>
        <v>-6.1728395061728253E-2</v>
      </c>
      <c r="W860" s="13" t="s">
        <v>95</v>
      </c>
    </row>
    <row r="861" spans="1:23" x14ac:dyDescent="0.25">
      <c r="A861" s="21" t="s">
        <v>219</v>
      </c>
      <c r="B861" s="28">
        <v>43734</v>
      </c>
      <c r="C861" s="18">
        <v>42078</v>
      </c>
      <c r="D861" s="9">
        <v>1</v>
      </c>
      <c r="E861" s="12">
        <f>IF(B861&gt;0,_xlfn.DAYS(B861,C861)/365.242199,"")</f>
        <v>4.533977740069405</v>
      </c>
      <c r="F861" s="43">
        <v>897.70761943368689</v>
      </c>
      <c r="G861" s="47">
        <v>11.905537779270178</v>
      </c>
      <c r="H861" s="47">
        <v>11.424987789987791</v>
      </c>
      <c r="I861" s="47">
        <v>10.474995811878676</v>
      </c>
      <c r="J861" s="40">
        <v>51.928452873311777</v>
      </c>
      <c r="K861" s="45">
        <f>IF(G861&gt;0,0.0000275*G861^2.082*H861^0.974*F861,"")</f>
        <v>45.975721654141751</v>
      </c>
      <c r="L861" s="45">
        <f>IF(G861&gt;0,(1/3*H861^3*PI()*(G861/((H861-1.3)*200))^2)*F861,"")</f>
        <v>48.459596144711163</v>
      </c>
      <c r="M861" s="30">
        <f>IF(E861&gt;1.9,J861/E861,"")</f>
        <v>11.453177728331077</v>
      </c>
      <c r="N861" s="13" t="s">
        <v>91</v>
      </c>
      <c r="O861" s="13" t="s">
        <v>379</v>
      </c>
      <c r="P861" s="27" t="s">
        <v>48</v>
      </c>
      <c r="Q861" s="15" t="s">
        <v>107</v>
      </c>
      <c r="R861" s="26">
        <v>6</v>
      </c>
      <c r="S861" s="13">
        <v>200</v>
      </c>
      <c r="T861" s="13">
        <v>200</v>
      </c>
      <c r="U861" s="13"/>
      <c r="V861" s="25">
        <f>(F860-F861)/F860</f>
        <v>2.3255813953488299E-2</v>
      </c>
      <c r="W861" s="13" t="s">
        <v>95</v>
      </c>
    </row>
    <row r="862" spans="1:23" x14ac:dyDescent="0.25">
      <c r="A862" s="21" t="s">
        <v>233</v>
      </c>
      <c r="B862" s="28">
        <v>43734</v>
      </c>
      <c r="C862" s="18">
        <v>42078</v>
      </c>
      <c r="D862" s="9">
        <v>1</v>
      </c>
      <c r="E862" s="12">
        <f>IF(B862&gt;0,_xlfn.DAYS(B862,C862)/365.242199,"")</f>
        <v>4.533977740069405</v>
      </c>
      <c r="F862" s="43">
        <v>833.58564661699495</v>
      </c>
      <c r="G862" s="47">
        <v>12.088361823361824</v>
      </c>
      <c r="H862" s="47">
        <v>11.635337033505206</v>
      </c>
      <c r="I862" s="47">
        <v>10.1252129207042</v>
      </c>
      <c r="J862" s="40">
        <v>51.743449807456244</v>
      </c>
      <c r="K862" s="45">
        <f>IF(G862&gt;0,0.0000275*G862^2.082*H862^0.974*F862,"")</f>
        <v>44.858078705821185</v>
      </c>
      <c r="L862" s="45">
        <f>IF(G862&gt;0,(1/3*H862^3*PI()*(G862/((H862-1.3)*200))^2)*F862,"")</f>
        <v>47.026360866362189</v>
      </c>
      <c r="M862" s="30">
        <f>IF(E862&gt;1.9,J862/E862,"")</f>
        <v>11.412374028696526</v>
      </c>
      <c r="N862" s="13" t="s">
        <v>91</v>
      </c>
      <c r="O862" s="13" t="s">
        <v>379</v>
      </c>
      <c r="P862" s="27" t="s">
        <v>48</v>
      </c>
      <c r="Q862" s="15" t="s">
        <v>107</v>
      </c>
      <c r="R862" s="26">
        <v>7</v>
      </c>
      <c r="S862" s="13">
        <v>200</v>
      </c>
      <c r="T862" s="13">
        <v>0</v>
      </c>
      <c r="U862" s="13"/>
      <c r="V862" s="25">
        <f>(F861-F862)/F861</f>
        <v>7.1428571428571452E-2</v>
      </c>
      <c r="W862" s="13" t="s">
        <v>95</v>
      </c>
    </row>
    <row r="863" spans="1:23" x14ac:dyDescent="0.25">
      <c r="A863" s="21" t="s">
        <v>247</v>
      </c>
      <c r="B863" s="28">
        <v>43734</v>
      </c>
      <c r="C863" s="18">
        <v>42078</v>
      </c>
      <c r="D863" s="9">
        <v>1</v>
      </c>
      <c r="E863" s="12">
        <f>IF(B863&gt;0,_xlfn.DAYS(B863,C863)/365.242199,"")</f>
        <v>4.533977740069405</v>
      </c>
      <c r="F863" s="43">
        <v>790.83766473920025</v>
      </c>
      <c r="G863" s="47">
        <v>12.132371794871794</v>
      </c>
      <c r="H863" s="47">
        <v>11.675320512820514</v>
      </c>
      <c r="I863" s="47">
        <v>9.613985078702191</v>
      </c>
      <c r="J863" s="40">
        <v>50.314146330432109</v>
      </c>
      <c r="K863" s="45">
        <f>IF(G863&gt;0,0.0000275*G863^2.082*H863^0.974*F863,"")</f>
        <v>43.02440085803547</v>
      </c>
      <c r="L863" s="45">
        <f>IF(G863&gt;0,(1/3*H863^3*PI()*(G863/((H863-1.3)*200))^2)*F863,"")</f>
        <v>45.055808246093903</v>
      </c>
      <c r="M863" s="30">
        <f>IF(E863&gt;1.9,J863/E863,"")</f>
        <v>11.097131308293964</v>
      </c>
      <c r="N863" s="13" t="s">
        <v>91</v>
      </c>
      <c r="O863" s="13" t="s">
        <v>379</v>
      </c>
      <c r="P863" s="27" t="s">
        <v>48</v>
      </c>
      <c r="Q863" s="15" t="s">
        <v>107</v>
      </c>
      <c r="R863" s="26">
        <v>8</v>
      </c>
      <c r="S863" s="13">
        <v>400</v>
      </c>
      <c r="T863" s="13">
        <v>0</v>
      </c>
      <c r="U863" s="13"/>
      <c r="V863" s="25">
        <f>(F862-F863)/F862</f>
        <v>5.1282051282051384E-2</v>
      </c>
      <c r="W863" s="13" t="s">
        <v>95</v>
      </c>
    </row>
    <row r="864" spans="1:23" x14ac:dyDescent="0.25">
      <c r="A864" s="21" t="s">
        <v>149</v>
      </c>
      <c r="B864" s="28">
        <v>43734</v>
      </c>
      <c r="C864" s="18">
        <v>42078</v>
      </c>
      <c r="D864" s="9">
        <v>1</v>
      </c>
      <c r="E864" s="12">
        <f>IF(B864&gt;0,_xlfn.DAYS(B864,C864)/365.242199,"")</f>
        <v>4.533977740069405</v>
      </c>
      <c r="F864" s="43">
        <v>822.89865114754627</v>
      </c>
      <c r="G864" s="47">
        <v>11.704261633428299</v>
      </c>
      <c r="H864" s="47">
        <v>11.298190602699298</v>
      </c>
      <c r="I864" s="47">
        <v>9.4772646962943483</v>
      </c>
      <c r="J864" s="40">
        <v>49.24420702544181</v>
      </c>
      <c r="K864" s="45">
        <f>IF(G864&gt;0,0.0000275*G864^2.082*H864^0.974*F864,"")</f>
        <v>40.234810705199372</v>
      </c>
      <c r="L864" s="45">
        <f>IF(G864&gt;0,(1/3*H864^3*PI()*(G864/((H864-1.3)*200))^2)*F864,"")</f>
        <v>42.578159789263701</v>
      </c>
      <c r="M864" s="30">
        <f>IF(E864&gt;1.9,J864/E864,"")</f>
        <v>10.861148829700252</v>
      </c>
      <c r="N864" s="13" t="s">
        <v>91</v>
      </c>
      <c r="O864" s="13" t="s">
        <v>379</v>
      </c>
      <c r="P864" s="27" t="s">
        <v>48</v>
      </c>
      <c r="Q864" s="15" t="s">
        <v>107</v>
      </c>
      <c r="R864" s="26">
        <v>9</v>
      </c>
      <c r="S864" s="13">
        <v>400</v>
      </c>
      <c r="T864" s="13">
        <v>400</v>
      </c>
      <c r="U864" s="13"/>
      <c r="V864" s="25">
        <f>(F863-F864)/F863</f>
        <v>-4.0540540540540626E-2</v>
      </c>
      <c r="W864" s="13" t="s">
        <v>95</v>
      </c>
    </row>
    <row r="865" spans="1:23" x14ac:dyDescent="0.25">
      <c r="A865" s="21" t="s">
        <v>135</v>
      </c>
      <c r="B865" s="28">
        <v>43734</v>
      </c>
      <c r="C865" s="18">
        <v>42078</v>
      </c>
      <c r="D865" s="9">
        <v>1</v>
      </c>
      <c r="E865" s="12">
        <f>IF(B865&gt;0,_xlfn.DAYS(B865,C865)/365.242199,"")</f>
        <v>4.533977740069405</v>
      </c>
      <c r="F865" s="43">
        <v>876.33362849478954</v>
      </c>
      <c r="G865" s="47">
        <v>11.626888486575231</v>
      </c>
      <c r="H865" s="47">
        <v>11.135282184457514</v>
      </c>
      <c r="I865" s="47">
        <v>9.8249901467537111</v>
      </c>
      <c r="J865" s="40">
        <v>49.686527488371482</v>
      </c>
      <c r="K865" s="45">
        <f>IF(G865&gt;0,0.0000275*G865^2.082*H865^0.974*F865,"")</f>
        <v>41.666228256509967</v>
      </c>
      <c r="L865" s="45">
        <f>IF(G865&gt;0,(1/3*H865^3*PI()*(G865/((H865-1.3)*200))^2)*F865,"")</f>
        <v>44.26853506895759</v>
      </c>
      <c r="M865" s="30">
        <f>IF(E865&gt;1.9,J865/E865,"")</f>
        <v>10.958705652491998</v>
      </c>
      <c r="N865" s="13" t="s">
        <v>91</v>
      </c>
      <c r="O865" s="13" t="s">
        <v>379</v>
      </c>
      <c r="P865" s="27" t="s">
        <v>48</v>
      </c>
      <c r="Q865" s="15" t="s">
        <v>107</v>
      </c>
      <c r="R865" s="26">
        <v>10</v>
      </c>
      <c r="S865" s="13">
        <v>400</v>
      </c>
      <c r="T865" s="13">
        <v>0</v>
      </c>
      <c r="U865" s="13"/>
      <c r="V865" s="25">
        <f>(F864-F865)/F864</f>
        <v>-6.4935064935064929E-2</v>
      </c>
      <c r="W865" s="13" t="s">
        <v>95</v>
      </c>
    </row>
    <row r="866" spans="1:23" x14ac:dyDescent="0.25">
      <c r="A866" s="21" t="s">
        <v>122</v>
      </c>
      <c r="B866" s="28">
        <v>44045</v>
      </c>
      <c r="C866" s="18">
        <v>42597</v>
      </c>
      <c r="D866" s="9">
        <v>1</v>
      </c>
      <c r="E866" s="12">
        <f>IF(B866&gt;0,_xlfn.DAYS(B866,C866)/365.242199,"")</f>
        <v>3.9644926132974025</v>
      </c>
      <c r="F866" s="43">
        <v>1093.75</v>
      </c>
      <c r="G866" s="47">
        <v>8.758393978393979</v>
      </c>
      <c r="H866" s="47">
        <v>9.0437713037713046</v>
      </c>
      <c r="I866" s="47">
        <v>6.8957549684752522</v>
      </c>
      <c r="J866" s="40">
        <v>26.950368882757193</v>
      </c>
      <c r="K866" s="45">
        <f>IF(G866&gt;0,0.0000275*G866^2.082*H866^0.974*F866,"")</f>
        <v>23.543065121839</v>
      </c>
      <c r="L866" s="45">
        <f>IF(G866&gt;0,(1/3*H866^3*PI()*(G866/((H866-1.3)*200))^2)*F866,"")</f>
        <v>27.09438667208229</v>
      </c>
      <c r="M866" s="30">
        <f>IF(E866&gt;1.9,J866/E866,"")</f>
        <v>6.7979364603587094</v>
      </c>
      <c r="N866" s="13" t="s">
        <v>90</v>
      </c>
      <c r="O866" s="13" t="s">
        <v>379</v>
      </c>
      <c r="P866" s="27" t="s">
        <v>48</v>
      </c>
      <c r="Q866" s="15" t="s">
        <v>108</v>
      </c>
      <c r="R866" s="26">
        <v>1</v>
      </c>
      <c r="S866" s="13">
        <v>0</v>
      </c>
      <c r="T866" s="13">
        <v>0</v>
      </c>
      <c r="U866" s="13"/>
      <c r="V866" s="25">
        <f>(F865-F866)/F865</f>
        <v>-0.24809771579649378</v>
      </c>
      <c r="W866" s="13" t="s">
        <v>95</v>
      </c>
    </row>
    <row r="867" spans="1:23" x14ac:dyDescent="0.25">
      <c r="A867" s="21" t="s">
        <v>164</v>
      </c>
      <c r="B867" s="28">
        <v>44045</v>
      </c>
      <c r="C867" s="18">
        <v>42597</v>
      </c>
      <c r="D867" s="9">
        <v>1</v>
      </c>
      <c r="E867" s="12">
        <f>IF(B867&gt;0,_xlfn.DAYS(B867,C867)/365.242199,"")</f>
        <v>3.9644926132974025</v>
      </c>
      <c r="F867" s="43">
        <v>1145.8333333333333</v>
      </c>
      <c r="G867" s="47">
        <v>7.1295645943562604</v>
      </c>
      <c r="H867" s="47">
        <v>7.7221252204585547</v>
      </c>
      <c r="I867" s="47">
        <v>4.9978668956256413</v>
      </c>
      <c r="J867" s="40">
        <v>21.807163926782252</v>
      </c>
      <c r="K867" s="45">
        <f>IF(G867&gt;0,0.0000275*G867^2.082*H867^0.974*F867,"")</f>
        <v>13.77802634307165</v>
      </c>
      <c r="L867" s="45">
        <f>IF(G867&gt;0,(1/3*H867^3*PI()*(G867/((H867-1.3)*200))^2)*F867,"")</f>
        <v>17.024292627531921</v>
      </c>
      <c r="M867" s="30">
        <f>IF(E867&gt;1.9,J867/E867,"")</f>
        <v>5.5006191343725312</v>
      </c>
      <c r="N867" s="13" t="s">
        <v>90</v>
      </c>
      <c r="O867" s="13" t="s">
        <v>379</v>
      </c>
      <c r="P867" s="27" t="s">
        <v>48</v>
      </c>
      <c r="Q867" s="15" t="s">
        <v>108</v>
      </c>
      <c r="R867" s="26">
        <v>2</v>
      </c>
      <c r="S867" s="13">
        <v>0</v>
      </c>
      <c r="T867" s="13">
        <v>0</v>
      </c>
      <c r="U867" s="13"/>
      <c r="V867" s="25">
        <f>(F866-F867)/F866</f>
        <v>-4.7619047619047547E-2</v>
      </c>
      <c r="W867" s="13" t="s">
        <v>95</v>
      </c>
    </row>
    <row r="868" spans="1:23" x14ac:dyDescent="0.25">
      <c r="A868" s="21" t="s">
        <v>178</v>
      </c>
      <c r="B868" s="28">
        <v>44045</v>
      </c>
      <c r="C868" s="18">
        <v>42597</v>
      </c>
      <c r="D868" s="9">
        <v>1</v>
      </c>
      <c r="E868" s="12">
        <f>IF(B868&gt;0,_xlfn.DAYS(B868,C868)/365.242199,"")</f>
        <v>3.9644926132974025</v>
      </c>
      <c r="F868" s="43">
        <v>1114.5833333333333</v>
      </c>
      <c r="G868" s="47">
        <v>8.2109976105137417</v>
      </c>
      <c r="H868" s="47">
        <v>9.0551373954599761</v>
      </c>
      <c r="I868" s="47">
        <v>6.2059299440862308</v>
      </c>
      <c r="J868" s="40">
        <v>26.073410643924269</v>
      </c>
      <c r="K868" s="45">
        <f>IF(G868&gt;0,0.0000275*G868^2.082*H868^0.974*F868,"")</f>
        <v>21.000678631027959</v>
      </c>
      <c r="L868" s="45">
        <f>IF(G868&gt;0,(1/3*H868^3*PI()*(G868/((H868-1.3)*200))^2)*F868,"")</f>
        <v>24.287295834856902</v>
      </c>
      <c r="M868" s="30">
        <f>IF(E868&gt;1.9,J868/E868,"")</f>
        <v>6.5767333142381954</v>
      </c>
      <c r="N868" s="13" t="s">
        <v>90</v>
      </c>
      <c r="O868" s="13" t="s">
        <v>379</v>
      </c>
      <c r="P868" s="27" t="s">
        <v>48</v>
      </c>
      <c r="Q868" s="15" t="s">
        <v>108</v>
      </c>
      <c r="R868" s="26">
        <v>3</v>
      </c>
      <c r="S868" s="13">
        <v>0</v>
      </c>
      <c r="T868" s="13">
        <v>100</v>
      </c>
      <c r="U868" s="13"/>
      <c r="V868" s="25">
        <f>(F867-F868)/F867</f>
        <v>2.7272727272727275E-2</v>
      </c>
      <c r="W868" s="13" t="s">
        <v>95</v>
      </c>
    </row>
    <row r="869" spans="1:23" x14ac:dyDescent="0.25">
      <c r="A869" s="21" t="s">
        <v>192</v>
      </c>
      <c r="B869" s="28">
        <v>44045</v>
      </c>
      <c r="C869" s="18">
        <v>42597</v>
      </c>
      <c r="D869" s="9">
        <v>1</v>
      </c>
      <c r="E869" s="12">
        <f>IF(B869&gt;0,_xlfn.DAYS(B869,C869)/365.242199,"")</f>
        <v>3.9644926132974025</v>
      </c>
      <c r="F869" s="43">
        <v>927.08333333333337</v>
      </c>
      <c r="G869" s="47">
        <v>8.2538190582128284</v>
      </c>
      <c r="H869" s="47">
        <v>8.5771968854282523</v>
      </c>
      <c r="I869" s="47">
        <v>5.2215826537308834</v>
      </c>
      <c r="J869" s="40">
        <v>23.346398599052655</v>
      </c>
      <c r="K869" s="45">
        <f>IF(G869&gt;0,0.0000275*G869^2.082*H869^0.974*F869,"")</f>
        <v>16.749639341692266</v>
      </c>
      <c r="L869" s="45">
        <f>IF(G869&gt;0,(1/3*H869^3*PI()*(G869/((H869-1.3)*200))^2)*F869,"")</f>
        <v>19.701766874156185</v>
      </c>
      <c r="M869" s="30">
        <f>IF(E869&gt;1.9,J869/E869,"")</f>
        <v>5.8888742838732817</v>
      </c>
      <c r="N869" s="13" t="s">
        <v>90</v>
      </c>
      <c r="O869" s="13" t="s">
        <v>379</v>
      </c>
      <c r="P869" s="27" t="s">
        <v>48</v>
      </c>
      <c r="Q869" s="15" t="s">
        <v>108</v>
      </c>
      <c r="R869" s="26">
        <v>4</v>
      </c>
      <c r="S869" s="13">
        <v>100</v>
      </c>
      <c r="T869" s="13">
        <v>100</v>
      </c>
      <c r="U869" s="13"/>
      <c r="V869" s="25">
        <f>(F868-F869)/F868</f>
        <v>0.16822429906542047</v>
      </c>
      <c r="W869" s="13" t="s">
        <v>95</v>
      </c>
    </row>
    <row r="870" spans="1:23" x14ac:dyDescent="0.25">
      <c r="A870" s="21" t="s">
        <v>206</v>
      </c>
      <c r="B870" s="28">
        <v>44045</v>
      </c>
      <c r="C870" s="18">
        <v>42597</v>
      </c>
      <c r="D870" s="9">
        <v>1</v>
      </c>
      <c r="E870" s="12">
        <f>IF(B870&gt;0,_xlfn.DAYS(B870,C870)/365.242199,"")</f>
        <v>3.9644926132974025</v>
      </c>
      <c r="F870" s="43">
        <v>1260.4166666666667</v>
      </c>
      <c r="G870" s="47">
        <v>8.3330189255189246</v>
      </c>
      <c r="H870" s="47">
        <v>9.2415415140415131</v>
      </c>
      <c r="I870" s="47">
        <v>7.3377296036962987</v>
      </c>
      <c r="J870" s="40">
        <v>30.173838170459234</v>
      </c>
      <c r="K870" s="45">
        <f>IF(G870&gt;0,0.0000275*G870^2.082*H870^0.974*F870,"")</f>
        <v>24.979999509500029</v>
      </c>
      <c r="L870" s="45">
        <f>IF(G870&gt;0,(1/3*H870^3*PI()*(G870/((H870-1.3)*200))^2)*F870,"")</f>
        <v>28.67550900152834</v>
      </c>
      <c r="M870" s="30">
        <f>IF(E870&gt;1.9,J870/E870,"")</f>
        <v>7.6110214127407927</v>
      </c>
      <c r="N870" s="13" t="s">
        <v>90</v>
      </c>
      <c r="O870" s="13" t="s">
        <v>379</v>
      </c>
      <c r="P870" s="27" t="s">
        <v>48</v>
      </c>
      <c r="Q870" s="15" t="s">
        <v>108</v>
      </c>
      <c r="R870" s="26">
        <v>5</v>
      </c>
      <c r="S870" s="13">
        <v>100</v>
      </c>
      <c r="T870" s="13">
        <v>0</v>
      </c>
      <c r="U870" s="13"/>
      <c r="V870" s="25">
        <f>(F869-F870)/F869</f>
        <v>-0.35955056179775285</v>
      </c>
      <c r="W870" s="13" t="s">
        <v>95</v>
      </c>
    </row>
    <row r="871" spans="1:23" x14ac:dyDescent="0.25">
      <c r="A871" s="21" t="s">
        <v>220</v>
      </c>
      <c r="B871" s="28">
        <v>44045</v>
      </c>
      <c r="C871" s="18">
        <v>42597</v>
      </c>
      <c r="D871" s="9">
        <v>1</v>
      </c>
      <c r="E871" s="12">
        <f>IF(B871&gt;0,_xlfn.DAYS(B871,C871)/365.242199,"")</f>
        <v>3.9644926132974025</v>
      </c>
      <c r="F871" s="43">
        <v>1166.6666666666667</v>
      </c>
      <c r="G871" s="47">
        <v>7.9098560098560107</v>
      </c>
      <c r="H871" s="47">
        <v>8.5938804188804205</v>
      </c>
      <c r="I871" s="47">
        <v>6.1080926494348837</v>
      </c>
      <c r="J871" s="40">
        <v>25.50288633772815</v>
      </c>
      <c r="K871" s="45">
        <f>IF(G871&gt;0,0.0000275*G871^2.082*H871^0.974*F871,"")</f>
        <v>19.327106804264222</v>
      </c>
      <c r="L871" s="45">
        <f>IF(G871&gt;0,(1/3*H871^3*PI()*(G871/((H871-1.3)*200))^2)*F871,"")</f>
        <v>22.798339302616416</v>
      </c>
      <c r="M871" s="30">
        <f>IF(E871&gt;1.9,J871/E871,"")</f>
        <v>6.4328247837285124</v>
      </c>
      <c r="N871" s="13" t="s">
        <v>90</v>
      </c>
      <c r="O871" s="13" t="s">
        <v>379</v>
      </c>
      <c r="P871" s="27" t="s">
        <v>48</v>
      </c>
      <c r="Q871" s="15" t="s">
        <v>108</v>
      </c>
      <c r="R871" s="26">
        <v>6</v>
      </c>
      <c r="S871" s="13">
        <v>200</v>
      </c>
      <c r="T871" s="13">
        <v>200</v>
      </c>
      <c r="U871" s="13"/>
      <c r="V871" s="25">
        <f>(F870-F871)/F870</f>
        <v>7.43801652892562E-2</v>
      </c>
      <c r="W871" s="13" t="s">
        <v>95</v>
      </c>
    </row>
    <row r="872" spans="1:23" x14ac:dyDescent="0.25">
      <c r="A872" s="21" t="s">
        <v>234</v>
      </c>
      <c r="B872" s="28">
        <v>44045</v>
      </c>
      <c r="C872" s="18">
        <v>42597</v>
      </c>
      <c r="D872" s="9">
        <v>1</v>
      </c>
      <c r="E872" s="12">
        <f>IF(B872&gt;0,_xlfn.DAYS(B872,C872)/365.242199,"")</f>
        <v>3.9644926132974025</v>
      </c>
      <c r="F872" s="43">
        <v>1083.3333333333333</v>
      </c>
      <c r="G872" s="47">
        <v>7.9220004927321996</v>
      </c>
      <c r="H872" s="47">
        <v>8.2968489775806837</v>
      </c>
      <c r="I872" s="47">
        <v>5.7881410726208493</v>
      </c>
      <c r="J872" s="40">
        <v>25.666365170941106</v>
      </c>
      <c r="K872" s="45">
        <f>IF(G872&gt;0,0.0000275*G872^2.082*H872^0.974*F872,"")</f>
        <v>17.397643660173696</v>
      </c>
      <c r="L872" s="45">
        <f>IF(G872&gt;0,(1/3*H872^3*PI()*(G872/((H872-1.3)*200))^2)*F872,"")</f>
        <v>20.765147381163207</v>
      </c>
      <c r="M872" s="30">
        <f>IF(E872&gt;1.9,J872/E872,"")</f>
        <v>6.4740605354775838</v>
      </c>
      <c r="N872" s="13" t="s">
        <v>90</v>
      </c>
      <c r="O872" s="13" t="s">
        <v>379</v>
      </c>
      <c r="P872" s="27" t="s">
        <v>48</v>
      </c>
      <c r="Q872" s="15" t="s">
        <v>108</v>
      </c>
      <c r="R872" s="26">
        <v>7</v>
      </c>
      <c r="S872" s="13">
        <v>200</v>
      </c>
      <c r="T872" s="13">
        <v>0</v>
      </c>
      <c r="U872" s="13"/>
      <c r="V872" s="25">
        <f>(F871-F872)/F871</f>
        <v>7.142857142857155E-2</v>
      </c>
      <c r="W872" s="13" t="s">
        <v>95</v>
      </c>
    </row>
    <row r="873" spans="1:23" x14ac:dyDescent="0.25">
      <c r="A873" s="21" t="s">
        <v>248</v>
      </c>
      <c r="B873" s="28">
        <v>44045</v>
      </c>
      <c r="C873" s="18">
        <v>42597</v>
      </c>
      <c r="D873" s="9">
        <v>1</v>
      </c>
      <c r="E873" s="12">
        <f>IF(B873&gt;0,_xlfn.DAYS(B873,C873)/365.242199,"")</f>
        <v>3.9644926132974025</v>
      </c>
      <c r="F873" s="43">
        <v>1093.75</v>
      </c>
      <c r="G873" s="47">
        <v>8.2738153943417103</v>
      </c>
      <c r="H873" s="47">
        <v>8.7503161055792624</v>
      </c>
      <c r="I873" s="47">
        <v>6.2892148743298355</v>
      </c>
      <c r="J873" s="40">
        <v>27.226929887425214</v>
      </c>
      <c r="K873" s="45">
        <f>IF(G873&gt;0,0.0000275*G873^2.082*H873^0.974*F873,"")</f>
        <v>20.250950677554354</v>
      </c>
      <c r="L873" s="45">
        <f>IF(G873&gt;0,(1/3*H873^3*PI()*(G873/((H873-1.3)*200))^2)*F873,"")</f>
        <v>23.660295997418501</v>
      </c>
      <c r="M873" s="30">
        <f>IF(E873&gt;1.9,J873/E873,"")</f>
        <v>6.8676959558715529</v>
      </c>
      <c r="N873" s="13" t="s">
        <v>90</v>
      </c>
      <c r="O873" s="13" t="s">
        <v>379</v>
      </c>
      <c r="P873" s="27" t="s">
        <v>48</v>
      </c>
      <c r="Q873" s="15" t="s">
        <v>108</v>
      </c>
      <c r="R873" s="26">
        <v>8</v>
      </c>
      <c r="S873" s="13">
        <v>400</v>
      </c>
      <c r="T873" s="13">
        <v>0</v>
      </c>
      <c r="U873" s="13"/>
      <c r="V873" s="25">
        <f>(F872-F873)/F872</f>
        <v>-9.6153846153846853E-3</v>
      </c>
      <c r="W873" s="13" t="s">
        <v>95</v>
      </c>
    </row>
    <row r="874" spans="1:23" x14ac:dyDescent="0.25">
      <c r="A874" s="21" t="s">
        <v>150</v>
      </c>
      <c r="B874" s="28">
        <v>44045</v>
      </c>
      <c r="C874" s="18">
        <v>42597</v>
      </c>
      <c r="D874" s="9">
        <v>1</v>
      </c>
      <c r="E874" s="12">
        <f>IF(B874&gt;0,_xlfn.DAYS(B874,C874)/365.242199,"")</f>
        <v>3.9644926132974025</v>
      </c>
      <c r="F874" s="43">
        <v>1041.6666666666667</v>
      </c>
      <c r="G874" s="47">
        <v>8.3318810436051827</v>
      </c>
      <c r="H874" s="47">
        <v>9.0670892540742027</v>
      </c>
      <c r="I874" s="47">
        <v>6.057375153971952</v>
      </c>
      <c r="J874" s="40">
        <v>27.039175769914053</v>
      </c>
      <c r="K874" s="45">
        <f>IF(G874&gt;0,0.0000275*G874^2.082*H874^0.974*F874,"")</f>
        <v>20.259197535963239</v>
      </c>
      <c r="L874" s="45">
        <f>IF(G874&gt;0,(1/3*H874^3*PI()*(G874/((H874-1.3)*200))^2)*F874,"")</f>
        <v>23.392174557155744</v>
      </c>
      <c r="M874" s="30">
        <f>IF(E874&gt;1.9,J874/E874,"")</f>
        <v>6.8203370285572698</v>
      </c>
      <c r="N874" s="13" t="s">
        <v>90</v>
      </c>
      <c r="O874" s="13" t="s">
        <v>379</v>
      </c>
      <c r="P874" s="27" t="s">
        <v>48</v>
      </c>
      <c r="Q874" s="15" t="s">
        <v>108</v>
      </c>
      <c r="R874" s="26">
        <v>9</v>
      </c>
      <c r="S874" s="13">
        <v>400</v>
      </c>
      <c r="T874" s="13">
        <v>400</v>
      </c>
      <c r="U874" s="13"/>
      <c r="V874" s="25">
        <f>(F873-F874)/F873</f>
        <v>4.7619047619047547E-2</v>
      </c>
      <c r="W874" s="13" t="s">
        <v>95</v>
      </c>
    </row>
    <row r="875" spans="1:23" x14ac:dyDescent="0.25">
      <c r="A875" s="21" t="s">
        <v>136</v>
      </c>
      <c r="B875" s="28">
        <v>44045</v>
      </c>
      <c r="C875" s="18">
        <v>42597</v>
      </c>
      <c r="D875" s="9">
        <v>1</v>
      </c>
      <c r="E875" s="12">
        <f>IF(B875&gt;0,_xlfn.DAYS(B875,C875)/365.242199,"")</f>
        <v>3.9644926132974025</v>
      </c>
      <c r="F875" s="43">
        <v>1354.1666666666667</v>
      </c>
      <c r="G875" s="47">
        <v>7.7534051724137933</v>
      </c>
      <c r="H875" s="47">
        <v>8.5591307471264368</v>
      </c>
      <c r="I875" s="47">
        <v>6.6782160396758936</v>
      </c>
      <c r="J875" s="40">
        <v>27.415611756451042</v>
      </c>
      <c r="K875" s="45">
        <f>IF(G875&gt;0,0.0000275*G875^2.082*H875^0.974*F875,"")</f>
        <v>21.434563564414223</v>
      </c>
      <c r="L875" s="45">
        <f>IF(G875&gt;0,(1/3*H875^3*PI()*(G875/((H875-1.3)*200))^2)*F875,"")</f>
        <v>25.359778125070882</v>
      </c>
      <c r="M875" s="30">
        <f>IF(E875&gt;1.9,J875/E875,"")</f>
        <v>6.9152888983815135</v>
      </c>
      <c r="N875" s="13" t="s">
        <v>90</v>
      </c>
      <c r="O875" s="13" t="s">
        <v>379</v>
      </c>
      <c r="P875" s="27" t="s">
        <v>48</v>
      </c>
      <c r="Q875" s="15" t="s">
        <v>108</v>
      </c>
      <c r="R875" s="26">
        <v>10</v>
      </c>
      <c r="S875" s="13">
        <v>400</v>
      </c>
      <c r="T875" s="13">
        <v>0</v>
      </c>
      <c r="U875" s="13"/>
      <c r="V875" s="25">
        <f>(F874-F875)/F874</f>
        <v>-0.3</v>
      </c>
      <c r="W875" s="13" t="s">
        <v>95</v>
      </c>
    </row>
    <row r="876" spans="1:23" x14ac:dyDescent="0.25">
      <c r="A876" s="21" t="s">
        <v>123</v>
      </c>
      <c r="B876" s="28">
        <v>44044</v>
      </c>
      <c r="C876" s="18">
        <v>42962</v>
      </c>
      <c r="D876" s="9">
        <v>1</v>
      </c>
      <c r="E876" s="12">
        <f>IF(B876&gt;0,_xlfn.DAYS(B876,C876)/365.242199,"")</f>
        <v>2.9624178229197442</v>
      </c>
      <c r="F876" s="43">
        <v>1017.6490637833275</v>
      </c>
      <c r="G876" s="47">
        <v>9.374633670672571</v>
      </c>
      <c r="H876" s="47">
        <v>9.2496556328624617</v>
      </c>
      <c r="I876" s="47">
        <v>7.4303475293248376</v>
      </c>
      <c r="J876" s="40">
        <v>30.284686834563164</v>
      </c>
      <c r="K876" s="45">
        <f>IF(G876&gt;0,0.0000275*G876^2.082*H876^0.974*F876,"")</f>
        <v>25.79561554854229</v>
      </c>
      <c r="L876" s="45">
        <f>IF(G876&gt;0,(1/3*H876^3*PI()*(G876/((H876-1.3)*200))^2)*F876,"")</f>
        <v>29.319417395589838</v>
      </c>
      <c r="M876" s="30">
        <f>IF(E876&gt;1.9,J876/E876,"")</f>
        <v>10.222962676046395</v>
      </c>
      <c r="N876" s="13" t="s">
        <v>90</v>
      </c>
      <c r="O876" s="13" t="s">
        <v>379</v>
      </c>
      <c r="P876" s="27" t="s">
        <v>48</v>
      </c>
      <c r="Q876" s="15" t="s">
        <v>109</v>
      </c>
      <c r="R876" s="26">
        <v>1</v>
      </c>
      <c r="S876" s="13">
        <v>0</v>
      </c>
      <c r="T876" s="13">
        <v>0</v>
      </c>
      <c r="U876" s="13"/>
      <c r="V876" s="25">
        <f>(F875-F876)/F875</f>
        <v>0.24850530674461974</v>
      </c>
      <c r="W876" s="13" t="s">
        <v>95</v>
      </c>
    </row>
    <row r="877" spans="1:23" x14ac:dyDescent="0.25">
      <c r="A877" s="21" t="s">
        <v>165</v>
      </c>
      <c r="B877" s="28">
        <v>44044</v>
      </c>
      <c r="C877" s="18">
        <v>42962</v>
      </c>
      <c r="D877" s="9">
        <v>1</v>
      </c>
      <c r="E877" s="12">
        <f>IF(B877&gt;0,_xlfn.DAYS(B877,C877)/365.242199,"")</f>
        <v>2.9624178229197442</v>
      </c>
      <c r="F877" s="43">
        <v>947.11893064982962</v>
      </c>
      <c r="G877" s="47">
        <v>9.1581678857540929</v>
      </c>
      <c r="H877" s="47">
        <v>8.8649370863810546</v>
      </c>
      <c r="I877" s="47">
        <v>6.4239826199607339</v>
      </c>
      <c r="J877" s="40">
        <v>27.688852086609408</v>
      </c>
      <c r="K877" s="45">
        <f>IF(G877&gt;0,0.0000275*G877^2.082*H877^0.974*F877,"")</f>
        <v>21.941120790807854</v>
      </c>
      <c r="L877" s="45">
        <f>IF(G877&gt;0,(1/3*H877^3*PI()*(G877/((H877-1.3)*200))^2)*F877,"")</f>
        <v>25.316675641873299</v>
      </c>
      <c r="M877" s="30">
        <f>IF(E877&gt;1.9,J877/E877,"")</f>
        <v>9.3467072309602202</v>
      </c>
      <c r="N877" s="13" t="s">
        <v>90</v>
      </c>
      <c r="O877" s="13" t="s">
        <v>379</v>
      </c>
      <c r="P877" s="27" t="s">
        <v>48</v>
      </c>
      <c r="Q877" s="15" t="s">
        <v>109</v>
      </c>
      <c r="R877" s="26">
        <v>2</v>
      </c>
      <c r="S877" s="13">
        <v>0</v>
      </c>
      <c r="T877" s="13">
        <v>0</v>
      </c>
      <c r="U877" s="13"/>
      <c r="V877" s="25">
        <f>(F876-F877)/F876</f>
        <v>6.9306930693069244E-2</v>
      </c>
      <c r="W877" s="13" t="s">
        <v>95</v>
      </c>
    </row>
    <row r="878" spans="1:23" x14ac:dyDescent="0.25">
      <c r="A878" s="21" t="s">
        <v>179</v>
      </c>
      <c r="B878" s="28">
        <v>44044</v>
      </c>
      <c r="C878" s="18">
        <v>42962</v>
      </c>
      <c r="D878" s="9">
        <v>1</v>
      </c>
      <c r="E878" s="12">
        <f>IF(B878&gt;0,_xlfn.DAYS(B878,C878)/365.242199,"")</f>
        <v>2.9624178229197442</v>
      </c>
      <c r="F878" s="43">
        <v>916.89173073547329</v>
      </c>
      <c r="G878" s="47">
        <v>9.5627041019514163</v>
      </c>
      <c r="H878" s="47">
        <v>9.0920857318706769</v>
      </c>
      <c r="I878" s="47">
        <v>6.7978403040230955</v>
      </c>
      <c r="J878" s="40">
        <v>30.368676817391876</v>
      </c>
      <c r="K878" s="45">
        <f>IF(G878&gt;0,0.0000275*G878^2.082*H878^0.974*F878,"")</f>
        <v>23.82089498273173</v>
      </c>
      <c r="L878" s="45">
        <f>IF(G878&gt;0,(1/3*H878^3*PI()*(G878/((H878-1.3)*200))^2)*F878,"")</f>
        <v>27.172602768360811</v>
      </c>
      <c r="M878" s="30">
        <f>IF(E878&gt;1.9,J878/E878,"")</f>
        <v>10.251314511556867</v>
      </c>
      <c r="N878" s="13" t="s">
        <v>90</v>
      </c>
      <c r="O878" s="13" t="s">
        <v>379</v>
      </c>
      <c r="P878" s="27" t="s">
        <v>48</v>
      </c>
      <c r="Q878" s="15" t="s">
        <v>109</v>
      </c>
      <c r="R878" s="26">
        <v>3</v>
      </c>
      <c r="S878" s="13">
        <v>0</v>
      </c>
      <c r="T878" s="13">
        <v>100</v>
      </c>
      <c r="U878" s="13"/>
      <c r="V878" s="25">
        <f>(F877-F878)/F877</f>
        <v>3.191489361702135E-2</v>
      </c>
      <c r="W878" s="13" t="s">
        <v>95</v>
      </c>
    </row>
    <row r="879" spans="1:23" x14ac:dyDescent="0.25">
      <c r="A879" s="21" t="s">
        <v>193</v>
      </c>
      <c r="B879" s="28">
        <v>44044</v>
      </c>
      <c r="C879" s="18">
        <v>42962</v>
      </c>
      <c r="D879" s="9">
        <v>1</v>
      </c>
      <c r="E879" s="12">
        <f>IF(B879&gt;0,_xlfn.DAYS(B879,C879)/365.242199,"")</f>
        <v>2.9624178229197442</v>
      </c>
      <c r="F879" s="43">
        <v>1088.1791969168253</v>
      </c>
      <c r="G879" s="47">
        <v>9.7710846560846569</v>
      </c>
      <c r="H879" s="47">
        <v>9.4517160017160027</v>
      </c>
      <c r="I879" s="47">
        <v>8.7585331721610444</v>
      </c>
      <c r="J879" s="40">
        <v>36.784913131480202</v>
      </c>
      <c r="K879" s="45">
        <f>IF(G879&gt;0,0.0000275*G879^2.082*H879^0.974*F879,"")</f>
        <v>30.707280709601253</v>
      </c>
      <c r="L879" s="45">
        <f>IF(G879&gt;0,(1/3*H879^3*PI()*(G879/((H879-1.3)*200))^2)*F879,"")</f>
        <v>34.561175666395798</v>
      </c>
      <c r="M879" s="30">
        <f>IF(E879&gt;1.9,J879/E879,"")</f>
        <v>12.417192756160633</v>
      </c>
      <c r="N879" s="13" t="s">
        <v>90</v>
      </c>
      <c r="O879" s="13" t="s">
        <v>379</v>
      </c>
      <c r="P879" s="27" t="s">
        <v>48</v>
      </c>
      <c r="Q879" s="15" t="s">
        <v>109</v>
      </c>
      <c r="R879" s="26">
        <v>4</v>
      </c>
      <c r="S879" s="13">
        <v>100</v>
      </c>
      <c r="T879" s="13">
        <v>100</v>
      </c>
      <c r="U879" s="13"/>
      <c r="V879" s="25">
        <f>(F878-F879)/F878</f>
        <v>-0.18681318681318662</v>
      </c>
      <c r="W879" s="13" t="s">
        <v>95</v>
      </c>
    </row>
    <row r="880" spans="1:23" x14ac:dyDescent="0.25">
      <c r="A880" s="21" t="s">
        <v>207</v>
      </c>
      <c r="B880" s="28">
        <v>44044</v>
      </c>
      <c r="C880" s="18">
        <v>42962</v>
      </c>
      <c r="D880" s="9">
        <v>1</v>
      </c>
      <c r="E880" s="12">
        <f>IF(B880&gt;0,_xlfn.DAYS(B880,C880)/365.242199,"")</f>
        <v>2.9624178229197442</v>
      </c>
      <c r="F880" s="43">
        <v>967.2703972594004</v>
      </c>
      <c r="G880" s="47">
        <v>10.06677111488532</v>
      </c>
      <c r="H880" s="47">
        <v>9.5314155537898024</v>
      </c>
      <c r="I880" s="47">
        <v>8.3005548151004742</v>
      </c>
      <c r="J880" s="40">
        <v>36.748582215454185</v>
      </c>
      <c r="K880" s="45">
        <f>IF(G880&gt;0,0.0000275*G880^2.082*H880^0.974*F880,"")</f>
        <v>29.281767432753625</v>
      </c>
      <c r="L880" s="45">
        <f>IF(G880&gt;0,(1/3*H880^3*PI()*(G880/((H880-1.3)*200))^2)*F880,"")</f>
        <v>32.795939085837908</v>
      </c>
      <c r="M880" s="30">
        <f>IF(E880&gt;1.9,J880/E880,"")</f>
        <v>12.40492881562364</v>
      </c>
      <c r="N880" s="13" t="s">
        <v>90</v>
      </c>
      <c r="O880" s="13" t="s">
        <v>379</v>
      </c>
      <c r="P880" s="27" t="s">
        <v>48</v>
      </c>
      <c r="Q880" s="15" t="s">
        <v>109</v>
      </c>
      <c r="R880" s="26">
        <v>5</v>
      </c>
      <c r="S880" s="13">
        <v>100</v>
      </c>
      <c r="T880" s="13">
        <v>0</v>
      </c>
      <c r="U880" s="13"/>
      <c r="V880" s="25">
        <f>(F879-F880)/F879</f>
        <v>0.11111111111111097</v>
      </c>
      <c r="W880" s="13" t="s">
        <v>95</v>
      </c>
    </row>
    <row r="881" spans="1:23" x14ac:dyDescent="0.25">
      <c r="A881" s="21" t="s">
        <v>221</v>
      </c>
      <c r="B881" s="28">
        <v>44044</v>
      </c>
      <c r="C881" s="18">
        <v>42962</v>
      </c>
      <c r="D881" s="9">
        <v>1</v>
      </c>
      <c r="E881" s="12">
        <f>IF(B881&gt;0,_xlfn.DAYS(B881,C881)/365.242199,"")</f>
        <v>2.9624178229197442</v>
      </c>
      <c r="F881" s="43">
        <v>886.66453082111695</v>
      </c>
      <c r="G881" s="47">
        <v>9.0954135547433648</v>
      </c>
      <c r="H881" s="47">
        <v>8.6614492293024021</v>
      </c>
      <c r="I881" s="47">
        <v>6.1248398914544522</v>
      </c>
      <c r="J881" s="40">
        <v>30.920613694799187</v>
      </c>
      <c r="K881" s="45">
        <f>IF(G881&gt;0,0.0000275*G881^2.082*H881^0.974*F881,"")</f>
        <v>19.795823867069917</v>
      </c>
      <c r="L881" s="45">
        <f>IF(G881&gt;0,(1/3*H881^3*PI()*(G881/((H881-1.3)*200))^2)*F881,"")</f>
        <v>23.025968874883535</v>
      </c>
      <c r="M881" s="30">
        <f>IF(E881&gt;1.9,J881/E881,"")</f>
        <v>10.437627486430657</v>
      </c>
      <c r="N881" s="13" t="s">
        <v>90</v>
      </c>
      <c r="O881" s="13" t="s">
        <v>379</v>
      </c>
      <c r="P881" s="27" t="s">
        <v>48</v>
      </c>
      <c r="Q881" s="15" t="s">
        <v>109</v>
      </c>
      <c r="R881" s="26">
        <v>6</v>
      </c>
      <c r="S881" s="13">
        <v>200</v>
      </c>
      <c r="T881" s="13">
        <v>200</v>
      </c>
      <c r="U881" s="13"/>
      <c r="V881" s="25">
        <f>(F880-F881)/F880</f>
        <v>8.3333333333333412E-2</v>
      </c>
      <c r="W881" s="13" t="s">
        <v>95</v>
      </c>
    </row>
    <row r="882" spans="1:23" x14ac:dyDescent="0.25">
      <c r="A882" s="21" t="s">
        <v>235</v>
      </c>
      <c r="B882" s="28">
        <v>44044</v>
      </c>
      <c r="C882" s="18">
        <v>42962</v>
      </c>
      <c r="D882" s="9">
        <v>1</v>
      </c>
      <c r="E882" s="12">
        <f>IF(B882&gt;0,_xlfn.DAYS(B882,C882)/365.242199,"")</f>
        <v>2.9624178229197442</v>
      </c>
      <c r="F882" s="43">
        <v>977.34613056418584</v>
      </c>
      <c r="G882" s="47">
        <v>9.5575551470588227</v>
      </c>
      <c r="H882" s="47">
        <v>8.814652777777777</v>
      </c>
      <c r="I882" s="47">
        <v>7.7823561436111728</v>
      </c>
      <c r="J882" s="40">
        <v>35.358355371159092</v>
      </c>
      <c r="K882" s="45">
        <f>IF(G882&gt;0,0.0000275*G882^2.082*H882^0.974*F882,"")</f>
        <v>24.608946919350526</v>
      </c>
      <c r="L882" s="45">
        <f>IF(G882&gt;0,(1/3*H882^3*PI()*(G882/((H882-1.3)*200))^2)*F882,"")</f>
        <v>28.347087309996994</v>
      </c>
      <c r="M882" s="30">
        <f>IF(E882&gt;1.9,J882/E882,"")</f>
        <v>11.935640913849916</v>
      </c>
      <c r="N882" s="13" t="s">
        <v>90</v>
      </c>
      <c r="O882" s="13" t="s">
        <v>379</v>
      </c>
      <c r="P882" s="27" t="s">
        <v>48</v>
      </c>
      <c r="Q882" s="15" t="s">
        <v>109</v>
      </c>
      <c r="R882" s="26">
        <v>7</v>
      </c>
      <c r="S882" s="13">
        <v>200</v>
      </c>
      <c r="T882" s="13">
        <v>0</v>
      </c>
      <c r="U882" s="13"/>
      <c r="V882" s="25">
        <f>(F881-F882)/F881</f>
        <v>-0.10227272727272739</v>
      </c>
      <c r="W882" s="13" t="s">
        <v>95</v>
      </c>
    </row>
    <row r="883" spans="1:23" x14ac:dyDescent="0.25">
      <c r="A883" s="21" t="s">
        <v>249</v>
      </c>
      <c r="B883" s="28">
        <v>44044</v>
      </c>
      <c r="C883" s="18">
        <v>42962</v>
      </c>
      <c r="D883" s="9">
        <v>1</v>
      </c>
      <c r="E883" s="12">
        <f>IF(B883&gt;0,_xlfn.DAYS(B883,C883)/365.242199,"")</f>
        <v>2.9624178229197442</v>
      </c>
      <c r="F883" s="43">
        <v>957.19466395461495</v>
      </c>
      <c r="G883" s="47">
        <v>9.9222411975542908</v>
      </c>
      <c r="H883" s="47">
        <v>9.2083259540375302</v>
      </c>
      <c r="I883" s="47">
        <v>8.25598082692518</v>
      </c>
      <c r="J883" s="40">
        <v>35.557383735337815</v>
      </c>
      <c r="K883" s="45">
        <f>IF(G883&gt;0,0.0000275*G883^2.082*H883^0.974*F883,"")</f>
        <v>27.18857905541963</v>
      </c>
      <c r="L883" s="45">
        <f>IF(G883&gt;0,(1/3*H883^3*PI()*(G883/((H883-1.3)*200))^2)*F883,"")</f>
        <v>30.800756621606741</v>
      </c>
      <c r="M883" s="30">
        <f>IF(E883&gt;1.9,J883/E883,"")</f>
        <v>12.002825347672475</v>
      </c>
      <c r="N883" s="13" t="s">
        <v>90</v>
      </c>
      <c r="O883" s="13" t="s">
        <v>379</v>
      </c>
      <c r="P883" s="27" t="s">
        <v>48</v>
      </c>
      <c r="Q883" s="15" t="s">
        <v>109</v>
      </c>
      <c r="R883" s="26">
        <v>8</v>
      </c>
      <c r="S883" s="13">
        <v>400</v>
      </c>
      <c r="T883" s="13">
        <v>0</v>
      </c>
      <c r="U883" s="13"/>
      <c r="V883" s="25">
        <f>(F882-F883)/F882</f>
        <v>2.0618556701030976E-2</v>
      </c>
      <c r="W883" s="13" t="s">
        <v>95</v>
      </c>
    </row>
    <row r="884" spans="1:23" x14ac:dyDescent="0.25">
      <c r="A884" s="21" t="s">
        <v>151</v>
      </c>
      <c r="B884" s="28">
        <v>44044</v>
      </c>
      <c r="C884" s="18">
        <v>42962</v>
      </c>
      <c r="D884" s="9">
        <v>1</v>
      </c>
      <c r="E884" s="12">
        <f>IF(B884&gt;0,_xlfn.DAYS(B884,C884)/365.242199,"")</f>
        <v>2.9624178229197442</v>
      </c>
      <c r="F884" s="43">
        <v>906.81599743068784</v>
      </c>
      <c r="G884" s="47">
        <v>9.731681034482758</v>
      </c>
      <c r="H884" s="47">
        <v>8.8292385057471279</v>
      </c>
      <c r="I884" s="47">
        <v>7.3896228732817839</v>
      </c>
      <c r="J884" s="40">
        <v>32.09835614231001</v>
      </c>
      <c r="K884" s="45">
        <f>IF(G884&gt;0,0.0000275*G884^2.082*H884^0.974*F884,"")</f>
        <v>23.745878875709579</v>
      </c>
      <c r="L884" s="45">
        <f>IF(G884&gt;0,(1/3*H884^3*PI()*(G884/((H884-1.3)*200))^2)*F884,"")</f>
        <v>27.298021313586815</v>
      </c>
      <c r="M884" s="30">
        <f>IF(E884&gt;1.9,J884/E884,"")</f>
        <v>10.835188707673257</v>
      </c>
      <c r="N884" s="13" t="s">
        <v>90</v>
      </c>
      <c r="O884" s="13" t="s">
        <v>379</v>
      </c>
      <c r="P884" s="27" t="s">
        <v>48</v>
      </c>
      <c r="Q884" s="15" t="s">
        <v>109</v>
      </c>
      <c r="R884" s="26">
        <v>9</v>
      </c>
      <c r="S884" s="13">
        <v>400</v>
      </c>
      <c r="T884" s="13">
        <v>400</v>
      </c>
      <c r="U884" s="13"/>
      <c r="V884" s="25">
        <f>(F883-F884)/F883</f>
        <v>5.2631578947368425E-2</v>
      </c>
      <c r="W884" s="13" t="s">
        <v>95</v>
      </c>
    </row>
    <row r="885" spans="1:23" x14ac:dyDescent="0.25">
      <c r="A885" s="21" t="s">
        <v>137</v>
      </c>
      <c r="B885" s="28">
        <v>44044</v>
      </c>
      <c r="C885" s="18">
        <v>42962</v>
      </c>
      <c r="D885" s="9">
        <v>1</v>
      </c>
      <c r="E885" s="12">
        <f>IF(B885&gt;0,_xlfn.DAYS(B885,C885)/365.242199,"")</f>
        <v>2.9624178229197442</v>
      </c>
      <c r="F885" s="43">
        <v>987.42186386897117</v>
      </c>
      <c r="G885" s="47">
        <v>10.075291858678954</v>
      </c>
      <c r="H885" s="47">
        <v>9.2610434513531938</v>
      </c>
      <c r="I885" s="47">
        <v>8.453350493453188</v>
      </c>
      <c r="J885" s="40">
        <v>36.367004804884957</v>
      </c>
      <c r="K885" s="45">
        <f>IF(G885&gt;0,0.0000275*G885^2.082*H885^0.974*F885,"")</f>
        <v>29.116863748604416</v>
      </c>
      <c r="L885" s="45">
        <f>IF(G885&gt;0,(1/3*H885^3*PI()*(G885/((H885-1.3)*200))^2)*F885,"")</f>
        <v>32.887163236587256</v>
      </c>
      <c r="M885" s="30">
        <f>IF(E885&gt;1.9,J885/E885,"")</f>
        <v>12.276122741201245</v>
      </c>
      <c r="N885" s="13" t="s">
        <v>90</v>
      </c>
      <c r="O885" s="13" t="s">
        <v>379</v>
      </c>
      <c r="P885" s="27" t="s">
        <v>48</v>
      </c>
      <c r="Q885" s="15" t="s">
        <v>109</v>
      </c>
      <c r="R885" s="26">
        <v>10</v>
      </c>
      <c r="S885" s="13">
        <v>400</v>
      </c>
      <c r="T885" s="13">
        <v>0</v>
      </c>
      <c r="U885" s="13"/>
      <c r="V885" s="25">
        <f>(F884-F885)/F884</f>
        <v>-8.8888888888888851E-2</v>
      </c>
      <c r="W885" s="13" t="s">
        <v>95</v>
      </c>
    </row>
    <row r="886" spans="1:23" x14ac:dyDescent="0.25">
      <c r="A886" s="21" t="s">
        <v>124</v>
      </c>
      <c r="B886" s="34">
        <v>44006</v>
      </c>
      <c r="C886" s="18">
        <v>42931</v>
      </c>
      <c r="D886" s="9">
        <v>1</v>
      </c>
      <c r="E886" s="12">
        <f>IF(B886&gt;0,_xlfn.DAYS(B886,C886)/365.242199,"")</f>
        <v>2.9432524580764556</v>
      </c>
      <c r="F886" s="43">
        <v>839.50617283950623</v>
      </c>
      <c r="G886" s="47">
        <v>7.9667442043496521</v>
      </c>
      <c r="H886" s="47">
        <v>7.5424593458176483</v>
      </c>
      <c r="I886" s="47">
        <v>4.7436047890487263</v>
      </c>
      <c r="J886" s="40">
        <v>19.311497040480329</v>
      </c>
      <c r="K886" s="45">
        <f>IF(G886&gt;0,0.0000275*G886^2.082*H886^0.974*F886,"")</f>
        <v>12.431427628411313</v>
      </c>
      <c r="L886" s="45">
        <f>IF(G886&gt;0,(1/3*H886^3*PI()*(G886/((H886-1.3)*200))^2)*F886,"")</f>
        <v>15.359665409955106</v>
      </c>
      <c r="M886" s="30">
        <f>IF(E886&gt;1.9,J886/E886,"")</f>
        <v>6.5612778093460724</v>
      </c>
      <c r="N886" s="13" t="s">
        <v>90</v>
      </c>
      <c r="O886" s="13" t="s">
        <v>379</v>
      </c>
      <c r="P886" s="27" t="s">
        <v>48</v>
      </c>
      <c r="Q886" s="15" t="s">
        <v>110</v>
      </c>
      <c r="R886" s="26">
        <v>1</v>
      </c>
      <c r="S886" s="13">
        <v>0</v>
      </c>
      <c r="T886" s="13">
        <v>0</v>
      </c>
      <c r="U886" s="13"/>
      <c r="V886" s="25">
        <f>(F885-F886)/F885</f>
        <v>0.14979989449483472</v>
      </c>
      <c r="W886" s="13" t="s">
        <v>95</v>
      </c>
    </row>
    <row r="887" spans="1:23" x14ac:dyDescent="0.25">
      <c r="A887" s="21" t="s">
        <v>166</v>
      </c>
      <c r="B887" s="34">
        <v>44006</v>
      </c>
      <c r="C887" s="18">
        <v>42931</v>
      </c>
      <c r="D887" s="9">
        <v>1</v>
      </c>
      <c r="E887" s="12">
        <f>IF(B887&gt;0,_xlfn.DAYS(B887,C887)/365.242199,"")</f>
        <v>2.9432524580764556</v>
      </c>
      <c r="F887" s="43">
        <v>876.54320987654319</v>
      </c>
      <c r="G887" s="47">
        <v>8.4275767710550316</v>
      </c>
      <c r="H887" s="47">
        <v>8.0562578630978781</v>
      </c>
      <c r="I887" s="47">
        <v>5.3542338128056048</v>
      </c>
      <c r="J887" s="40">
        <v>21.451335134151872</v>
      </c>
      <c r="K887" s="45">
        <f>IF(G887&gt;0,0.0000275*G887^2.082*H887^0.974*F887,"")</f>
        <v>15.5594045441412</v>
      </c>
      <c r="L887" s="45">
        <f>IF(G887&gt;0,(1/3*H887^3*PI()*(G887/((H887-1.3)*200))^2)*F887,"")</f>
        <v>18.669600876178624</v>
      </c>
      <c r="M887" s="30">
        <f>IF(E887&gt;1.9,J887/E887,"")</f>
        <v>7.2883095961707811</v>
      </c>
      <c r="N887" s="13" t="s">
        <v>90</v>
      </c>
      <c r="O887" s="13" t="s">
        <v>379</v>
      </c>
      <c r="P887" s="27" t="s">
        <v>48</v>
      </c>
      <c r="Q887" s="15" t="s">
        <v>110</v>
      </c>
      <c r="R887" s="26">
        <v>2</v>
      </c>
      <c r="S887" s="13">
        <v>0</v>
      </c>
      <c r="T887" s="13">
        <v>0</v>
      </c>
      <c r="U887" s="13"/>
      <c r="V887" s="25">
        <f>(F886-F887)/F886</f>
        <v>-4.4117647058823428E-2</v>
      </c>
      <c r="W887" s="13" t="s">
        <v>95</v>
      </c>
    </row>
    <row r="888" spans="1:23" x14ac:dyDescent="0.25">
      <c r="A888" s="21" t="s">
        <v>180</v>
      </c>
      <c r="B888" s="34">
        <v>44006</v>
      </c>
      <c r="C888" s="18">
        <v>42931</v>
      </c>
      <c r="D888" s="9">
        <v>1</v>
      </c>
      <c r="E888" s="12">
        <f>IF(B888&gt;0,_xlfn.DAYS(B888,C888)/365.242199,"")</f>
        <v>2.9432524580764556</v>
      </c>
      <c r="F888" s="43">
        <v>851.85185185185185</v>
      </c>
      <c r="G888" s="47">
        <v>8.3387011732229137</v>
      </c>
      <c r="H888" s="47">
        <v>7.8064494059627343</v>
      </c>
      <c r="I888" s="47">
        <v>5.1569170686624295</v>
      </c>
      <c r="J888" s="40">
        <v>20.687118325292911</v>
      </c>
      <c r="K888" s="45">
        <f>IF(G888&gt;0,0.0000275*G888^2.082*H888^0.974*F888,"")</f>
        <v>14.344103618655904</v>
      </c>
      <c r="L888" s="45">
        <f>IF(G888&gt;0,(1/3*H888^3*PI()*(G888/((H888-1.3)*200))^2)*F888,"")</f>
        <v>17.426174308716483</v>
      </c>
      <c r="M888" s="30">
        <f>IF(E888&gt;1.9,J888/E888,"")</f>
        <v>7.0286591517238888</v>
      </c>
      <c r="N888" s="13" t="s">
        <v>90</v>
      </c>
      <c r="O888" s="13" t="s">
        <v>379</v>
      </c>
      <c r="P888" s="27" t="s">
        <v>48</v>
      </c>
      <c r="Q888" s="15" t="s">
        <v>110</v>
      </c>
      <c r="R888" s="26">
        <v>3</v>
      </c>
      <c r="S888" s="13">
        <v>0</v>
      </c>
      <c r="T888" s="13">
        <v>100</v>
      </c>
      <c r="U888" s="13"/>
      <c r="V888" s="25">
        <f>(F887-F888)/F887</f>
        <v>2.8169014084507022E-2</v>
      </c>
      <c r="W888" s="13" t="s">
        <v>95</v>
      </c>
    </row>
    <row r="889" spans="1:23" x14ac:dyDescent="0.25">
      <c r="A889" s="21" t="s">
        <v>194</v>
      </c>
      <c r="B889" s="34">
        <v>44006</v>
      </c>
      <c r="C889" s="18">
        <v>42931</v>
      </c>
      <c r="D889" s="9">
        <v>1</v>
      </c>
      <c r="E889" s="12">
        <f>IF(B889&gt;0,_xlfn.DAYS(B889,C889)/365.242199,"")</f>
        <v>2.9432524580764556</v>
      </c>
      <c r="F889" s="43">
        <v>888.88888888888903</v>
      </c>
      <c r="G889" s="47">
        <v>8.3298381642512069</v>
      </c>
      <c r="H889" s="47">
        <v>7.8127465955797097</v>
      </c>
      <c r="I889" s="47">
        <v>5.3248928888248557</v>
      </c>
      <c r="J889" s="40">
        <v>21.220616675224733</v>
      </c>
      <c r="K889" s="45">
        <f>IF(G889&gt;0,0.0000275*G889^2.082*H889^0.974*F889,"")</f>
        <v>14.946390968915491</v>
      </c>
      <c r="L889" s="45">
        <f>IF(G889&gt;0,(1/3*H889^3*PI()*(G889/((H889-1.3)*200))^2)*F889,"")</f>
        <v>18.153989741293895</v>
      </c>
      <c r="M889" s="30">
        <f>IF(E889&gt;1.9,J889/E889,"")</f>
        <v>7.2099206498559543</v>
      </c>
      <c r="N889" s="13" t="s">
        <v>90</v>
      </c>
      <c r="O889" s="13" t="s">
        <v>379</v>
      </c>
      <c r="P889" s="27" t="s">
        <v>48</v>
      </c>
      <c r="Q889" s="15" t="s">
        <v>110</v>
      </c>
      <c r="R889" s="26">
        <v>4</v>
      </c>
      <c r="S889" s="13">
        <v>100</v>
      </c>
      <c r="T889" s="13">
        <v>100</v>
      </c>
      <c r="U889" s="13"/>
      <c r="V889" s="25">
        <f>(F888-F889)/F888</f>
        <v>-4.3478260869565383E-2</v>
      </c>
      <c r="W889" s="13" t="s">
        <v>95</v>
      </c>
    </row>
    <row r="890" spans="1:23" x14ac:dyDescent="0.25">
      <c r="A890" s="21" t="s">
        <v>208</v>
      </c>
      <c r="B890" s="34">
        <v>44006</v>
      </c>
      <c r="C890" s="18">
        <v>42931</v>
      </c>
      <c r="D890" s="9">
        <v>1</v>
      </c>
      <c r="E890" s="12">
        <f>IF(B890&gt;0,_xlfn.DAYS(B890,C890)/365.242199,"")</f>
        <v>2.9432524580764556</v>
      </c>
      <c r="F890" s="43">
        <v>851.85185185185185</v>
      </c>
      <c r="G890" s="47">
        <v>8.8417860270644422</v>
      </c>
      <c r="H890" s="47">
        <v>8.0896066923312446</v>
      </c>
      <c r="I890" s="47">
        <v>5.6915283870271294</v>
      </c>
      <c r="J890" s="40">
        <v>23.011495865296848</v>
      </c>
      <c r="K890" s="45">
        <f>IF(G890&gt;0,0.0000275*G890^2.082*H890^0.974*F890,"")</f>
        <v>16.77700143749794</v>
      </c>
      <c r="L890" s="45">
        <f>IF(G890&gt;0,(1/3*H890^3*PI()*(G890/((H890-1.3)*200))^2)*F890,"")</f>
        <v>20.021918398606665</v>
      </c>
      <c r="M890" s="30">
        <f>IF(E890&gt;1.9,J890/E890,"")</f>
        <v>7.8183900949957472</v>
      </c>
      <c r="N890" s="13" t="s">
        <v>90</v>
      </c>
      <c r="O890" s="13" t="s">
        <v>379</v>
      </c>
      <c r="P890" s="27" t="s">
        <v>48</v>
      </c>
      <c r="Q890" s="15" t="s">
        <v>110</v>
      </c>
      <c r="R890" s="26">
        <v>5</v>
      </c>
      <c r="S890" s="13">
        <v>100</v>
      </c>
      <c r="T890" s="13">
        <v>0</v>
      </c>
      <c r="U890" s="13"/>
      <c r="V890" s="25">
        <f>(F889-F890)/F889</f>
        <v>4.1666666666666824E-2</v>
      </c>
      <c r="W890" s="13" t="s">
        <v>95</v>
      </c>
    </row>
    <row r="891" spans="1:23" x14ac:dyDescent="0.25">
      <c r="A891" s="21" t="s">
        <v>222</v>
      </c>
      <c r="B891" s="34">
        <v>44006</v>
      </c>
      <c r="C891" s="18">
        <v>42931</v>
      </c>
      <c r="D891" s="9">
        <v>1</v>
      </c>
      <c r="E891" s="12">
        <f>IF(B891&gt;0,_xlfn.DAYS(B891,C891)/365.242199,"")</f>
        <v>2.9432524580764556</v>
      </c>
      <c r="F891" s="43">
        <v>950.61728395061721</v>
      </c>
      <c r="G891" s="47">
        <v>8.4261633428300104</v>
      </c>
      <c r="H891" s="47">
        <v>7.9556567213730727</v>
      </c>
      <c r="I891" s="47">
        <v>5.8764072361814428</v>
      </c>
      <c r="J891" s="40">
        <v>23.487725583288523</v>
      </c>
      <c r="K891" s="45">
        <f>IF(G891&gt;0,0.0000275*G891^2.082*H891^0.974*F891,"")</f>
        <v>16.663194201689389</v>
      </c>
      <c r="L891" s="45">
        <f>IF(G891&gt;0,(1/3*H891^3*PI()*(G891/((H891-1.3)*200))^2)*F891,"")</f>
        <v>20.085394138592175</v>
      </c>
      <c r="M891" s="30">
        <f>IF(E891&gt;1.9,J891/E891,"")</f>
        <v>7.9801939921384726</v>
      </c>
      <c r="N891" s="13" t="s">
        <v>90</v>
      </c>
      <c r="O891" s="13" t="s">
        <v>379</v>
      </c>
      <c r="P891" s="27" t="s">
        <v>48</v>
      </c>
      <c r="Q891" s="15" t="s">
        <v>110</v>
      </c>
      <c r="R891" s="26">
        <v>6</v>
      </c>
      <c r="S891" s="13">
        <v>200</v>
      </c>
      <c r="T891" s="13">
        <v>200</v>
      </c>
      <c r="U891" s="13"/>
      <c r="V891" s="25">
        <f>(F890-F891)/F890</f>
        <v>-0.11594202898550716</v>
      </c>
      <c r="W891" s="13" t="s">
        <v>95</v>
      </c>
    </row>
    <row r="892" spans="1:23" x14ac:dyDescent="0.25">
      <c r="A892" s="21" t="s">
        <v>236</v>
      </c>
      <c r="B892" s="34">
        <v>44006</v>
      </c>
      <c r="C892" s="18">
        <v>42931</v>
      </c>
      <c r="D892" s="9">
        <v>1</v>
      </c>
      <c r="E892" s="12">
        <f>IF(B892&gt;0,_xlfn.DAYS(B892,C892)/365.242199,"")</f>
        <v>2.9432524580764556</v>
      </c>
      <c r="F892" s="43">
        <v>827.16049382716062</v>
      </c>
      <c r="G892" s="47">
        <v>9.2437950937950948</v>
      </c>
      <c r="H892" s="47">
        <v>8.3393672196191826</v>
      </c>
      <c r="I892" s="47">
        <v>5.9899312077500504</v>
      </c>
      <c r="J892" s="40">
        <v>23.77955145162462</v>
      </c>
      <c r="K892" s="45">
        <f>IF(G892&gt;0,0.0000275*G892^2.082*H892^0.974*F892,"")</f>
        <v>18.40799385194109</v>
      </c>
      <c r="L892" s="45">
        <f>IF(G892&gt;0,(1/3*H892^3*PI()*(G892/((H892-1.3)*200))^2)*F892,"")</f>
        <v>21.656640237352018</v>
      </c>
      <c r="M892" s="30">
        <f>IF(E892&gt;1.9,J892/E892,"")</f>
        <v>8.0793448031860642</v>
      </c>
      <c r="N892" s="13" t="s">
        <v>90</v>
      </c>
      <c r="O892" s="13" t="s">
        <v>379</v>
      </c>
      <c r="P892" s="27" t="s">
        <v>48</v>
      </c>
      <c r="Q892" s="15" t="s">
        <v>110</v>
      </c>
      <c r="R892" s="26">
        <v>7</v>
      </c>
      <c r="S892" s="13">
        <v>200</v>
      </c>
      <c r="T892" s="13">
        <v>0</v>
      </c>
      <c r="U892" s="13"/>
      <c r="V892" s="25">
        <f>(F891-F892)/F891</f>
        <v>0.12987012987012966</v>
      </c>
      <c r="W892" s="13" t="s">
        <v>95</v>
      </c>
    </row>
    <row r="893" spans="1:23" x14ac:dyDescent="0.25">
      <c r="A893" s="21" t="s">
        <v>250</v>
      </c>
      <c r="B893" s="34">
        <v>44006</v>
      </c>
      <c r="C893" s="18">
        <v>42931</v>
      </c>
      <c r="D893" s="9">
        <v>1</v>
      </c>
      <c r="E893" s="12">
        <f>IF(B893&gt;0,_xlfn.DAYS(B893,C893)/365.242199,"")</f>
        <v>2.9432524580764556</v>
      </c>
      <c r="F893" s="43">
        <v>938.27160493827159</v>
      </c>
      <c r="G893" s="47">
        <v>8.3476190476190464</v>
      </c>
      <c r="H893" s="47">
        <v>7.9482575367063486</v>
      </c>
      <c r="I893" s="47">
        <v>5.6326332210459453</v>
      </c>
      <c r="J893" s="40">
        <v>22.761090558208018</v>
      </c>
      <c r="K893" s="45">
        <f>IF(G893&gt;0,0.0000275*G893^2.082*H893^0.974*F893,"")</f>
        <v>16.114599087330806</v>
      </c>
      <c r="L893" s="45">
        <f>IF(G893&gt;0,(1/3*H893^3*PI()*(G893/((H893-1.3)*200))^2)*F893,"")</f>
        <v>19.445654501262105</v>
      </c>
      <c r="M893" s="30">
        <f>IF(E893&gt;1.9,J893/E893,"")</f>
        <v>7.7333123415051483</v>
      </c>
      <c r="N893" s="13" t="s">
        <v>90</v>
      </c>
      <c r="O893" s="13" t="s">
        <v>379</v>
      </c>
      <c r="P893" s="27" t="s">
        <v>48</v>
      </c>
      <c r="Q893" s="15" t="s">
        <v>110</v>
      </c>
      <c r="R893" s="26">
        <v>8</v>
      </c>
      <c r="S893" s="13">
        <v>400</v>
      </c>
      <c r="T893" s="13">
        <v>0</v>
      </c>
      <c r="U893" s="13"/>
      <c r="V893" s="25">
        <f>(F892-F893)/F892</f>
        <v>-0.13432835820895503</v>
      </c>
      <c r="W893" s="13" t="s">
        <v>95</v>
      </c>
    </row>
    <row r="894" spans="1:23" x14ac:dyDescent="0.25">
      <c r="A894" s="21" t="s">
        <v>152</v>
      </c>
      <c r="B894" s="34">
        <v>44006</v>
      </c>
      <c r="C894" s="18">
        <v>42931</v>
      </c>
      <c r="D894" s="9">
        <v>1</v>
      </c>
      <c r="E894" s="12">
        <f>IF(B894&gt;0,_xlfn.DAYS(B894,C894)/365.242199,"")</f>
        <v>2.9432524580764556</v>
      </c>
      <c r="F894" s="43">
        <v>777.77777777777771</v>
      </c>
      <c r="G894" s="47">
        <v>8.6310715854194111</v>
      </c>
      <c r="H894" s="47">
        <v>7.7575455189210949</v>
      </c>
      <c r="I894" s="47">
        <v>5.0396382151336265</v>
      </c>
      <c r="J894" s="40">
        <v>21.093088050306854</v>
      </c>
      <c r="K894" s="45">
        <f>IF(G894&gt;0,0.0000275*G894^2.082*H894^0.974*F894,"")</f>
        <v>13.985128736603334</v>
      </c>
      <c r="L894" s="45">
        <f>IF(G894&gt;0,(1/3*H894^3*PI()*(G894/((H894-1.3)*200))^2)*F894,"")</f>
        <v>16.982109616246095</v>
      </c>
      <c r="M894" s="30">
        <f>IF(E894&gt;1.9,J894/E894,"")</f>
        <v>7.1665915006462306</v>
      </c>
      <c r="N894" s="13" t="s">
        <v>90</v>
      </c>
      <c r="O894" s="13" t="s">
        <v>379</v>
      </c>
      <c r="P894" s="27" t="s">
        <v>48</v>
      </c>
      <c r="Q894" s="15" t="s">
        <v>110</v>
      </c>
      <c r="R894" s="26">
        <v>9</v>
      </c>
      <c r="S894" s="13">
        <v>400</v>
      </c>
      <c r="T894" s="13">
        <v>400</v>
      </c>
      <c r="U894" s="13"/>
      <c r="V894" s="25">
        <f>(F893-F894)/F893</f>
        <v>0.17105263157894743</v>
      </c>
      <c r="W894" s="13" t="s">
        <v>95</v>
      </c>
    </row>
    <row r="895" spans="1:23" x14ac:dyDescent="0.25">
      <c r="A895" s="21" t="s">
        <v>138</v>
      </c>
      <c r="B895" s="34">
        <v>44006</v>
      </c>
      <c r="C895" s="18">
        <v>42931</v>
      </c>
      <c r="D895" s="9">
        <v>1</v>
      </c>
      <c r="E895" s="12">
        <f>IF(B895&gt;0,_xlfn.DAYS(B895,C895)/365.242199,"")</f>
        <v>2.9432524580764556</v>
      </c>
      <c r="F895" s="43">
        <v>925.92592592592598</v>
      </c>
      <c r="G895" s="47">
        <v>8.8305555555555557</v>
      </c>
      <c r="H895" s="47">
        <v>8.010974899691357</v>
      </c>
      <c r="I895" s="47">
        <v>6.0671814196980431</v>
      </c>
      <c r="J895" s="40">
        <v>24.199700758501734</v>
      </c>
      <c r="K895" s="45">
        <f>IF(G895&gt;0,0.0000275*G895^2.082*H895^0.974*F895,"")</f>
        <v>18.015468565885154</v>
      </c>
      <c r="L895" s="45">
        <f>IF(G895&gt;0,(1/3*H895^3*PI()*(G895/((H895-1.3)*200))^2)*F895,"")</f>
        <v>21.577732730645231</v>
      </c>
      <c r="M895" s="30">
        <f>IF(E895&gt;1.9,J895/E895,"")</f>
        <v>8.2220948094671087</v>
      </c>
      <c r="N895" s="13" t="s">
        <v>90</v>
      </c>
      <c r="O895" s="13" t="s">
        <v>379</v>
      </c>
      <c r="P895" s="27" t="s">
        <v>48</v>
      </c>
      <c r="Q895" s="15" t="s">
        <v>110</v>
      </c>
      <c r="R895" s="26">
        <v>10</v>
      </c>
      <c r="S895" s="13">
        <v>400</v>
      </c>
      <c r="T895" s="13">
        <v>0</v>
      </c>
      <c r="U895" s="13"/>
      <c r="V895" s="25">
        <f>(F894-F895)/F894</f>
        <v>-0.19047619047619063</v>
      </c>
      <c r="W895" s="13" t="s">
        <v>95</v>
      </c>
    </row>
    <row r="896" spans="1:23" x14ac:dyDescent="0.25">
      <c r="A896" s="21" t="s">
        <v>125</v>
      </c>
      <c r="B896" s="34">
        <v>43734</v>
      </c>
      <c r="C896" s="18">
        <v>42536</v>
      </c>
      <c r="D896" s="9">
        <v>1</v>
      </c>
      <c r="E896" s="12">
        <f>IF(B896&gt;0,_xlfn.DAYS(B896,C896)/365.242199,"")</f>
        <v>3.2800152974656687</v>
      </c>
      <c r="F896" s="43">
        <v>989.58333333333337</v>
      </c>
      <c r="G896" s="47">
        <v>8.9490522875817007</v>
      </c>
      <c r="H896" s="47">
        <v>9.2461986084756482</v>
      </c>
      <c r="I896" s="47">
        <v>7.0606333594803523</v>
      </c>
      <c r="J896" s="40">
        <v>30.823868945778358</v>
      </c>
      <c r="K896" s="45">
        <f>IF(G896&gt;0,0.0000275*G896^2.082*H896^0.974*F896,"")</f>
        <v>22.763186111100495</v>
      </c>
      <c r="L896" s="45">
        <f>IF(G896&gt;0,(1/3*H896^3*PI()*(G896/((H896-1.3)*200))^2)*F896,"")</f>
        <v>25.974423205224571</v>
      </c>
      <c r="M896" s="30">
        <f>IF(E896&gt;1.9,J896/E896,"")</f>
        <v>9.3974771915224533</v>
      </c>
      <c r="N896" s="13" t="s">
        <v>90</v>
      </c>
      <c r="O896" s="13" t="s">
        <v>379</v>
      </c>
      <c r="P896" s="27" t="s">
        <v>48</v>
      </c>
      <c r="Q896" s="15" t="s">
        <v>111</v>
      </c>
      <c r="R896" s="26">
        <v>1</v>
      </c>
      <c r="S896" s="13">
        <v>0</v>
      </c>
      <c r="T896" s="13">
        <v>0</v>
      </c>
      <c r="U896" s="13"/>
      <c r="V896" s="25">
        <f>(F895-F896)/F895</f>
        <v>-6.8749999999999978E-2</v>
      </c>
      <c r="W896" s="13" t="s">
        <v>95</v>
      </c>
    </row>
    <row r="897" spans="1:23" x14ac:dyDescent="0.25">
      <c r="A897" s="21" t="s">
        <v>167</v>
      </c>
      <c r="B897" s="34">
        <v>43734</v>
      </c>
      <c r="C897" s="18">
        <v>42536</v>
      </c>
      <c r="D897" s="9">
        <v>1</v>
      </c>
      <c r="E897" s="12">
        <f>IF(B897&gt;0,_xlfn.DAYS(B897,C897)/365.242199,"")</f>
        <v>3.2800152974656687</v>
      </c>
      <c r="F897" s="43">
        <v>875</v>
      </c>
      <c r="G897" s="47">
        <v>8.6925736842560291</v>
      </c>
      <c r="H897" s="47">
        <v>8.9275470452331298</v>
      </c>
      <c r="I897" s="47">
        <v>5.8767067874663041</v>
      </c>
      <c r="J897" s="40">
        <v>27.574642854707911</v>
      </c>
      <c r="K897" s="45">
        <f>IF(G897&gt;0,0.0000275*G897^2.082*H897^0.974*F897,"")</f>
        <v>18.308838220336483</v>
      </c>
      <c r="L897" s="45">
        <f>IF(G897&gt;0,(1/3*H897^3*PI()*(G897/((H897-1.3)*200))^2)*F897,"")</f>
        <v>21.168987848253916</v>
      </c>
      <c r="M897" s="30">
        <f>IF(E897&gt;1.9,J897/E897,"")</f>
        <v>8.4068641009124843</v>
      </c>
      <c r="N897" s="13" t="s">
        <v>90</v>
      </c>
      <c r="O897" s="13" t="s">
        <v>379</v>
      </c>
      <c r="P897" s="27" t="s">
        <v>48</v>
      </c>
      <c r="Q897" s="15" t="s">
        <v>111</v>
      </c>
      <c r="R897" s="26">
        <v>2</v>
      </c>
      <c r="S897" s="13">
        <v>0</v>
      </c>
      <c r="T897" s="13">
        <v>0</v>
      </c>
      <c r="U897" s="13"/>
      <c r="V897" s="25">
        <f>(F896-F897)/F896</f>
        <v>0.11578947368421057</v>
      </c>
      <c r="W897" s="13" t="s">
        <v>95</v>
      </c>
    </row>
    <row r="898" spans="1:23" x14ac:dyDescent="0.25">
      <c r="A898" s="21" t="s">
        <v>181</v>
      </c>
      <c r="B898" s="34">
        <v>43734</v>
      </c>
      <c r="C898" s="18">
        <v>42536</v>
      </c>
      <c r="D898" s="9">
        <v>1</v>
      </c>
      <c r="E898" s="12">
        <f>IF(B898&gt;0,_xlfn.DAYS(B898,C898)/365.242199,"")</f>
        <v>3.2800152974656687</v>
      </c>
      <c r="F898" s="43">
        <v>979.16666666666663</v>
      </c>
      <c r="G898" s="47">
        <v>8.0339239977752328</v>
      </c>
      <c r="H898" s="47">
        <v>8.265168650793651</v>
      </c>
      <c r="I898" s="47">
        <v>5.8237238339347872</v>
      </c>
      <c r="J898" s="40">
        <v>28.89446163516655</v>
      </c>
      <c r="K898" s="45">
        <f>IF(G898&gt;0,0.0000275*G898^2.082*H898^0.974*F898,"")</f>
        <v>16.130654909806371</v>
      </c>
      <c r="L898" s="45">
        <f>IF(G898&gt;0,(1/3*H898^3*PI()*(G898/((H898-1.3)*200))^2)*F898,"")</f>
        <v>19.256287927928284</v>
      </c>
      <c r="M898" s="30">
        <f>IF(E898&gt;1.9,J898/E898,"")</f>
        <v>8.8092459987891214</v>
      </c>
      <c r="N898" s="13" t="s">
        <v>90</v>
      </c>
      <c r="O898" s="13" t="s">
        <v>379</v>
      </c>
      <c r="P898" s="27" t="s">
        <v>48</v>
      </c>
      <c r="Q898" s="15" t="s">
        <v>111</v>
      </c>
      <c r="R898" s="26">
        <v>3</v>
      </c>
      <c r="S898" s="13">
        <v>0</v>
      </c>
      <c r="T898" s="13">
        <v>100</v>
      </c>
      <c r="U898" s="13"/>
      <c r="V898" s="25">
        <f>(F897-F898)/F897</f>
        <v>-0.119047619047619</v>
      </c>
      <c r="W898" s="13" t="s">
        <v>95</v>
      </c>
    </row>
    <row r="899" spans="1:23" x14ac:dyDescent="0.25">
      <c r="A899" s="21" t="s">
        <v>195</v>
      </c>
      <c r="B899" s="34">
        <v>43734</v>
      </c>
      <c r="C899" s="18">
        <v>42536</v>
      </c>
      <c r="D899" s="9">
        <v>1</v>
      </c>
      <c r="E899" s="12">
        <f>IF(B899&gt;0,_xlfn.DAYS(B899,C899)/365.242199,"")</f>
        <v>3.2800152974656687</v>
      </c>
      <c r="F899" s="43">
        <v>958.33333333333337</v>
      </c>
      <c r="G899" s="47">
        <v>9.6733630952380949</v>
      </c>
      <c r="H899" s="47">
        <v>9.5494047619047606</v>
      </c>
      <c r="I899" s="47">
        <v>7.9639373768501258</v>
      </c>
      <c r="J899" s="40">
        <v>36.175383554083112</v>
      </c>
      <c r="K899" s="45">
        <f>IF(G899&gt;0,0.0000275*G899^2.082*H899^0.974*F899,"")</f>
        <v>26.749676817225801</v>
      </c>
      <c r="L899" s="45">
        <f>IF(G899&gt;0,(1/3*H899^3*PI()*(G899/((H899-1.3)*200))^2)*F899,"")</f>
        <v>30.041656728525073</v>
      </c>
      <c r="M899" s="30">
        <f>IF(E899&gt;1.9,J899/E899,"")</f>
        <v>11.029028913991446</v>
      </c>
      <c r="N899" s="13" t="s">
        <v>90</v>
      </c>
      <c r="O899" s="13" t="s">
        <v>379</v>
      </c>
      <c r="P899" s="27" t="s">
        <v>48</v>
      </c>
      <c r="Q899" s="15" t="s">
        <v>111</v>
      </c>
      <c r="R899" s="26">
        <v>4</v>
      </c>
      <c r="S899" s="13">
        <v>100</v>
      </c>
      <c r="T899" s="13">
        <v>100</v>
      </c>
      <c r="U899" s="13"/>
      <c r="V899" s="25">
        <f>(F898-F899)/F898</f>
        <v>2.1276595744680774E-2</v>
      </c>
      <c r="W899" s="13" t="s">
        <v>95</v>
      </c>
    </row>
    <row r="900" spans="1:23" x14ac:dyDescent="0.25">
      <c r="A900" s="21" t="s">
        <v>209</v>
      </c>
      <c r="B900" s="34">
        <v>43734</v>
      </c>
      <c r="C900" s="18">
        <v>42536</v>
      </c>
      <c r="D900" s="9">
        <v>1</v>
      </c>
      <c r="E900" s="12">
        <f>IF(B900&gt;0,_xlfn.DAYS(B900,C900)/365.242199,"")</f>
        <v>3.2800152974656687</v>
      </c>
      <c r="F900" s="43">
        <v>958.33333333333337</v>
      </c>
      <c r="G900" s="47">
        <v>9.3093155694879854</v>
      </c>
      <c r="H900" s="47">
        <v>9.4357540926506456</v>
      </c>
      <c r="I900" s="47">
        <v>7.3197002161693483</v>
      </c>
      <c r="J900" s="40">
        <v>33.441214639426164</v>
      </c>
      <c r="K900" s="45">
        <f>IF(G900&gt;0,0.0000275*G900^2.082*H900^0.974*F900,"")</f>
        <v>24.410038855914713</v>
      </c>
      <c r="L900" s="45">
        <f>IF(G900&gt;0,(1/3*H900^3*PI()*(G900/((H900-1.3)*200))^2)*F900,"")</f>
        <v>27.596559499895442</v>
      </c>
      <c r="M900" s="30">
        <f>IF(E900&gt;1.9,J900/E900,"")</f>
        <v>10.195444717975796</v>
      </c>
      <c r="N900" s="13" t="s">
        <v>90</v>
      </c>
      <c r="O900" s="13" t="s">
        <v>379</v>
      </c>
      <c r="P900" s="27" t="s">
        <v>48</v>
      </c>
      <c r="Q900" s="15" t="s">
        <v>111</v>
      </c>
      <c r="R900" s="26">
        <v>5</v>
      </c>
      <c r="S900" s="13">
        <v>100</v>
      </c>
      <c r="T900" s="13">
        <v>0</v>
      </c>
      <c r="U900" s="13"/>
      <c r="V900" s="25">
        <f>(F899-F900)/F899</f>
        <v>0</v>
      </c>
      <c r="W900" s="13" t="s">
        <v>95</v>
      </c>
    </row>
    <row r="901" spans="1:23" x14ac:dyDescent="0.25">
      <c r="A901" s="21" t="s">
        <v>223</v>
      </c>
      <c r="B901" s="34">
        <v>43734</v>
      </c>
      <c r="C901" s="18">
        <v>42536</v>
      </c>
      <c r="D901" s="9">
        <v>1</v>
      </c>
      <c r="E901" s="12">
        <f>IF(B901&gt;0,_xlfn.DAYS(B901,C901)/365.242199,"")</f>
        <v>3.2800152974656687</v>
      </c>
      <c r="F901" s="43">
        <v>885.41666666666663</v>
      </c>
      <c r="G901" s="47">
        <v>8.5715181663722326</v>
      </c>
      <c r="H901" s="47">
        <v>8.3281662781662771</v>
      </c>
      <c r="I901" s="47">
        <v>6.1434709852996097</v>
      </c>
      <c r="J901" s="40">
        <v>30.989110613405352</v>
      </c>
      <c r="K901" s="45">
        <f>IF(G901&gt;0,0.0000275*G901^2.082*H901^0.974*F901,"")</f>
        <v>16.815962312564171</v>
      </c>
      <c r="L901" s="45">
        <f>IF(G901&gt;0,(1/3*H901^3*PI()*(G901/((H901-1.3)*200))^2)*F901,"")</f>
        <v>19.915716079002607</v>
      </c>
      <c r="M901" s="30">
        <f>IF(E901&gt;1.9,J901/E901,"")</f>
        <v>9.4478555137682889</v>
      </c>
      <c r="N901" s="13" t="s">
        <v>90</v>
      </c>
      <c r="O901" s="13" t="s">
        <v>379</v>
      </c>
      <c r="P901" s="27" t="s">
        <v>48</v>
      </c>
      <c r="Q901" s="15" t="s">
        <v>111</v>
      </c>
      <c r="R901" s="26">
        <v>6</v>
      </c>
      <c r="S901" s="13">
        <v>200</v>
      </c>
      <c r="T901" s="13">
        <v>200</v>
      </c>
      <c r="U901" s="13"/>
      <c r="V901" s="25">
        <f>(F900-F901)/F900</f>
        <v>7.6086956521739205E-2</v>
      </c>
      <c r="W901" s="13" t="s">
        <v>95</v>
      </c>
    </row>
    <row r="902" spans="1:23" x14ac:dyDescent="0.25">
      <c r="A902" s="21" t="s">
        <v>237</v>
      </c>
      <c r="B902" s="34">
        <v>43734</v>
      </c>
      <c r="C902" s="18">
        <v>42536</v>
      </c>
      <c r="D902" s="9">
        <v>1</v>
      </c>
      <c r="E902" s="12">
        <f>IF(B902&gt;0,_xlfn.DAYS(B902,C902)/365.242199,"")</f>
        <v>3.2800152974656687</v>
      </c>
      <c r="F902" s="43">
        <v>958.33333333333337</v>
      </c>
      <c r="G902" s="47">
        <v>9.2984375000000004</v>
      </c>
      <c r="H902" s="47">
        <v>9.2492559523809526</v>
      </c>
      <c r="I902" s="47">
        <v>7.5844366658503706</v>
      </c>
      <c r="J902" s="40">
        <v>35.510118341931516</v>
      </c>
      <c r="K902" s="45">
        <f>IF(G902&gt;0,0.0000275*G902^2.082*H902^0.974*F902,"")</f>
        <v>23.881790253595859</v>
      </c>
      <c r="L902" s="45">
        <f>IF(G902&gt;0,(1/3*H902^3*PI()*(G902/((H902-1.3)*200))^2)*F902,"")</f>
        <v>27.162679245722963</v>
      </c>
      <c r="M902" s="30">
        <f>IF(E902&gt;1.9,J902/E902,"")</f>
        <v>10.826205100131304</v>
      </c>
      <c r="N902" s="13" t="s">
        <v>90</v>
      </c>
      <c r="O902" s="13" t="s">
        <v>379</v>
      </c>
      <c r="P902" s="27" t="s">
        <v>48</v>
      </c>
      <c r="Q902" s="15" t="s">
        <v>111</v>
      </c>
      <c r="R902" s="26">
        <v>7</v>
      </c>
      <c r="S902" s="13">
        <v>200</v>
      </c>
      <c r="T902" s="13">
        <v>0</v>
      </c>
      <c r="U902" s="13"/>
      <c r="V902" s="25">
        <f>(F901-F902)/F901</f>
        <v>-8.2352941176470684E-2</v>
      </c>
      <c r="W902" s="13" t="s">
        <v>95</v>
      </c>
    </row>
    <row r="903" spans="1:23" x14ac:dyDescent="0.25">
      <c r="A903" s="21" t="s">
        <v>251</v>
      </c>
      <c r="B903" s="34">
        <v>43734</v>
      </c>
      <c r="C903" s="18">
        <v>42536</v>
      </c>
      <c r="D903" s="9">
        <v>1</v>
      </c>
      <c r="E903" s="12">
        <f>IF(B903&gt;0,_xlfn.DAYS(B903,C903)/365.242199,"")</f>
        <v>3.2800152974656687</v>
      </c>
      <c r="F903" s="43">
        <v>937.5</v>
      </c>
      <c r="G903" s="47">
        <v>9.4779896313364063</v>
      </c>
      <c r="H903" s="47">
        <v>9.2882693292370728</v>
      </c>
      <c r="I903" s="47">
        <v>7.5889629318284904</v>
      </c>
      <c r="J903" s="40">
        <v>35.560639775940032</v>
      </c>
      <c r="K903" s="45">
        <f>IF(G903&gt;0,0.0000275*G903^2.082*H903^0.974*F903,"")</f>
        <v>24.411566815016158</v>
      </c>
      <c r="L903" s="45">
        <f>IF(G903&gt;0,(1/3*H903^3*PI()*(G903/((H903-1.3)*200))^2)*F903,"")</f>
        <v>27.686710762836572</v>
      </c>
      <c r="M903" s="30">
        <f>IF(E903&gt;1.9,J903/E903,"")</f>
        <v>10.841607904516867</v>
      </c>
      <c r="N903" s="13" t="s">
        <v>90</v>
      </c>
      <c r="O903" s="13" t="s">
        <v>379</v>
      </c>
      <c r="P903" s="27" t="s">
        <v>48</v>
      </c>
      <c r="Q903" s="15" t="s">
        <v>111</v>
      </c>
      <c r="R903" s="26">
        <v>8</v>
      </c>
      <c r="S903" s="13">
        <v>400</v>
      </c>
      <c r="T903" s="13">
        <v>0</v>
      </c>
      <c r="U903" s="13"/>
      <c r="V903" s="25">
        <f>(F902-F903)/F902</f>
        <v>2.1739130434782646E-2</v>
      </c>
      <c r="W903" s="13" t="s">
        <v>95</v>
      </c>
    </row>
    <row r="904" spans="1:23" x14ac:dyDescent="0.25">
      <c r="A904" s="21" t="s">
        <v>153</v>
      </c>
      <c r="B904" s="34">
        <v>43734</v>
      </c>
      <c r="C904" s="18">
        <v>42536</v>
      </c>
      <c r="D904" s="9">
        <v>1</v>
      </c>
      <c r="E904" s="12">
        <f>IF(B904&gt;0,_xlfn.DAYS(B904,C904)/365.242199,"")</f>
        <v>3.2800152974656687</v>
      </c>
      <c r="F904" s="43">
        <v>916.66666666666663</v>
      </c>
      <c r="G904" s="47">
        <v>10.03471218543544</v>
      </c>
      <c r="H904" s="47">
        <v>9.5721083623562073</v>
      </c>
      <c r="I904" s="47">
        <v>8.0524317397753151</v>
      </c>
      <c r="J904" s="40">
        <v>37.127068666437282</v>
      </c>
      <c r="K904" s="45">
        <f>IF(G904&gt;0,0.0000275*G904^2.082*H904^0.974*F904,"")</f>
        <v>27.680809489341414</v>
      </c>
      <c r="L904" s="45">
        <f>IF(G904&gt;0,(1/3*H904^3*PI()*(G904/((H904-1.3)*200))^2)*F904,"")</f>
        <v>30.972787756959075</v>
      </c>
      <c r="M904" s="30">
        <f>IF(E904&gt;1.9,J904/E904,"")</f>
        <v>11.319175460896119</v>
      </c>
      <c r="N904" s="13" t="s">
        <v>90</v>
      </c>
      <c r="O904" s="13" t="s">
        <v>379</v>
      </c>
      <c r="P904" s="27" t="s">
        <v>48</v>
      </c>
      <c r="Q904" s="15" t="s">
        <v>111</v>
      </c>
      <c r="R904" s="26">
        <v>9</v>
      </c>
      <c r="S904" s="13">
        <v>400</v>
      </c>
      <c r="T904" s="13">
        <v>400</v>
      </c>
      <c r="U904" s="13"/>
      <c r="V904" s="25">
        <f>(F903-F904)/F903</f>
        <v>2.2222222222222261E-2</v>
      </c>
      <c r="W904" s="13" t="s">
        <v>95</v>
      </c>
    </row>
    <row r="905" spans="1:23" x14ac:dyDescent="0.25">
      <c r="A905" s="21" t="s">
        <v>139</v>
      </c>
      <c r="B905" s="34">
        <v>43734</v>
      </c>
      <c r="C905" s="18">
        <v>42536</v>
      </c>
      <c r="D905" s="9">
        <v>1</v>
      </c>
      <c r="E905" s="12">
        <f>IF(B905&gt;0,_xlfn.DAYS(B905,C905)/365.242199,"")</f>
        <v>3.2800152974656687</v>
      </c>
      <c r="F905" s="43">
        <v>968.75</v>
      </c>
      <c r="G905" s="47">
        <v>10.450151515151516</v>
      </c>
      <c r="H905" s="47">
        <v>10.12050505050505</v>
      </c>
      <c r="I905" s="47">
        <v>9.1543166947879691</v>
      </c>
      <c r="J905" s="40">
        <v>40.589264867464109</v>
      </c>
      <c r="K905" s="45">
        <f>IF(G905&gt;0,0.0000275*G905^2.082*H905^0.974*F905,"")</f>
        <v>33.606599092521066</v>
      </c>
      <c r="L905" s="45">
        <f>IF(G905&gt;0,(1/3*H905^3*PI()*(G905/((H905-1.3)*200))^2)*F905,"")</f>
        <v>36.901597587666259</v>
      </c>
      <c r="M905" s="30">
        <f>IF(E905&gt;1.9,J905/E905,"")</f>
        <v>12.374718160255455</v>
      </c>
      <c r="N905" s="13" t="s">
        <v>90</v>
      </c>
      <c r="O905" s="13" t="s">
        <v>379</v>
      </c>
      <c r="P905" s="27" t="s">
        <v>48</v>
      </c>
      <c r="Q905" s="15" t="s">
        <v>111</v>
      </c>
      <c r="R905" s="26">
        <v>10</v>
      </c>
      <c r="S905" s="13">
        <v>400</v>
      </c>
      <c r="T905" s="13">
        <v>0</v>
      </c>
      <c r="U905" s="13"/>
      <c r="V905" s="25">
        <f>(F904-F905)/F904</f>
        <v>-5.6818181818181865E-2</v>
      </c>
      <c r="W905" s="13" t="s">
        <v>95</v>
      </c>
    </row>
    <row r="906" spans="1:23" x14ac:dyDescent="0.25">
      <c r="A906" s="21" t="s">
        <v>126</v>
      </c>
      <c r="B906" s="34">
        <v>44021</v>
      </c>
      <c r="C906" s="18">
        <v>42962</v>
      </c>
      <c r="D906" s="9">
        <v>1</v>
      </c>
      <c r="E906" s="12">
        <f>IF(B906&gt;0,_xlfn.DAYS(B906,C906)/365.242199,"")</f>
        <v>2.8994459098632244</v>
      </c>
      <c r="F906" s="43">
        <v>916.89173073547317</v>
      </c>
      <c r="G906" s="47">
        <v>7.4182222222222212</v>
      </c>
      <c r="H906" s="47">
        <v>7.2717094017094013</v>
      </c>
      <c r="I906" s="47">
        <v>4.5390829166352891</v>
      </c>
      <c r="J906" s="40">
        <v>20.149419355284763</v>
      </c>
      <c r="K906" s="45">
        <f>IF(G906&gt;0,0.0000275*G906^2.082*H906^0.974*F906,"")</f>
        <v>11.294031121754198</v>
      </c>
      <c r="L906" s="45">
        <f>IF(G906&gt;0,(1/3*H906^3*PI()*(G906/((H906-1.3)*200))^2)*F906,"")</f>
        <v>14.242904881384959</v>
      </c>
      <c r="M906" s="30">
        <f>IF(E906&gt;1.9,J906/E906,"")</f>
        <v>6.9494034314422759</v>
      </c>
      <c r="N906" s="13" t="s">
        <v>90</v>
      </c>
      <c r="O906" s="13" t="s">
        <v>379</v>
      </c>
      <c r="P906" s="27" t="s">
        <v>48</v>
      </c>
      <c r="Q906" s="15" t="s">
        <v>112</v>
      </c>
      <c r="R906" s="26">
        <v>1</v>
      </c>
      <c r="S906" s="13">
        <v>0</v>
      </c>
      <c r="T906" s="13">
        <v>0</v>
      </c>
      <c r="U906" s="13"/>
      <c r="V906" s="25">
        <f>(F905-F906)/F905</f>
        <v>5.3531116660156725E-2</v>
      </c>
      <c r="W906" s="13" t="s">
        <v>95</v>
      </c>
    </row>
    <row r="907" spans="1:23" x14ac:dyDescent="0.25">
      <c r="A907" s="21" t="s">
        <v>168</v>
      </c>
      <c r="B907" s="34">
        <v>44021</v>
      </c>
      <c r="C907" s="18">
        <v>42962</v>
      </c>
      <c r="D907" s="9">
        <v>1</v>
      </c>
      <c r="E907" s="12">
        <f>IF(B907&gt;0,_xlfn.DAYS(B907,C907)/365.242199,"")</f>
        <v>2.8994459098632244</v>
      </c>
      <c r="F907" s="43">
        <v>1088.1791969168255</v>
      </c>
      <c r="G907" s="47">
        <v>8.1223551525873514</v>
      </c>
      <c r="H907" s="47">
        <v>8.019724310776942</v>
      </c>
      <c r="I907" s="47">
        <v>6.0859452235989071</v>
      </c>
      <c r="J907" s="40">
        <v>22.697212792430349</v>
      </c>
      <c r="K907" s="45">
        <f>IF(G907&gt;0,0.0000275*G907^2.082*H907^0.974*F907,"")</f>
        <v>17.809112567989001</v>
      </c>
      <c r="L907" s="45">
        <f>IF(G907&gt;0,(1/3*H907^3*PI()*(G907/((H907-1.3)*200))^2)*F907,"")</f>
        <v>21.468831234524782</v>
      </c>
      <c r="M907" s="30">
        <f>IF(E907&gt;1.9,J907/E907,"")</f>
        <v>7.8281207851541001</v>
      </c>
      <c r="N907" s="13" t="s">
        <v>90</v>
      </c>
      <c r="O907" s="13" t="s">
        <v>379</v>
      </c>
      <c r="P907" s="27" t="s">
        <v>48</v>
      </c>
      <c r="Q907" s="15" t="s">
        <v>112</v>
      </c>
      <c r="R907" s="26">
        <v>2</v>
      </c>
      <c r="S907" s="13">
        <v>0</v>
      </c>
      <c r="T907" s="13">
        <v>0</v>
      </c>
      <c r="U907" s="13"/>
      <c r="V907" s="25">
        <f>(F906-F907)/F906</f>
        <v>-0.18681318681318704</v>
      </c>
      <c r="W907" s="13" t="s">
        <v>95</v>
      </c>
    </row>
    <row r="908" spans="1:23" x14ac:dyDescent="0.25">
      <c r="A908" s="21" t="s">
        <v>182</v>
      </c>
      <c r="B908" s="34">
        <v>44021</v>
      </c>
      <c r="C908" s="18">
        <v>42962</v>
      </c>
      <c r="D908" s="9">
        <v>1</v>
      </c>
      <c r="E908" s="12">
        <f>IF(B908&gt;0,_xlfn.DAYS(B908,C908)/365.242199,"")</f>
        <v>2.8994459098632244</v>
      </c>
      <c r="F908" s="43">
        <v>967.2703972594004</v>
      </c>
      <c r="G908" s="47">
        <v>8.5273039215686275</v>
      </c>
      <c r="H908" s="47">
        <v>8.4063276143790855</v>
      </c>
      <c r="I908" s="47">
        <v>6.0391133529236027</v>
      </c>
      <c r="J908" s="40">
        <v>25.361702709484845</v>
      </c>
      <c r="K908" s="45">
        <f>IF(G908&gt;0,0.0000275*G908^2.082*H908^0.974*F908,"")</f>
        <v>18.339909344465628</v>
      </c>
      <c r="L908" s="45">
        <f>IF(G908&gt;0,(1/3*H908^3*PI()*(G908/((H908-1.3)*200))^2)*F908,"")</f>
        <v>21.660500670874338</v>
      </c>
      <c r="M908" s="30">
        <f>IF(E908&gt;1.9,J908/E908,"")</f>
        <v>8.7470859943309769</v>
      </c>
      <c r="N908" s="13" t="s">
        <v>90</v>
      </c>
      <c r="O908" s="13" t="s">
        <v>379</v>
      </c>
      <c r="P908" s="27" t="s">
        <v>48</v>
      </c>
      <c r="Q908" s="15" t="s">
        <v>112</v>
      </c>
      <c r="R908" s="26">
        <v>3</v>
      </c>
      <c r="S908" s="13">
        <v>0</v>
      </c>
      <c r="T908" s="13">
        <v>100</v>
      </c>
      <c r="U908" s="13"/>
      <c r="V908" s="25">
        <f>(F907-F908)/F907</f>
        <v>0.11111111111111116</v>
      </c>
      <c r="W908" s="13" t="s">
        <v>95</v>
      </c>
    </row>
    <row r="909" spans="1:23" x14ac:dyDescent="0.25">
      <c r="A909" s="21" t="s">
        <v>196</v>
      </c>
      <c r="B909" s="34">
        <v>44021</v>
      </c>
      <c r="C909" s="18">
        <v>42962</v>
      </c>
      <c r="D909" s="9">
        <v>1</v>
      </c>
      <c r="E909" s="12">
        <f>IF(B909&gt;0,_xlfn.DAYS(B909,C909)/365.242199,"")</f>
        <v>2.8994459098632244</v>
      </c>
      <c r="F909" s="43">
        <v>977.34613056418584</v>
      </c>
      <c r="G909" s="47">
        <v>8.301025028611237</v>
      </c>
      <c r="H909" s="47">
        <v>8.0609508881922682</v>
      </c>
      <c r="I909" s="47">
        <v>5.8682795042972433</v>
      </c>
      <c r="J909" s="40">
        <v>23.990270817133606</v>
      </c>
      <c r="K909" s="45">
        <f>IF(G909&gt;0,0.0000275*G909^2.082*H909^0.974*F909,"")</f>
        <v>16.820293580787176</v>
      </c>
      <c r="L909" s="45">
        <f>IF(G909&gt;0,(1/3*H909^3*PI()*(G909/((H909-1.3)*200))^2)*F909,"")</f>
        <v>20.20336613078323</v>
      </c>
      <c r="M909" s="30">
        <f>IF(E909&gt;1.9,J909/E909,"")</f>
        <v>8.2740880716292793</v>
      </c>
      <c r="N909" s="13" t="s">
        <v>90</v>
      </c>
      <c r="O909" s="13" t="s">
        <v>379</v>
      </c>
      <c r="P909" s="27" t="s">
        <v>48</v>
      </c>
      <c r="Q909" s="15" t="s">
        <v>112</v>
      </c>
      <c r="R909" s="26">
        <v>4</v>
      </c>
      <c r="S909" s="13">
        <v>100</v>
      </c>
      <c r="T909" s="13">
        <v>100</v>
      </c>
      <c r="U909" s="13"/>
      <c r="V909" s="25">
        <f>(F908-F909)/F908</f>
        <v>-1.041666666666669E-2</v>
      </c>
      <c r="W909" s="13" t="s">
        <v>95</v>
      </c>
    </row>
    <row r="910" spans="1:23" x14ac:dyDescent="0.25">
      <c r="A910" s="21" t="s">
        <v>210</v>
      </c>
      <c r="B910" s="34">
        <v>44021</v>
      </c>
      <c r="C910" s="18">
        <v>42962</v>
      </c>
      <c r="D910" s="9">
        <v>1</v>
      </c>
      <c r="E910" s="12">
        <f>IF(B910&gt;0,_xlfn.DAYS(B910,C910)/365.242199,"")</f>
        <v>2.8994459098632244</v>
      </c>
      <c r="F910" s="43">
        <v>947.11893064982951</v>
      </c>
      <c r="G910" s="47">
        <v>8.1814241553465692</v>
      </c>
      <c r="H910" s="47">
        <v>8.1881258707767319</v>
      </c>
      <c r="I910" s="47">
        <v>5.5321354038223838</v>
      </c>
      <c r="J910" s="40">
        <v>23.048811660997124</v>
      </c>
      <c r="K910" s="45">
        <f>IF(G910&gt;0,0.0000275*G910^2.082*H910^0.974*F910,"")</f>
        <v>16.057898623967564</v>
      </c>
      <c r="L910" s="45">
        <f>IF(G910&gt;0,(1/3*H910^3*PI()*(G910/((H910-1.3)*200))^2)*F910,"")</f>
        <v>19.203586344186977</v>
      </c>
      <c r="M910" s="30">
        <f>IF(E910&gt;1.9,J910/E910,"")</f>
        <v>7.9493849437199557</v>
      </c>
      <c r="N910" s="13" t="s">
        <v>90</v>
      </c>
      <c r="O910" s="13" t="s">
        <v>379</v>
      </c>
      <c r="P910" s="27" t="s">
        <v>48</v>
      </c>
      <c r="Q910" s="15" t="s">
        <v>112</v>
      </c>
      <c r="R910" s="26">
        <v>5</v>
      </c>
      <c r="S910" s="13">
        <v>100</v>
      </c>
      <c r="T910" s="13">
        <v>0</v>
      </c>
      <c r="U910" s="13"/>
      <c r="V910" s="25">
        <f>(F909-F910)/F909</f>
        <v>3.0927835051546462E-2</v>
      </c>
      <c r="W910" s="13" t="s">
        <v>95</v>
      </c>
    </row>
    <row r="911" spans="1:23" x14ac:dyDescent="0.25">
      <c r="A911" s="21" t="s">
        <v>224</v>
      </c>
      <c r="B911" s="34">
        <v>44021</v>
      </c>
      <c r="C911" s="18">
        <v>42962</v>
      </c>
      <c r="D911" s="9">
        <v>1</v>
      </c>
      <c r="E911" s="12">
        <f>IF(B911&gt;0,_xlfn.DAYS(B911,C911)/365.242199,"")</f>
        <v>2.8994459098632244</v>
      </c>
      <c r="F911" s="43">
        <v>947.11893064982951</v>
      </c>
      <c r="G911" s="47">
        <v>8.9791860453881505</v>
      </c>
      <c r="H911" s="47">
        <v>8.5399543825350293</v>
      </c>
      <c r="I911" s="47">
        <v>6.4716540296423855</v>
      </c>
      <c r="J911" s="40">
        <v>27.453443286205825</v>
      </c>
      <c r="K911" s="45">
        <f>IF(G911&gt;0,0.0000275*G911^2.082*H911^0.974*F911,"")</f>
        <v>20.305528113257903</v>
      </c>
      <c r="L911" s="45">
        <f>IF(G911&gt;0,(1/3*H911^3*PI()*(G911/((H911-1.3)*200))^2)*F911,"")</f>
        <v>23.754291244465151</v>
      </c>
      <c r="M911" s="30">
        <f>IF(E911&gt;1.9,J911/E911,"")</f>
        <v>9.468513688362231</v>
      </c>
      <c r="N911" s="13" t="s">
        <v>90</v>
      </c>
      <c r="O911" s="13" t="s">
        <v>379</v>
      </c>
      <c r="P911" s="27" t="s">
        <v>48</v>
      </c>
      <c r="Q911" s="15" t="s">
        <v>112</v>
      </c>
      <c r="R911" s="26">
        <v>6</v>
      </c>
      <c r="S911" s="13">
        <v>200</v>
      </c>
      <c r="T911" s="13">
        <v>200</v>
      </c>
      <c r="U911" s="13"/>
      <c r="V911" s="25">
        <f>(F910-F911)/F910</f>
        <v>0</v>
      </c>
      <c r="W911" s="13" t="s">
        <v>95</v>
      </c>
    </row>
    <row r="912" spans="1:23" x14ac:dyDescent="0.25">
      <c r="A912" s="21" t="s">
        <v>238</v>
      </c>
      <c r="B912" s="34">
        <v>44021</v>
      </c>
      <c r="C912" s="18">
        <v>42962</v>
      </c>
      <c r="D912" s="9">
        <v>1</v>
      </c>
      <c r="E912" s="12">
        <f>IF(B912&gt;0,_xlfn.DAYS(B912,C912)/365.242199,"")</f>
        <v>2.8994459098632244</v>
      </c>
      <c r="F912" s="43">
        <v>957.19466395461495</v>
      </c>
      <c r="G912" s="47">
        <v>9.0754853128991062</v>
      </c>
      <c r="H912" s="47">
        <v>8.6775159642401025</v>
      </c>
      <c r="I912" s="47">
        <v>6.7396902037037645</v>
      </c>
      <c r="J912" s="40">
        <v>26.41054322410692</v>
      </c>
      <c r="K912" s="45">
        <f>IF(G912&gt;0,0.0000275*G912^2.082*H912^0.974*F912,"")</f>
        <v>21.311555434038002</v>
      </c>
      <c r="L912" s="45">
        <f>IF(G912&gt;0,(1/3*H912^3*PI()*(G912/((H912-1.3)*200))^2)*F912,"")</f>
        <v>24.778474210363559</v>
      </c>
      <c r="M912" s="30">
        <f>IF(E912&gt;1.9,J912/E912,"")</f>
        <v>9.1088242530286703</v>
      </c>
      <c r="N912" s="13" t="s">
        <v>90</v>
      </c>
      <c r="O912" s="13" t="s">
        <v>379</v>
      </c>
      <c r="P912" s="27" t="s">
        <v>48</v>
      </c>
      <c r="Q912" s="15" t="s">
        <v>112</v>
      </c>
      <c r="R912" s="26">
        <v>7</v>
      </c>
      <c r="S912" s="13">
        <v>200</v>
      </c>
      <c r="T912" s="13">
        <v>0</v>
      </c>
      <c r="U912" s="13"/>
      <c r="V912" s="25">
        <f>(F911-F912)/F911</f>
        <v>-1.0638297872340451E-2</v>
      </c>
      <c r="W912" s="13" t="s">
        <v>95</v>
      </c>
    </row>
    <row r="913" spans="1:23" x14ac:dyDescent="0.25">
      <c r="A913" s="21" t="s">
        <v>252</v>
      </c>
      <c r="B913" s="34">
        <v>44021</v>
      </c>
      <c r="C913" s="18">
        <v>42962</v>
      </c>
      <c r="D913" s="9">
        <v>1</v>
      </c>
      <c r="E913" s="12">
        <f>IF(B913&gt;0,_xlfn.DAYS(B913,C913)/365.242199,"")</f>
        <v>2.8994459098632244</v>
      </c>
      <c r="F913" s="43">
        <v>957.19466395461495</v>
      </c>
      <c r="G913" s="47">
        <v>8.4614930555555539</v>
      </c>
      <c r="H913" s="47">
        <v>8.0159469696969694</v>
      </c>
      <c r="I913" s="47">
        <v>5.7506063179265503</v>
      </c>
      <c r="J913" s="40">
        <v>24.088766098125451</v>
      </c>
      <c r="K913" s="45">
        <f>IF(G913&gt;0,0.0000275*G913^2.082*H913^0.974*F913,"")</f>
        <v>17.050206032419435</v>
      </c>
      <c r="L913" s="45">
        <f>IF(G913&gt;0,(1/3*H913^3*PI()*(G913/((H913-1.3)*200))^2)*F913,"")</f>
        <v>20.488628602548562</v>
      </c>
      <c r="M913" s="30">
        <f>IF(E913&gt;1.9,J913/E913,"")</f>
        <v>8.308058452196402</v>
      </c>
      <c r="N913" s="13" t="s">
        <v>90</v>
      </c>
      <c r="O913" s="13" t="s">
        <v>379</v>
      </c>
      <c r="P913" s="27" t="s">
        <v>48</v>
      </c>
      <c r="Q913" s="15" t="s">
        <v>112</v>
      </c>
      <c r="R913" s="26">
        <v>8</v>
      </c>
      <c r="S913" s="13">
        <v>400</v>
      </c>
      <c r="T913" s="13">
        <v>0</v>
      </c>
      <c r="U913" s="13"/>
      <c r="V913" s="25">
        <f>(F912-F913)/F912</f>
        <v>0</v>
      </c>
      <c r="W913" s="13" t="s">
        <v>95</v>
      </c>
    </row>
    <row r="914" spans="1:23" x14ac:dyDescent="0.25">
      <c r="A914" s="21" t="s">
        <v>154</v>
      </c>
      <c r="B914" s="34">
        <v>44021</v>
      </c>
      <c r="C914" s="18">
        <v>42962</v>
      </c>
      <c r="D914" s="9">
        <v>1</v>
      </c>
      <c r="E914" s="12">
        <f>IF(B914&gt;0,_xlfn.DAYS(B914,C914)/365.242199,"")</f>
        <v>2.8994459098632244</v>
      </c>
      <c r="F914" s="43">
        <v>987.42186386897117</v>
      </c>
      <c r="G914" s="47">
        <v>8.4295008912655973</v>
      </c>
      <c r="H914" s="47">
        <v>8.1478758169934622</v>
      </c>
      <c r="I914" s="47">
        <v>6.054700895549944</v>
      </c>
      <c r="J914" s="40">
        <v>25.66096239859769</v>
      </c>
      <c r="K914" s="45">
        <f>IF(G914&gt;0,0.0000275*G914^2.082*H914^0.974*F914,"")</f>
        <v>17.730139570563697</v>
      </c>
      <c r="L914" s="45">
        <f>IF(G914&gt;0,(1/3*H914^3*PI()*(G914/((H914-1.3)*200))^2)*F914,"")</f>
        <v>21.188320786687921</v>
      </c>
      <c r="M914" s="30">
        <f>IF(E914&gt;1.9,J914/E914,"")</f>
        <v>8.8502987109727442</v>
      </c>
      <c r="N914" s="13" t="s">
        <v>90</v>
      </c>
      <c r="O914" s="13" t="s">
        <v>379</v>
      </c>
      <c r="P914" s="27" t="s">
        <v>48</v>
      </c>
      <c r="Q914" s="15" t="s">
        <v>112</v>
      </c>
      <c r="R914" s="26">
        <v>9</v>
      </c>
      <c r="S914" s="13">
        <v>400</v>
      </c>
      <c r="T914" s="13">
        <v>400</v>
      </c>
      <c r="U914" s="13"/>
      <c r="V914" s="25">
        <f>(F913-F914)/F913</f>
        <v>-3.1578947368421012E-2</v>
      </c>
      <c r="W914" s="13" t="s">
        <v>95</v>
      </c>
    </row>
    <row r="915" spans="1:23" x14ac:dyDescent="0.25">
      <c r="A915" s="21" t="s">
        <v>140</v>
      </c>
      <c r="B915" s="34">
        <v>44021</v>
      </c>
      <c r="C915" s="18">
        <v>42962</v>
      </c>
      <c r="D915" s="9">
        <v>1</v>
      </c>
      <c r="E915" s="12">
        <f>IF(B915&gt;0,_xlfn.DAYS(B915,C915)/365.242199,"")</f>
        <v>2.8994459098632244</v>
      </c>
      <c r="F915" s="43">
        <v>937.04319734504406</v>
      </c>
      <c r="G915" s="47">
        <v>8.5472222222222225</v>
      </c>
      <c r="H915" s="47">
        <v>8.301756272401434</v>
      </c>
      <c r="I915" s="47">
        <v>5.7879143365643859</v>
      </c>
      <c r="J915" s="40">
        <v>24.992076527163395</v>
      </c>
      <c r="K915" s="45">
        <f>IF(G915&gt;0,0.0000275*G915^2.082*H915^0.974*F915,"")</f>
        <v>17.636950909538132</v>
      </c>
      <c r="L915" s="45">
        <f>IF(G915&gt;0,(1/3*H915^3*PI()*(G915/((H915-1.3)*200))^2)*F915,"")</f>
        <v>20.915785939575262</v>
      </c>
      <c r="M915" s="30">
        <f>IF(E915&gt;1.9,J915/E915,"")</f>
        <v>8.6196043327265741</v>
      </c>
      <c r="N915" s="13" t="s">
        <v>90</v>
      </c>
      <c r="O915" s="13" t="s">
        <v>379</v>
      </c>
      <c r="P915" s="27" t="s">
        <v>48</v>
      </c>
      <c r="Q915" s="15" t="s">
        <v>112</v>
      </c>
      <c r="R915" s="26">
        <v>10</v>
      </c>
      <c r="S915" s="13">
        <v>400</v>
      </c>
      <c r="T915" s="13">
        <v>0</v>
      </c>
      <c r="U915" s="13"/>
      <c r="V915" s="25">
        <f>(F914-F915)/F914</f>
        <v>5.1020408163265314E-2</v>
      </c>
      <c r="W915" s="13" t="s">
        <v>95</v>
      </c>
    </row>
    <row r="916" spans="1:23" x14ac:dyDescent="0.25">
      <c r="A916" s="21" t="s">
        <v>127</v>
      </c>
      <c r="B916" s="34">
        <v>43999</v>
      </c>
      <c r="C916" s="18">
        <v>42962</v>
      </c>
      <c r="D916" s="9">
        <v>1</v>
      </c>
      <c r="E916" s="12">
        <f>IF(B916&gt;0,_xlfn.DAYS(B916,C916)/365.242199,"")</f>
        <v>2.839211906070032</v>
      </c>
      <c r="F916" s="43">
        <v>845.23809523809507</v>
      </c>
      <c r="G916" s="47">
        <v>8.2409420289855078</v>
      </c>
      <c r="H916" s="47">
        <v>8.4878381358695663</v>
      </c>
      <c r="I916" s="47">
        <v>4.791143846221555</v>
      </c>
      <c r="J916" s="40">
        <v>21.00832033426326</v>
      </c>
      <c r="K916" s="45">
        <f>IF(G916&gt;0,0.0000275*G916^2.082*H916^0.974*F916,"")</f>
        <v>15.0669012456978</v>
      </c>
      <c r="L916" s="45">
        <f>IF(G916&gt;0,(1/3*H916^3*PI()*(G916/((H916-1.3)*200))^2)*F916,"")</f>
        <v>17.786729364847037</v>
      </c>
      <c r="M916" s="30">
        <f>IF(E916&gt;1.9,J916/E916,"")</f>
        <v>7.3993491959332003</v>
      </c>
      <c r="N916" s="13" t="s">
        <v>90</v>
      </c>
      <c r="O916" s="13" t="s">
        <v>379</v>
      </c>
      <c r="P916" s="27" t="s">
        <v>48</v>
      </c>
      <c r="Q916" s="15" t="s">
        <v>113</v>
      </c>
      <c r="R916" s="26">
        <v>1</v>
      </c>
      <c r="S916" s="13">
        <v>0</v>
      </c>
      <c r="T916" s="13">
        <v>0</v>
      </c>
      <c r="U916" s="13"/>
      <c r="V916" s="25">
        <f>(F915-F916)/F915</f>
        <v>9.7973180283538117E-2</v>
      </c>
      <c r="W916" s="13" t="s">
        <v>95</v>
      </c>
    </row>
    <row r="917" spans="1:23" x14ac:dyDescent="0.25">
      <c r="A917" s="21" t="s">
        <v>169</v>
      </c>
      <c r="B917" s="34">
        <v>43999</v>
      </c>
      <c r="C917" s="18">
        <v>42962</v>
      </c>
      <c r="D917" s="9">
        <v>1</v>
      </c>
      <c r="E917" s="12">
        <f>IF(B917&gt;0,_xlfn.DAYS(B917,C917)/365.242199,"")</f>
        <v>2.839211906070032</v>
      </c>
      <c r="F917" s="43">
        <v>845.2380952380953</v>
      </c>
      <c r="G917" s="47">
        <v>9.3642318840579719</v>
      </c>
      <c r="H917" s="47">
        <v>9.1186138661968439</v>
      </c>
      <c r="I917" s="47">
        <v>6.277902569532924</v>
      </c>
      <c r="J917" s="40">
        <v>26.273739956743398</v>
      </c>
      <c r="K917" s="45">
        <f>IF(G917&gt;0,0.0000275*G917^2.082*H917^0.974*F917,"")</f>
        <v>21.080818478083842</v>
      </c>
      <c r="L917" s="45">
        <f>IF(G917&gt;0,(1/3*H917^3*PI()*(G917/((H917-1.3)*200))^2)*F917,"")</f>
        <v>24.066833549351561</v>
      </c>
      <c r="M917" s="30">
        <f>IF(E917&gt;1.9,J917/E917,"")</f>
        <v>9.2538848194359922</v>
      </c>
      <c r="N917" s="13" t="s">
        <v>90</v>
      </c>
      <c r="O917" s="13" t="s">
        <v>379</v>
      </c>
      <c r="P917" s="27" t="s">
        <v>48</v>
      </c>
      <c r="Q917" s="15" t="s">
        <v>113</v>
      </c>
      <c r="R917" s="26">
        <v>2</v>
      </c>
      <c r="S917" s="13">
        <v>0</v>
      </c>
      <c r="T917" s="13">
        <v>0</v>
      </c>
      <c r="U917" s="13"/>
      <c r="V917" s="25">
        <f>(F916-F917)/F916</f>
        <v>-2.6900547517227458E-16</v>
      </c>
      <c r="W917" s="13" t="s">
        <v>95</v>
      </c>
    </row>
    <row r="918" spans="1:23" x14ac:dyDescent="0.25">
      <c r="A918" s="21" t="s">
        <v>183</v>
      </c>
      <c r="B918" s="34">
        <v>43999</v>
      </c>
      <c r="C918" s="18">
        <v>42962</v>
      </c>
      <c r="D918" s="9">
        <v>1</v>
      </c>
      <c r="E918" s="12">
        <f>IF(B918&gt;0,_xlfn.DAYS(B918,C918)/365.242199,"")</f>
        <v>2.839211906070032</v>
      </c>
      <c r="F918" s="43">
        <v>845.2380952380953</v>
      </c>
      <c r="G918" s="47">
        <v>8.1725384615384602</v>
      </c>
      <c r="H918" s="47">
        <v>8.3475894541038436</v>
      </c>
      <c r="I918" s="47">
        <v>4.901099589097198</v>
      </c>
      <c r="J918" s="40">
        <v>21.358649005272127</v>
      </c>
      <c r="K918" s="45">
        <f>IF(G918&gt;0,0.0000275*G918^2.082*H918^0.974*F918,"")</f>
        <v>14.569326236646408</v>
      </c>
      <c r="L918" s="45">
        <f>IF(G918&gt;0,(1/3*H918^3*PI()*(G918/((H918-1.3)*200))^2)*F918,"")</f>
        <v>17.30866955211313</v>
      </c>
      <c r="M918" s="30">
        <f>IF(E918&gt;1.9,J918/E918,"")</f>
        <v>7.5227386020778733</v>
      </c>
      <c r="N918" s="13" t="s">
        <v>90</v>
      </c>
      <c r="O918" s="13" t="s">
        <v>379</v>
      </c>
      <c r="P918" s="27" t="s">
        <v>48</v>
      </c>
      <c r="Q918" s="15" t="s">
        <v>113</v>
      </c>
      <c r="R918" s="26">
        <v>3</v>
      </c>
      <c r="S918" s="13">
        <v>0</v>
      </c>
      <c r="T918" s="13">
        <v>100</v>
      </c>
      <c r="U918" s="13"/>
      <c r="V918" s="25">
        <f>(F917-F918)/F917</f>
        <v>0</v>
      </c>
      <c r="W918" s="13" t="s">
        <v>95</v>
      </c>
    </row>
    <row r="919" spans="1:23" x14ac:dyDescent="0.25">
      <c r="A919" s="21" t="s">
        <v>197</v>
      </c>
      <c r="B919" s="34">
        <v>43999</v>
      </c>
      <c r="C919" s="18">
        <v>42962</v>
      </c>
      <c r="D919" s="9">
        <v>1</v>
      </c>
      <c r="E919" s="12">
        <f>IF(B919&gt;0,_xlfn.DAYS(B919,C919)/365.242199,"")</f>
        <v>2.839211906070032</v>
      </c>
      <c r="F919" s="43">
        <v>845.23809523809507</v>
      </c>
      <c r="G919" s="47">
        <v>9.2201690821256026</v>
      </c>
      <c r="H919" s="47">
        <v>9.3911689957729454</v>
      </c>
      <c r="I919" s="47">
        <v>5.9161612654414508</v>
      </c>
      <c r="J919" s="40">
        <v>24.626964294465296</v>
      </c>
      <c r="K919" s="45">
        <f>IF(G919&gt;0,0.0000275*G919^2.082*H919^0.974*F919,"")</f>
        <v>21.005211585654767</v>
      </c>
      <c r="L919" s="45">
        <f>IF(G919&gt;0,(1/3*H919^3*PI()*(G919/((H919-1.3)*200))^2)*F919,"")</f>
        <v>23.799173943695259</v>
      </c>
      <c r="M919" s="30">
        <f>IF(E919&gt;1.9,J919/E919,"")</f>
        <v>8.6738732821648874</v>
      </c>
      <c r="N919" s="13" t="s">
        <v>90</v>
      </c>
      <c r="O919" s="13" t="s">
        <v>379</v>
      </c>
      <c r="P919" s="27" t="s">
        <v>48</v>
      </c>
      <c r="Q919" s="15" t="s">
        <v>113</v>
      </c>
      <c r="R919" s="26">
        <v>4</v>
      </c>
      <c r="S919" s="13">
        <v>100</v>
      </c>
      <c r="T919" s="13">
        <v>100</v>
      </c>
      <c r="U919" s="13"/>
      <c r="V919" s="25">
        <f>(F918-F919)/F918</f>
        <v>2.6900547517227453E-16</v>
      </c>
      <c r="W919" s="13" t="s">
        <v>95</v>
      </c>
    </row>
    <row r="920" spans="1:23" x14ac:dyDescent="0.25">
      <c r="A920" s="21" t="s">
        <v>211</v>
      </c>
      <c r="B920" s="34">
        <v>43999</v>
      </c>
      <c r="C920" s="18">
        <v>42962</v>
      </c>
      <c r="D920" s="9">
        <v>1</v>
      </c>
      <c r="E920" s="12">
        <f>IF(B920&gt;0,_xlfn.DAYS(B920,C920)/365.242199,"")</f>
        <v>2.839211906070032</v>
      </c>
      <c r="F920" s="43">
        <v>1000</v>
      </c>
      <c r="G920" s="47">
        <v>8.5749389499389519</v>
      </c>
      <c r="H920" s="47">
        <v>8.8726126615507219</v>
      </c>
      <c r="I920" s="47">
        <v>6.3382566783987642</v>
      </c>
      <c r="J920" s="40">
        <v>26.371374118649015</v>
      </c>
      <c r="K920" s="45">
        <f>IF(G920&gt;0,0.0000275*G920^2.082*H920^0.974*F920,"")</f>
        <v>20.217241333071829</v>
      </c>
      <c r="L920" s="45">
        <f>IF(G920&gt;0,(1/3*H920^3*PI()*(G920/((H920-1.3)*200))^2)*F920,"")</f>
        <v>23.447350814794319</v>
      </c>
      <c r="M920" s="30">
        <f>IF(E920&gt;1.9,J920/E920,"")</f>
        <v>9.2882725879913721</v>
      </c>
      <c r="N920" s="13" t="s">
        <v>90</v>
      </c>
      <c r="O920" s="13" t="s">
        <v>379</v>
      </c>
      <c r="P920" s="27" t="s">
        <v>48</v>
      </c>
      <c r="Q920" s="15" t="s">
        <v>113</v>
      </c>
      <c r="R920" s="26">
        <v>5</v>
      </c>
      <c r="S920" s="13">
        <v>100</v>
      </c>
      <c r="T920" s="13">
        <v>0</v>
      </c>
      <c r="U920" s="13"/>
      <c r="V920" s="25">
        <f>(F919-F920)/F919</f>
        <v>-0.183098591549296</v>
      </c>
      <c r="W920" s="13" t="s">
        <v>95</v>
      </c>
    </row>
    <row r="921" spans="1:23" x14ac:dyDescent="0.25">
      <c r="A921" s="21" t="s">
        <v>225</v>
      </c>
      <c r="B921" s="34">
        <v>43999</v>
      </c>
      <c r="C921" s="18">
        <v>42962</v>
      </c>
      <c r="D921" s="9">
        <v>1</v>
      </c>
      <c r="E921" s="12">
        <f>IF(B921&gt;0,_xlfn.DAYS(B921,C921)/365.242199,"")</f>
        <v>2.839211906070032</v>
      </c>
      <c r="F921" s="43">
        <v>773.80952380952385</v>
      </c>
      <c r="G921" s="47">
        <v>8.6623333333333328</v>
      </c>
      <c r="H921" s="47">
        <v>8.2701283250000017</v>
      </c>
      <c r="I921" s="47">
        <v>4.9248391835836989</v>
      </c>
      <c r="J921" s="40">
        <v>20.916233292365593</v>
      </c>
      <c r="K921" s="45">
        <f>IF(G921&gt;0,0.0000275*G921^2.082*H921^0.974*F921,"")</f>
        <v>14.92036813996474</v>
      </c>
      <c r="L921" s="45">
        <f>IF(G921&gt;0,(1/3*H921^3*PI()*(G921/((H921-1.3)*200))^2)*F921,"")</f>
        <v>17.69814211779223</v>
      </c>
      <c r="M921" s="30">
        <f>IF(E921&gt;1.9,J921/E921,"")</f>
        <v>7.3669151808106266</v>
      </c>
      <c r="N921" s="13" t="s">
        <v>90</v>
      </c>
      <c r="O921" s="13" t="s">
        <v>379</v>
      </c>
      <c r="P921" s="27" t="s">
        <v>48</v>
      </c>
      <c r="Q921" s="15" t="s">
        <v>113</v>
      </c>
      <c r="R921" s="26">
        <v>6</v>
      </c>
      <c r="S921" s="13">
        <v>200</v>
      </c>
      <c r="T921" s="13">
        <v>200</v>
      </c>
      <c r="U921" s="13"/>
      <c r="V921" s="25">
        <f>(F920-F921)/F920</f>
        <v>0.22619047619047614</v>
      </c>
      <c r="W921" s="13" t="s">
        <v>95</v>
      </c>
    </row>
    <row r="922" spans="1:23" x14ac:dyDescent="0.25">
      <c r="A922" s="21" t="s">
        <v>239</v>
      </c>
      <c r="B922" s="34">
        <v>43999</v>
      </c>
      <c r="C922" s="18">
        <v>42962</v>
      </c>
      <c r="D922" s="9">
        <v>1</v>
      </c>
      <c r="E922" s="12">
        <f>IF(B922&gt;0,_xlfn.DAYS(B922,C922)/365.242199,"")</f>
        <v>2.839211906070032</v>
      </c>
      <c r="F922" s="43">
        <v>821.42857142857144</v>
      </c>
      <c r="G922" s="47">
        <v>9.033333333333335</v>
      </c>
      <c r="H922" s="47">
        <v>8.8736979108456993</v>
      </c>
      <c r="I922" s="47">
        <v>5.6019926501043349</v>
      </c>
      <c r="J922" s="40">
        <v>24.689049159168917</v>
      </c>
      <c r="K922" s="45">
        <f>IF(G922&gt;0,0.0000275*G922^2.082*H922^0.974*F922,"")</f>
        <v>18.511091562596206</v>
      </c>
      <c r="L922" s="45">
        <f>IF(G922&gt;0,(1/3*H922^3*PI()*(G922/((H922-1.3)*200))^2)*F922,"")</f>
        <v>21.376296563235897</v>
      </c>
      <c r="M922" s="30">
        <f>IF(E922&gt;1.9,J922/E922,"")</f>
        <v>8.6957402180462449</v>
      </c>
      <c r="N922" s="13" t="s">
        <v>90</v>
      </c>
      <c r="O922" s="13" t="s">
        <v>379</v>
      </c>
      <c r="P922" s="27" t="s">
        <v>48</v>
      </c>
      <c r="Q922" s="15" t="s">
        <v>113</v>
      </c>
      <c r="R922" s="26">
        <v>7</v>
      </c>
      <c r="S922" s="13">
        <v>200</v>
      </c>
      <c r="T922" s="13">
        <v>0</v>
      </c>
      <c r="U922" s="13"/>
      <c r="V922" s="25">
        <f>(F921-F922)/F921</f>
        <v>-6.15384615384615E-2</v>
      </c>
      <c r="W922" s="13" t="s">
        <v>95</v>
      </c>
    </row>
    <row r="923" spans="1:23" x14ac:dyDescent="0.25">
      <c r="A923" s="21" t="s">
        <v>253</v>
      </c>
      <c r="B923" s="34">
        <v>43999</v>
      </c>
      <c r="C923" s="18">
        <v>42962</v>
      </c>
      <c r="D923" s="9">
        <v>1</v>
      </c>
      <c r="E923" s="12">
        <f>IF(B923&gt;0,_xlfn.DAYS(B923,C923)/365.242199,"")</f>
        <v>2.839211906070032</v>
      </c>
      <c r="F923" s="43">
        <v>833.33333333333337</v>
      </c>
      <c r="G923" s="47">
        <v>9.1368686868686879</v>
      </c>
      <c r="H923" s="47">
        <v>8.8049879861111133</v>
      </c>
      <c r="I923" s="47">
        <v>5.9285406364930946</v>
      </c>
      <c r="J923" s="40">
        <v>25.170593220452844</v>
      </c>
      <c r="K923" s="45">
        <f>IF(G923&gt;0,0.0000275*G923^2.082*H923^0.974*F923,"")</f>
        <v>19.085230951053468</v>
      </c>
      <c r="L923" s="45">
        <f>IF(G923&gt;0,(1/3*H923^3*PI()*(G923/((H923-1.3)*200))^2)*F923,"")</f>
        <v>22.073360073257721</v>
      </c>
      <c r="M923" s="30">
        <f>IF(E923&gt;1.9,J923/E923,"")</f>
        <v>8.865345051082631</v>
      </c>
      <c r="N923" s="13" t="s">
        <v>90</v>
      </c>
      <c r="O923" s="13" t="s">
        <v>379</v>
      </c>
      <c r="P923" s="27" t="s">
        <v>48</v>
      </c>
      <c r="Q923" s="15" t="s">
        <v>113</v>
      </c>
      <c r="R923" s="26">
        <v>8</v>
      </c>
      <c r="S923" s="13">
        <v>400</v>
      </c>
      <c r="T923" s="13">
        <v>0</v>
      </c>
      <c r="U923" s="13"/>
      <c r="V923" s="25">
        <f>(F922-F923)/F922</f>
        <v>-1.4492753623188432E-2</v>
      </c>
      <c r="W923" s="13" t="s">
        <v>95</v>
      </c>
    </row>
    <row r="924" spans="1:23" x14ac:dyDescent="0.25">
      <c r="A924" s="21" t="s">
        <v>155</v>
      </c>
      <c r="B924" s="34">
        <v>43999</v>
      </c>
      <c r="C924" s="18">
        <v>42962</v>
      </c>
      <c r="D924" s="9">
        <v>1</v>
      </c>
      <c r="E924" s="12">
        <f>IF(B924&gt;0,_xlfn.DAYS(B924,C924)/365.242199,"")</f>
        <v>2.839211906070032</v>
      </c>
      <c r="F924" s="43">
        <v>869.04761904761892</v>
      </c>
      <c r="G924" s="47">
        <v>8.5128601398601393</v>
      </c>
      <c r="H924" s="47">
        <v>8.540700723406502</v>
      </c>
      <c r="I924" s="47">
        <v>5.2682475180456318</v>
      </c>
      <c r="J924" s="40">
        <v>22.918215985763627</v>
      </c>
      <c r="K924" s="45">
        <f>IF(G924&gt;0,0.0000275*G924^2.082*H924^0.974*F924,"")</f>
        <v>16.675087757079357</v>
      </c>
      <c r="L924" s="45">
        <f>IF(G924&gt;0,(1/3*H924^3*PI()*(G924/((H924-1.3)*200))^2)*F924,"")</f>
        <v>19.592168822601664</v>
      </c>
      <c r="M924" s="30">
        <f>IF(E924&gt;1.9,J924/E924,"")</f>
        <v>8.0720343334592677</v>
      </c>
      <c r="N924" s="13" t="s">
        <v>90</v>
      </c>
      <c r="O924" s="13" t="s">
        <v>379</v>
      </c>
      <c r="P924" s="27" t="s">
        <v>48</v>
      </c>
      <c r="Q924" s="15" t="s">
        <v>113</v>
      </c>
      <c r="R924" s="26">
        <v>9</v>
      </c>
      <c r="S924" s="13">
        <v>400</v>
      </c>
      <c r="T924" s="13">
        <v>400</v>
      </c>
      <c r="U924" s="13"/>
      <c r="V924" s="25">
        <f>(F923-F924)/F923</f>
        <v>-4.2857142857142663E-2</v>
      </c>
      <c r="W924" s="13" t="s">
        <v>95</v>
      </c>
    </row>
    <row r="925" spans="1:23" x14ac:dyDescent="0.25">
      <c r="A925" s="21" t="s">
        <v>141</v>
      </c>
      <c r="B925" s="34">
        <v>43999</v>
      </c>
      <c r="C925" s="18">
        <v>42962</v>
      </c>
      <c r="D925" s="9">
        <v>1</v>
      </c>
      <c r="E925" s="12">
        <f>IF(B925&gt;0,_xlfn.DAYS(B925,C925)/365.242199,"")</f>
        <v>2.839211906070032</v>
      </c>
      <c r="F925" s="43">
        <v>869.04761904761915</v>
      </c>
      <c r="G925" s="47">
        <v>8.5702898550724633</v>
      </c>
      <c r="H925" s="47">
        <v>8.4233653884057951</v>
      </c>
      <c r="I925" s="47">
        <v>5.3560064128271607</v>
      </c>
      <c r="J925" s="40">
        <v>22.244284718735621</v>
      </c>
      <c r="K925" s="45">
        <f>IF(G925&gt;0,0.0000275*G925^2.082*H925^0.974*F925,"")</f>
        <v>16.68383683355615</v>
      </c>
      <c r="L925" s="45">
        <f>IF(G925&gt;0,(1/3*H925^3*PI()*(G925/((H925-1.3)*200))^2)*F925,"")</f>
        <v>19.682927722526383</v>
      </c>
      <c r="M925" s="30">
        <f>IF(E925&gt;1.9,J925/E925,"")</f>
        <v>7.834668723098452</v>
      </c>
      <c r="N925" s="13" t="s">
        <v>90</v>
      </c>
      <c r="O925" s="13" t="s">
        <v>379</v>
      </c>
      <c r="P925" s="27" t="s">
        <v>48</v>
      </c>
      <c r="Q925" s="15" t="s">
        <v>113</v>
      </c>
      <c r="R925" s="26">
        <v>10</v>
      </c>
      <c r="S925" s="13">
        <v>400</v>
      </c>
      <c r="T925" s="13">
        <v>0</v>
      </c>
      <c r="U925" s="13"/>
      <c r="V925" s="25">
        <f>(F924-F925)/F924</f>
        <v>-2.6163546215385609E-16</v>
      </c>
      <c r="W925" s="13" t="s">
        <v>95</v>
      </c>
    </row>
    <row r="926" spans="1:23" x14ac:dyDescent="0.25">
      <c r="A926" s="21" t="s">
        <v>114</v>
      </c>
      <c r="B926" s="28">
        <v>44365</v>
      </c>
      <c r="C926" s="18">
        <v>42993</v>
      </c>
      <c r="D926" s="9">
        <v>2</v>
      </c>
      <c r="E926" s="12">
        <f>IF(B926&gt;0,_xlfn.DAYS(B926,C926)/365.242199,"")</f>
        <v>3.7564115092845554</v>
      </c>
      <c r="F926" s="43">
        <v>911.1111111111112</v>
      </c>
      <c r="G926" s="47">
        <v>10.793141414141417</v>
      </c>
      <c r="H926" s="47">
        <v>9.0515858585858595</v>
      </c>
      <c r="I926" s="47">
        <v>9.1385701433810897</v>
      </c>
      <c r="J926" s="40">
        <v>37.649090374546077</v>
      </c>
      <c r="K926" s="45">
        <f>IF(G926&gt;0,0.0000275*G926^2.082*H926^0.974*F926,"")</f>
        <v>30.322690296397806</v>
      </c>
      <c r="L926" s="45">
        <f>IF(G926&gt;0,(1/3*H926^3*PI()*(G926/((H926-1.3)*200))^2)*F926,"")</f>
        <v>34.294826218087039</v>
      </c>
      <c r="M926" s="30">
        <f>IF(E926&gt;1.9,J926/E926,"")</f>
        <v>10.022621398505061</v>
      </c>
      <c r="N926" s="13" t="s">
        <v>92</v>
      </c>
      <c r="O926" s="13" t="s">
        <v>379</v>
      </c>
      <c r="P926" s="27" t="s">
        <v>48</v>
      </c>
      <c r="Q926" s="15" t="s">
        <v>100</v>
      </c>
      <c r="R926" s="26">
        <v>1</v>
      </c>
      <c r="S926" s="13">
        <v>0</v>
      </c>
      <c r="T926" s="13">
        <v>0</v>
      </c>
      <c r="U926" s="13"/>
      <c r="V926" s="25">
        <f>(F925-F926)/F925</f>
        <v>-4.8401826484018244E-2</v>
      </c>
      <c r="W926" s="13" t="s">
        <v>96</v>
      </c>
    </row>
    <row r="927" spans="1:23" x14ac:dyDescent="0.25">
      <c r="A927" s="21" t="s">
        <v>156</v>
      </c>
      <c r="B927" s="28">
        <v>44365</v>
      </c>
      <c r="C927" s="18">
        <v>42993</v>
      </c>
      <c r="D927" s="9">
        <v>2</v>
      </c>
      <c r="E927" s="12">
        <f>IF(B927&gt;0,_xlfn.DAYS(B927,C927)/365.242199,"")</f>
        <v>3.7564115092845554</v>
      </c>
      <c r="F927" s="43">
        <v>811.1111111111112</v>
      </c>
      <c r="G927" s="47">
        <v>10.757284532429512</v>
      </c>
      <c r="H927" s="47">
        <v>8.9179548387685355</v>
      </c>
      <c r="I927" s="47">
        <v>10.636633558722821</v>
      </c>
      <c r="J927" s="40">
        <v>39.16727168712147</v>
      </c>
      <c r="K927" s="45">
        <f>IF(G927&gt;0,0.0000275*G927^2.082*H927^0.974*F927,"")</f>
        <v>26.422648411935878</v>
      </c>
      <c r="L927" s="45">
        <f>IF(G927&gt;0,(1/3*H927^3*PI()*(G927/((H927-1.3)*200))^2)*F927,"")</f>
        <v>30.031242988461052</v>
      </c>
      <c r="M927" s="30">
        <f>IF(E927&gt;1.9,J927/E927,"")</f>
        <v>10.426778746235195</v>
      </c>
      <c r="N927" s="13" t="s">
        <v>92</v>
      </c>
      <c r="O927" s="13" t="s">
        <v>379</v>
      </c>
      <c r="P927" s="27" t="s">
        <v>48</v>
      </c>
      <c r="Q927" s="15" t="s">
        <v>100</v>
      </c>
      <c r="R927" s="26">
        <v>2</v>
      </c>
      <c r="S927" s="13">
        <v>0</v>
      </c>
      <c r="T927" s="13">
        <v>0</v>
      </c>
      <c r="U927" s="13"/>
      <c r="V927" s="25">
        <f>(F926-F927)/F926</f>
        <v>0.1097560975609756</v>
      </c>
      <c r="W927" s="13" t="s">
        <v>96</v>
      </c>
    </row>
    <row r="928" spans="1:23" x14ac:dyDescent="0.25">
      <c r="A928" s="21" t="s">
        <v>170</v>
      </c>
      <c r="B928" s="28">
        <v>44365</v>
      </c>
      <c r="C928" s="18">
        <v>42993</v>
      </c>
      <c r="D928" s="9">
        <v>2</v>
      </c>
      <c r="E928" s="12">
        <f>IF(B928&gt;0,_xlfn.DAYS(B928,C928)/365.242199,"")</f>
        <v>3.7564115092845554</v>
      </c>
      <c r="F928" s="43">
        <v>900</v>
      </c>
      <c r="G928" s="47">
        <v>11.489593614184544</v>
      </c>
      <c r="H928" s="47">
        <v>10.312334698530012</v>
      </c>
      <c r="I928" s="47">
        <v>12.893166552737441</v>
      </c>
      <c r="J928" s="40">
        <v>42.889518381357192</v>
      </c>
      <c r="K928" s="45">
        <f>IF(G928&gt;0,0.0000275*G928^2.082*H928^0.974*F928,"")</f>
        <v>38.738182438941806</v>
      </c>
      <c r="L928" s="45">
        <f>IF(G928&gt;0,(1/3*H928^3*PI()*(G928/((H928-1.3)*200))^2)*F928,"")</f>
        <v>41.996862675791718</v>
      </c>
      <c r="M928" s="30">
        <f>IF(E928&gt;1.9,J928/E928,"")</f>
        <v>11.41768367905089</v>
      </c>
      <c r="N928" s="13" t="s">
        <v>92</v>
      </c>
      <c r="O928" s="13" t="s">
        <v>379</v>
      </c>
      <c r="P928" s="27" t="s">
        <v>48</v>
      </c>
      <c r="Q928" s="15" t="s">
        <v>100</v>
      </c>
      <c r="R928" s="26">
        <v>3</v>
      </c>
      <c r="S928" s="13">
        <v>0</v>
      </c>
      <c r="T928" s="13">
        <v>100</v>
      </c>
      <c r="U928" s="13"/>
      <c r="V928" s="25">
        <f>(F927-F928)/F927</f>
        <v>-0.10958904109589029</v>
      </c>
      <c r="W928" s="13" t="s">
        <v>96</v>
      </c>
    </row>
    <row r="929" spans="1:23" x14ac:dyDescent="0.25">
      <c r="A929" s="21" t="s">
        <v>184</v>
      </c>
      <c r="B929" s="28">
        <v>44365</v>
      </c>
      <c r="C929" s="18">
        <v>42993</v>
      </c>
      <c r="D929" s="9">
        <v>2</v>
      </c>
      <c r="E929" s="12">
        <f>IF(B929&gt;0,_xlfn.DAYS(B929,C929)/365.242199,"")</f>
        <v>3.7564115092845554</v>
      </c>
      <c r="F929" s="43">
        <v>788.88888888888903</v>
      </c>
      <c r="G929" s="47">
        <v>11.803804347826087</v>
      </c>
      <c r="H929" s="47">
        <v>10.787678186547751</v>
      </c>
      <c r="I929" s="47">
        <v>12.088421893696564</v>
      </c>
      <c r="J929" s="40">
        <v>34.457015383144636</v>
      </c>
      <c r="K929" s="45">
        <f>IF(G929&gt;0,0.0000275*G929^2.082*H929^0.974*F929,"")</f>
        <v>37.529276898593643</v>
      </c>
      <c r="L929" s="45">
        <f>IF(G929&gt;0,(1/3*H929^3*PI()*(G929/((H929-1.3)*200))^2)*F929,"")</f>
        <v>40.132159220719487</v>
      </c>
      <c r="M929" s="30">
        <f>IF(E929&gt;1.9,J929/E929,"")</f>
        <v>9.1728542780733058</v>
      </c>
      <c r="N929" s="13" t="s">
        <v>92</v>
      </c>
      <c r="O929" s="13" t="s">
        <v>379</v>
      </c>
      <c r="P929" s="27" t="s">
        <v>48</v>
      </c>
      <c r="Q929" s="15" t="s">
        <v>100</v>
      </c>
      <c r="R929" s="26">
        <v>4</v>
      </c>
      <c r="S929" s="13">
        <v>100</v>
      </c>
      <c r="T929" s="13">
        <v>100</v>
      </c>
      <c r="U929" s="13"/>
      <c r="V929" s="25">
        <f>(F928-F929)/F928</f>
        <v>0.12345679012345663</v>
      </c>
      <c r="W929" s="13" t="s">
        <v>96</v>
      </c>
    </row>
    <row r="930" spans="1:23" x14ac:dyDescent="0.25">
      <c r="A930" s="21" t="s">
        <v>198</v>
      </c>
      <c r="B930" s="28">
        <v>44365</v>
      </c>
      <c r="C930" s="18">
        <v>42993</v>
      </c>
      <c r="D930" s="9">
        <v>2</v>
      </c>
      <c r="E930" s="12">
        <f>IF(B930&gt;0,_xlfn.DAYS(B930,C930)/365.242199,"")</f>
        <v>3.7564115092845554</v>
      </c>
      <c r="F930" s="43">
        <v>866.66666666666663</v>
      </c>
      <c r="G930" s="47">
        <v>11.932165404040404</v>
      </c>
      <c r="H930" s="47">
        <v>10.371687320483737</v>
      </c>
      <c r="I930" s="47">
        <v>13.18219106024033</v>
      </c>
      <c r="J930" s="40">
        <v>42.559876815084372</v>
      </c>
      <c r="K930" s="45">
        <f>IF(G930&gt;0,0.0000275*G930^2.082*H930^0.974*F930,"")</f>
        <v>40.583698911863451</v>
      </c>
      <c r="L930" s="45">
        <f>IF(G930&gt;0,(1/3*H930^3*PI()*(G930/((H930-1.3)*200))^2)*F930,"")</f>
        <v>43.795687745507252</v>
      </c>
      <c r="M930" s="30">
        <f>IF(E930&gt;1.9,J930/E930,"")</f>
        <v>11.329929298185521</v>
      </c>
      <c r="N930" s="13" t="s">
        <v>92</v>
      </c>
      <c r="O930" s="13" t="s">
        <v>379</v>
      </c>
      <c r="P930" s="27" t="s">
        <v>48</v>
      </c>
      <c r="Q930" s="15" t="s">
        <v>100</v>
      </c>
      <c r="R930" s="26">
        <v>5</v>
      </c>
      <c r="S930" s="13">
        <v>100</v>
      </c>
      <c r="T930" s="13">
        <v>0</v>
      </c>
      <c r="U930" s="13"/>
      <c r="V930" s="25">
        <f>(F929-F930)/F929</f>
        <v>-9.8591549295774406E-2</v>
      </c>
      <c r="W930" s="13" t="s">
        <v>96</v>
      </c>
    </row>
    <row r="931" spans="1:23" x14ac:dyDescent="0.25">
      <c r="A931" s="21" t="s">
        <v>212</v>
      </c>
      <c r="B931" s="28">
        <v>44365</v>
      </c>
      <c r="C931" s="18">
        <v>42993</v>
      </c>
      <c r="D931" s="9">
        <v>2</v>
      </c>
      <c r="E931" s="12">
        <f>IF(B931&gt;0,_xlfn.DAYS(B931,C931)/365.242199,"")</f>
        <v>3.7564115092845554</v>
      </c>
      <c r="F931" s="43">
        <v>888.88888888888903</v>
      </c>
      <c r="G931" s="47">
        <v>12.014532490646641</v>
      </c>
      <c r="H931" s="47">
        <v>10.550255983852244</v>
      </c>
      <c r="I931" s="47">
        <v>13.633904670395498</v>
      </c>
      <c r="J931" s="40">
        <v>44.507210633445453</v>
      </c>
      <c r="K931" s="45">
        <f>IF(G931&gt;0,0.0000275*G931^2.082*H931^0.974*F931,"")</f>
        <v>42.932684692275714</v>
      </c>
      <c r="L931" s="45">
        <f>IF(G931&gt;0,(1/3*H931^3*PI()*(G931/((H931-1.3)*200))^2)*F931,"")</f>
        <v>46.101106121867396</v>
      </c>
      <c r="M931" s="30">
        <f>IF(E931&gt;1.9,J931/E931,"")</f>
        <v>11.84833198477828</v>
      </c>
      <c r="N931" s="13" t="s">
        <v>92</v>
      </c>
      <c r="O931" s="13" t="s">
        <v>379</v>
      </c>
      <c r="P931" s="27" t="s">
        <v>48</v>
      </c>
      <c r="Q931" s="15" t="s">
        <v>100</v>
      </c>
      <c r="R931" s="26">
        <v>6</v>
      </c>
      <c r="S931" s="13">
        <v>200</v>
      </c>
      <c r="T931" s="13">
        <v>200</v>
      </c>
      <c r="U931" s="13"/>
      <c r="V931" s="25">
        <f>(F930-F931)/F930</f>
        <v>-2.5641025641025845E-2</v>
      </c>
      <c r="W931" s="13" t="s">
        <v>96</v>
      </c>
    </row>
    <row r="932" spans="1:23" x14ac:dyDescent="0.25">
      <c r="A932" s="21" t="s">
        <v>226</v>
      </c>
      <c r="B932" s="28">
        <v>44365</v>
      </c>
      <c r="C932" s="18">
        <v>42993</v>
      </c>
      <c r="D932" s="9">
        <v>2</v>
      </c>
      <c r="E932" s="12">
        <f>IF(B932&gt;0,_xlfn.DAYS(B932,C932)/365.242199,"")</f>
        <v>3.7564115092845554</v>
      </c>
      <c r="F932" s="43">
        <v>811.1111111111112</v>
      </c>
      <c r="G932" s="47">
        <v>11.46652380952381</v>
      </c>
      <c r="H932" s="47">
        <v>9.4179310134310157</v>
      </c>
      <c r="I932" s="47">
        <v>11.845685384681611</v>
      </c>
      <c r="J932" s="40">
        <v>41.740886749747247</v>
      </c>
      <c r="K932" s="45">
        <f>IF(G932&gt;0,0.0000275*G932^2.082*H932^0.974*F932,"")</f>
        <v>31.826044549381265</v>
      </c>
      <c r="L932" s="45">
        <f>IF(G932&gt;0,(1/3*H932^3*PI()*(G932/((H932-1.3)*200))^2)*F932,"")</f>
        <v>35.390633257187496</v>
      </c>
      <c r="M932" s="30">
        <f>IF(E932&gt;1.9,J932/E932,"")</f>
        <v>11.111904711871464</v>
      </c>
      <c r="N932" s="13" t="s">
        <v>92</v>
      </c>
      <c r="O932" s="13" t="s">
        <v>379</v>
      </c>
      <c r="P932" s="27" t="s">
        <v>48</v>
      </c>
      <c r="Q932" s="15" t="s">
        <v>100</v>
      </c>
      <c r="R932" s="26">
        <v>7</v>
      </c>
      <c r="S932" s="13">
        <v>200</v>
      </c>
      <c r="T932" s="13">
        <v>0</v>
      </c>
      <c r="U932" s="13"/>
      <c r="V932" s="25">
        <f>(F931-F932)/F931</f>
        <v>8.750000000000005E-2</v>
      </c>
      <c r="W932" s="13" t="s">
        <v>96</v>
      </c>
    </row>
    <row r="933" spans="1:23" x14ac:dyDescent="0.25">
      <c r="A933" s="21" t="s">
        <v>240</v>
      </c>
      <c r="B933" s="28">
        <v>44365</v>
      </c>
      <c r="C933" s="18">
        <v>42993</v>
      </c>
      <c r="D933" s="9">
        <v>2</v>
      </c>
      <c r="E933" s="12">
        <f>IF(B933&gt;0,_xlfn.DAYS(B933,C933)/365.242199,"")</f>
        <v>3.7564115092845554</v>
      </c>
      <c r="F933" s="43">
        <v>988.88888888888903</v>
      </c>
      <c r="G933" s="47">
        <v>12.498665223665222</v>
      </c>
      <c r="H933" s="47">
        <v>11.590082947407819</v>
      </c>
      <c r="I933" s="47">
        <v>15.485811453229704</v>
      </c>
      <c r="J933" s="40">
        <v>44.902566324385113</v>
      </c>
      <c r="K933" s="45">
        <f>IF(G933&gt;0,0.0000275*G933^2.082*H933^0.974*F933,"")</f>
        <v>56.829073336595556</v>
      </c>
      <c r="L933" s="45">
        <f>IF(G933&gt;0,(1/3*H933^3*PI()*(G933/((H933-1.3)*200))^2)*F933,"")</f>
        <v>59.465527582991768</v>
      </c>
      <c r="M933" s="30">
        <f>IF(E933&gt;1.9,J933/E933,"")</f>
        <v>11.953580222348227</v>
      </c>
      <c r="N933" s="13" t="s">
        <v>92</v>
      </c>
      <c r="O933" s="13" t="s">
        <v>379</v>
      </c>
      <c r="P933" s="27" t="s">
        <v>48</v>
      </c>
      <c r="Q933" s="15" t="s">
        <v>100</v>
      </c>
      <c r="R933" s="26">
        <v>8</v>
      </c>
      <c r="S933" s="13">
        <v>400</v>
      </c>
      <c r="T933" s="13">
        <v>0</v>
      </c>
      <c r="U933" s="13"/>
      <c r="V933" s="25">
        <f>(F932-F933)/F932</f>
        <v>-0.21917808219178087</v>
      </c>
      <c r="W933" s="13" t="s">
        <v>96</v>
      </c>
    </row>
    <row r="934" spans="1:23" x14ac:dyDescent="0.25">
      <c r="A934" s="21" t="s">
        <v>142</v>
      </c>
      <c r="B934" s="28">
        <v>44365</v>
      </c>
      <c r="C934" s="18">
        <v>42993</v>
      </c>
      <c r="D934" s="9">
        <v>2</v>
      </c>
      <c r="E934" s="12">
        <f>IF(B934&gt;0,_xlfn.DAYS(B934,C934)/365.242199,"")</f>
        <v>3.7564115092845554</v>
      </c>
      <c r="F934" s="43">
        <v>922.22222222222229</v>
      </c>
      <c r="G934" s="47">
        <v>11.179387163561074</v>
      </c>
      <c r="H934" s="47">
        <v>9.6751112856720596</v>
      </c>
      <c r="I934" s="47">
        <v>12.233254555201995</v>
      </c>
      <c r="J934" s="40">
        <v>45.359054259123312</v>
      </c>
      <c r="K934" s="45">
        <f>IF(G934&gt;0,0.0000275*G934^2.082*H934^0.974*F934,"")</f>
        <v>35.237367847495285</v>
      </c>
      <c r="L934" s="45">
        <f>IF(G934&gt;0,(1/3*H934^3*PI()*(G934/((H934-1.3)*200))^2)*F934,"")</f>
        <v>38.960716721231798</v>
      </c>
      <c r="M934" s="30">
        <f>IF(E934&gt;1.9,J934/E934,"")</f>
        <v>12.075102567173845</v>
      </c>
      <c r="N934" s="13" t="s">
        <v>92</v>
      </c>
      <c r="O934" s="13" t="s">
        <v>379</v>
      </c>
      <c r="P934" s="27" t="s">
        <v>48</v>
      </c>
      <c r="Q934" s="15" t="s">
        <v>100</v>
      </c>
      <c r="R934" s="26">
        <v>9</v>
      </c>
      <c r="S934" s="13">
        <v>400</v>
      </c>
      <c r="T934" s="13">
        <v>400</v>
      </c>
      <c r="U934" s="13"/>
      <c r="V934" s="25">
        <f>(F933-F934)/F933</f>
        <v>6.7415730337078719E-2</v>
      </c>
      <c r="W934" s="13" t="s">
        <v>96</v>
      </c>
    </row>
    <row r="935" spans="1:23" x14ac:dyDescent="0.25">
      <c r="A935" s="21" t="s">
        <v>128</v>
      </c>
      <c r="B935" s="28">
        <v>44365</v>
      </c>
      <c r="C935" s="18">
        <v>42993</v>
      </c>
      <c r="D935" s="9">
        <v>2</v>
      </c>
      <c r="E935" s="12">
        <f>IF(B935&gt;0,_xlfn.DAYS(B935,C935)/365.242199,"")</f>
        <v>3.7564115092845554</v>
      </c>
      <c r="F935" s="43">
        <v>833.33333333333337</v>
      </c>
      <c r="G935" s="47">
        <v>11.585844337090714</v>
      </c>
      <c r="H935" s="47">
        <v>9.4820881707183737</v>
      </c>
      <c r="I935" s="47">
        <v>12.078412621973802</v>
      </c>
      <c r="J935" s="40">
        <v>45.648378775434928</v>
      </c>
      <c r="K935" s="45">
        <f>IF(G935&gt;0,0.0000275*G935^2.082*H935^0.974*F935,"")</f>
        <v>33.632053276312639</v>
      </c>
      <c r="L935" s="45">
        <f>IF(G935&gt;0,(1/3*H935^3*PI()*(G935/((H935-1.3)*200))^2)*F935,"")</f>
        <v>37.292922333318295</v>
      </c>
      <c r="M935" s="30">
        <f>IF(E935&gt;1.9,J935/E935,"")</f>
        <v>12.152124085076371</v>
      </c>
      <c r="N935" s="13" t="s">
        <v>92</v>
      </c>
      <c r="O935" s="13" t="s">
        <v>379</v>
      </c>
      <c r="P935" s="27" t="s">
        <v>48</v>
      </c>
      <c r="Q935" s="15" t="s">
        <v>100</v>
      </c>
      <c r="R935" s="26">
        <v>10</v>
      </c>
      <c r="S935" s="13">
        <v>400</v>
      </c>
      <c r="T935" s="13">
        <v>0</v>
      </c>
      <c r="U935" s="13"/>
      <c r="V935" s="25">
        <f>(F934-F935)/F934</f>
        <v>9.6385542168674718E-2</v>
      </c>
      <c r="W935" s="13" t="s">
        <v>96</v>
      </c>
    </row>
    <row r="936" spans="1:23" x14ac:dyDescent="0.25">
      <c r="A936" s="21" t="s">
        <v>115</v>
      </c>
      <c r="B936" s="28">
        <v>44411</v>
      </c>
      <c r="C936" s="18">
        <v>42901</v>
      </c>
      <c r="D936" s="9">
        <v>2</v>
      </c>
      <c r="E936" s="12">
        <f>IF(B936&gt;0,_xlfn.DAYS(B936,C936)/365.242199,"")</f>
        <v>4.1342429876236721</v>
      </c>
      <c r="F936" s="43">
        <v>1090.909090909091</v>
      </c>
      <c r="G936" s="47">
        <v>12.066649758454103</v>
      </c>
      <c r="H936" s="47">
        <v>9.8878212560386451</v>
      </c>
      <c r="I936" s="47">
        <v>15.66603255905369</v>
      </c>
      <c r="J936" s="40">
        <v>55.522545556455178</v>
      </c>
      <c r="K936" s="45">
        <f>IF(G936&gt;0,0.0000275*G936^2.082*H936^0.974*F936,"")</f>
        <v>49.912896187079397</v>
      </c>
      <c r="L936" s="45">
        <f>IF(G936&gt;0,(1/3*H936^3*PI()*(G936/((H936-1.3)*200))^2)*F936,"")</f>
        <v>54.508775979241648</v>
      </c>
      <c r="M936" s="30">
        <f>IF(E936&gt;1.9,J936/E936,"")</f>
        <v>13.429918300077729</v>
      </c>
      <c r="N936" s="13" t="s">
        <v>92</v>
      </c>
      <c r="O936" s="13" t="s">
        <v>379</v>
      </c>
      <c r="P936" s="27" t="s">
        <v>48</v>
      </c>
      <c r="Q936" s="15" t="s">
        <v>101</v>
      </c>
      <c r="R936" s="26">
        <v>1</v>
      </c>
      <c r="S936" s="13">
        <v>0</v>
      </c>
      <c r="T936" s="13">
        <v>0</v>
      </c>
      <c r="U936" s="13"/>
      <c r="V936" s="25">
        <f>(F935-F936)/F935</f>
        <v>-0.30909090909090914</v>
      </c>
      <c r="W936" s="13" t="s">
        <v>96</v>
      </c>
    </row>
    <row r="937" spans="1:23" x14ac:dyDescent="0.25">
      <c r="A937" s="21" t="s">
        <v>157</v>
      </c>
      <c r="B937" s="28">
        <v>44411</v>
      </c>
      <c r="C937" s="18">
        <v>42901</v>
      </c>
      <c r="D937" s="9">
        <v>2</v>
      </c>
      <c r="E937" s="12">
        <f>IF(B937&gt;0,_xlfn.DAYS(B937,C937)/365.242199,"")</f>
        <v>4.1342429876236721</v>
      </c>
      <c r="F937" s="43">
        <v>1060.6060606060607</v>
      </c>
      <c r="G937" s="47">
        <v>12.096906455862982</v>
      </c>
      <c r="H937" s="47">
        <v>9.9251225296442698</v>
      </c>
      <c r="I937" s="47">
        <v>15.331296450241828</v>
      </c>
      <c r="J937" s="40">
        <v>56.736247184936644</v>
      </c>
      <c r="K937" s="45">
        <f>IF(G937&gt;0,0.0000275*G937^2.082*H937^0.974*F937,"")</f>
        <v>48.959331760701829</v>
      </c>
      <c r="L937" s="45">
        <f>IF(G937&gt;0,(1/3*H937^3*PI()*(G937/((H937-1.3)*200))^2)*F937,"")</f>
        <v>53.400885657010711</v>
      </c>
      <c r="M937" s="30">
        <f>IF(E937&gt;1.9,J937/E937,"")</f>
        <v>13.723491182009154</v>
      </c>
      <c r="N937" s="13" t="s">
        <v>92</v>
      </c>
      <c r="O937" s="13" t="s">
        <v>379</v>
      </c>
      <c r="P937" s="27" t="s">
        <v>48</v>
      </c>
      <c r="Q937" s="15" t="s">
        <v>101</v>
      </c>
      <c r="R937" s="26">
        <v>2</v>
      </c>
      <c r="S937" s="13">
        <v>0</v>
      </c>
      <c r="T937" s="13">
        <v>0</v>
      </c>
      <c r="U937" s="13"/>
      <c r="V937" s="25">
        <f>(F936-F937)/F936</f>
        <v>2.7777777777777731E-2</v>
      </c>
      <c r="W937" s="13" t="s">
        <v>96</v>
      </c>
    </row>
    <row r="938" spans="1:23" x14ac:dyDescent="0.25">
      <c r="A938" s="21" t="s">
        <v>171</v>
      </c>
      <c r="B938" s="28">
        <v>44411</v>
      </c>
      <c r="C938" s="18">
        <v>42901</v>
      </c>
      <c r="D938" s="9">
        <v>2</v>
      </c>
      <c r="E938" s="12">
        <f>IF(B938&gt;0,_xlfn.DAYS(B938,C938)/365.242199,"")</f>
        <v>4.1342429876236721</v>
      </c>
      <c r="F938" s="43">
        <v>1090.909090909091</v>
      </c>
      <c r="G938" s="47">
        <v>11.498659420289854</v>
      </c>
      <c r="H938" s="47">
        <v>9.4987512077294696</v>
      </c>
      <c r="I938" s="47">
        <v>14.47649867634602</v>
      </c>
      <c r="J938" s="40">
        <v>53.337694312842792</v>
      </c>
      <c r="K938" s="45">
        <f>IF(G938&gt;0,0.0000275*G938^2.082*H938^0.974*F938,"")</f>
        <v>43.414612687886731</v>
      </c>
      <c r="L938" s="45">
        <f>IF(G938&gt;0,(1/3*H938^3*PI()*(G938/((H938-1.3)*200))^2)*F938,"")</f>
        <v>48.145503348733094</v>
      </c>
      <c r="M938" s="30">
        <f>IF(E938&gt;1.9,J938/E938,"")</f>
        <v>12.901441563187085</v>
      </c>
      <c r="N938" s="13" t="s">
        <v>92</v>
      </c>
      <c r="O938" s="13" t="s">
        <v>379</v>
      </c>
      <c r="P938" s="27" t="s">
        <v>48</v>
      </c>
      <c r="Q938" s="15" t="s">
        <v>101</v>
      </c>
      <c r="R938" s="26">
        <v>3</v>
      </c>
      <c r="S938" s="13">
        <v>0</v>
      </c>
      <c r="T938" s="13">
        <v>100</v>
      </c>
      <c r="U938" s="13"/>
      <c r="V938" s="25">
        <f>(F937-F938)/F937</f>
        <v>-2.8571428571428522E-2</v>
      </c>
      <c r="W938" s="13" t="s">
        <v>96</v>
      </c>
    </row>
    <row r="939" spans="1:23" x14ac:dyDescent="0.25">
      <c r="A939" s="21" t="s">
        <v>185</v>
      </c>
      <c r="B939" s="28">
        <v>44411</v>
      </c>
      <c r="C939" s="18">
        <v>42901</v>
      </c>
      <c r="D939" s="9">
        <v>2</v>
      </c>
      <c r="E939" s="12">
        <f>IF(B939&gt;0,_xlfn.DAYS(B939,C939)/365.242199,"")</f>
        <v>4.1342429876236721</v>
      </c>
      <c r="F939" s="43">
        <v>1030.3030303030303</v>
      </c>
      <c r="G939" s="47">
        <v>13.244466403162054</v>
      </c>
      <c r="H939" s="47">
        <v>10.876218708827405</v>
      </c>
      <c r="I939" s="47">
        <v>17.500165761340583</v>
      </c>
      <c r="J939" s="40">
        <v>61.185008854955178</v>
      </c>
      <c r="K939" s="45">
        <f>IF(G939&gt;0,0.0000275*G939^2.082*H939^0.974*F939,"")</f>
        <v>62.791800343723793</v>
      </c>
      <c r="L939" s="45">
        <f>IF(G939&gt;0,(1/3*H939^3*PI()*(G939/((H939-1.3)*200))^2)*F939,"")</f>
        <v>66.381677014138248</v>
      </c>
      <c r="M939" s="30">
        <f>IF(E939&gt;1.9,J939/E939,"")</f>
        <v>14.799567668886294</v>
      </c>
      <c r="N939" s="13" t="s">
        <v>92</v>
      </c>
      <c r="O939" s="13" t="s">
        <v>379</v>
      </c>
      <c r="P939" s="27" t="s">
        <v>48</v>
      </c>
      <c r="Q939" s="15" t="s">
        <v>101</v>
      </c>
      <c r="R939" s="26">
        <v>4</v>
      </c>
      <c r="S939" s="13">
        <v>100</v>
      </c>
      <c r="T939" s="13">
        <v>100</v>
      </c>
      <c r="U939" s="13"/>
      <c r="V939" s="25">
        <f>(F938-F939)/F938</f>
        <v>5.555555555555567E-2</v>
      </c>
      <c r="W939" s="13" t="s">
        <v>96</v>
      </c>
    </row>
    <row r="940" spans="1:23" x14ac:dyDescent="0.25">
      <c r="A940" s="21" t="s">
        <v>199</v>
      </c>
      <c r="B940" s="28">
        <v>44411</v>
      </c>
      <c r="C940" s="18">
        <v>42901</v>
      </c>
      <c r="D940" s="9">
        <v>2</v>
      </c>
      <c r="E940" s="12">
        <f>IF(B940&gt;0,_xlfn.DAYS(B940,C940)/365.242199,"")</f>
        <v>4.1342429876236721</v>
      </c>
      <c r="F940" s="43">
        <v>1015.1515151515151</v>
      </c>
      <c r="G940" s="47">
        <v>11.892524154589371</v>
      </c>
      <c r="H940" s="47">
        <v>9.8579287439613523</v>
      </c>
      <c r="I940" s="47">
        <v>14.651974837674116</v>
      </c>
      <c r="J940" s="40">
        <v>54.310749368371333</v>
      </c>
      <c r="K940" s="45">
        <f>IF(G940&gt;0,0.0000275*G940^2.082*H940^0.974*F940,"")</f>
        <v>44.929477067129262</v>
      </c>
      <c r="L940" s="45">
        <f>IF(G940&gt;0,(1/3*H940^3*PI()*(G940/((H940-1.3)*200))^2)*F940,"")</f>
        <v>49.166270912681242</v>
      </c>
      <c r="M940" s="30">
        <f>IF(E940&gt;1.9,J940/E940,"")</f>
        <v>13.136806310358814</v>
      </c>
      <c r="N940" s="13" t="s">
        <v>92</v>
      </c>
      <c r="O940" s="13" t="s">
        <v>379</v>
      </c>
      <c r="P940" s="27" t="s">
        <v>48</v>
      </c>
      <c r="Q940" s="15" t="s">
        <v>101</v>
      </c>
      <c r="R940" s="26">
        <v>5</v>
      </c>
      <c r="S940" s="13">
        <v>100</v>
      </c>
      <c r="T940" s="13">
        <v>0</v>
      </c>
      <c r="U940" s="13"/>
      <c r="V940" s="25">
        <f>(F939-F940)/F939</f>
        <v>1.4705882352941154E-2</v>
      </c>
      <c r="W940" s="13" t="s">
        <v>96</v>
      </c>
    </row>
    <row r="941" spans="1:23" x14ac:dyDescent="0.25">
      <c r="A941" s="21" t="s">
        <v>213</v>
      </c>
      <c r="B941" s="28">
        <v>44411</v>
      </c>
      <c r="C941" s="18">
        <v>42901</v>
      </c>
      <c r="D941" s="9">
        <v>2</v>
      </c>
      <c r="E941" s="12">
        <f>IF(B941&gt;0,_xlfn.DAYS(B941,C941)/365.242199,"")</f>
        <v>4.1342429876236721</v>
      </c>
      <c r="F941" s="43">
        <v>1121.2121212121212</v>
      </c>
      <c r="G941" s="47">
        <v>12.849777777777778</v>
      </c>
      <c r="H941" s="47">
        <v>10.396222222222223</v>
      </c>
      <c r="I941" s="47">
        <v>17.618126615893463</v>
      </c>
      <c r="J941" s="40">
        <v>61.251558338676411</v>
      </c>
      <c r="K941" s="45">
        <f>IF(G941&gt;0,0.0000275*G941^2.082*H941^0.974*F941,"")</f>
        <v>61.401353204724387</v>
      </c>
      <c r="L941" s="45">
        <f>IF(G941&gt;0,(1/3*H941^3*PI()*(G941/((H941-1.3)*200))^2)*F941,"")</f>
        <v>65.819137043041309</v>
      </c>
      <c r="M941" s="30">
        <f>IF(E941&gt;1.9,J941/E941,"")</f>
        <v>14.815664807811233</v>
      </c>
      <c r="N941" s="13" t="s">
        <v>92</v>
      </c>
      <c r="O941" s="13" t="s">
        <v>379</v>
      </c>
      <c r="P941" s="27" t="s">
        <v>48</v>
      </c>
      <c r="Q941" s="15" t="s">
        <v>101</v>
      </c>
      <c r="R941" s="26">
        <v>6</v>
      </c>
      <c r="S941" s="13">
        <v>200</v>
      </c>
      <c r="T941" s="13">
        <v>200</v>
      </c>
      <c r="U941" s="13"/>
      <c r="V941" s="25">
        <f>(F940-F941)/F940</f>
        <v>-0.10447761194029857</v>
      </c>
      <c r="W941" s="13" t="s">
        <v>96</v>
      </c>
    </row>
    <row r="942" spans="1:23" x14ac:dyDescent="0.25">
      <c r="A942" s="21" t="s">
        <v>227</v>
      </c>
      <c r="B942" s="28">
        <v>44411</v>
      </c>
      <c r="C942" s="18">
        <v>42901</v>
      </c>
      <c r="D942" s="9">
        <v>2</v>
      </c>
      <c r="E942" s="12">
        <f>IF(B942&gt;0,_xlfn.DAYS(B942,C942)/365.242199,"")</f>
        <v>4.1342429876236721</v>
      </c>
      <c r="F942" s="43">
        <v>1106.0606060606062</v>
      </c>
      <c r="G942" s="47">
        <v>12.525166666666667</v>
      </c>
      <c r="H942" s="47">
        <v>10.079793118241106</v>
      </c>
      <c r="I942" s="47">
        <v>16.850207479833987</v>
      </c>
      <c r="J942" s="40">
        <v>61.613259080527442</v>
      </c>
      <c r="K942" s="45">
        <f>IF(G942&gt;0,0.0000275*G942^2.082*H942^0.974*F942,"")</f>
        <v>55.726115413312378</v>
      </c>
      <c r="L942" s="45">
        <f>IF(G942&gt;0,(1/3*H942^3*PI()*(G942/((H942-1.3)*200))^2)*F942,"")</f>
        <v>60.353278792475024</v>
      </c>
      <c r="M942" s="30">
        <f>IF(E942&gt;1.9,J942/E942,"")</f>
        <v>14.903153797436135</v>
      </c>
      <c r="N942" s="13" t="s">
        <v>92</v>
      </c>
      <c r="O942" s="13" t="s">
        <v>379</v>
      </c>
      <c r="P942" s="27" t="s">
        <v>48</v>
      </c>
      <c r="Q942" s="15" t="s">
        <v>101</v>
      </c>
      <c r="R942" s="26">
        <v>7</v>
      </c>
      <c r="S942" s="13">
        <v>200</v>
      </c>
      <c r="T942" s="13">
        <v>0</v>
      </c>
      <c r="U942" s="13"/>
      <c r="V942" s="25">
        <f>(F941-F942)/F941</f>
        <v>1.3513513513513389E-2</v>
      </c>
      <c r="W942" s="13" t="s">
        <v>96</v>
      </c>
    </row>
    <row r="943" spans="1:23" x14ac:dyDescent="0.25">
      <c r="A943" s="21" t="s">
        <v>241</v>
      </c>
      <c r="B943" s="28">
        <v>44411</v>
      </c>
      <c r="C943" s="18">
        <v>42901</v>
      </c>
      <c r="D943" s="9">
        <v>2</v>
      </c>
      <c r="E943" s="12">
        <f>IF(B943&gt;0,_xlfn.DAYS(B943,C943)/365.242199,"")</f>
        <v>4.1342429876236721</v>
      </c>
      <c r="F943" s="43">
        <v>1136.3636363636365</v>
      </c>
      <c r="G943" s="47">
        <v>11.869333333333332</v>
      </c>
      <c r="H943" s="47">
        <v>9.6706666666666674</v>
      </c>
      <c r="I943" s="47">
        <v>15.864183193680233</v>
      </c>
      <c r="J943" s="40">
        <v>60.755998518598275</v>
      </c>
      <c r="K943" s="45">
        <f>IF(G943&gt;0,0.0000275*G943^2.082*H943^0.974*F943,"")</f>
        <v>49.163204278817702</v>
      </c>
      <c r="L943" s="45">
        <f>IF(G943&gt;0,(1/3*H943^3*PI()*(G943/((H943-1.3)*200))^2)*F943,"")</f>
        <v>54.098815199806808</v>
      </c>
      <c r="M943" s="30">
        <f>IF(E943&gt;1.9,J943/E943,"")</f>
        <v>14.695797683028861</v>
      </c>
      <c r="N943" s="13" t="s">
        <v>92</v>
      </c>
      <c r="O943" s="13" t="s">
        <v>379</v>
      </c>
      <c r="P943" s="27" t="s">
        <v>48</v>
      </c>
      <c r="Q943" s="15" t="s">
        <v>101</v>
      </c>
      <c r="R943" s="26">
        <v>8</v>
      </c>
      <c r="S943" s="13">
        <v>400</v>
      </c>
      <c r="T943" s="13">
        <v>0</v>
      </c>
      <c r="U943" s="13"/>
      <c r="V943" s="25">
        <f>(F942-F943)/F942</f>
        <v>-2.7397260273972556E-2</v>
      </c>
      <c r="W943" s="13" t="s">
        <v>96</v>
      </c>
    </row>
    <row r="944" spans="1:23" x14ac:dyDescent="0.25">
      <c r="A944" s="21" t="s">
        <v>143</v>
      </c>
      <c r="B944" s="28">
        <v>44411</v>
      </c>
      <c r="C944" s="18">
        <v>42901</v>
      </c>
      <c r="D944" s="9">
        <v>2</v>
      </c>
      <c r="E944" s="12">
        <f>IF(B944&gt;0,_xlfn.DAYS(B944,C944)/365.242199,"")</f>
        <v>4.1342429876236721</v>
      </c>
      <c r="F944" s="43">
        <v>1136.3636363636365</v>
      </c>
      <c r="G944" s="47">
        <v>13.006666666666664</v>
      </c>
      <c r="H944" s="47">
        <v>10.857333333333333</v>
      </c>
      <c r="I944" s="47">
        <v>18.170369264929555</v>
      </c>
      <c r="J944" s="40">
        <v>72.077713200028754</v>
      </c>
      <c r="K944" s="45">
        <f>IF(G944&gt;0,0.0000275*G944^2.082*H944^0.974*F944,"")</f>
        <v>66.579115940032722</v>
      </c>
      <c r="L944" s="45">
        <f>IF(G944&gt;0,(1/3*H944^3*PI()*(G944/((H944-1.3)*200))^2)*F944,"")</f>
        <v>70.520279165452195</v>
      </c>
      <c r="M944" s="30">
        <f>IF(E944&gt;1.9,J944/E944,"")</f>
        <v>17.434319515278034</v>
      </c>
      <c r="N944" s="13" t="s">
        <v>92</v>
      </c>
      <c r="O944" s="13" t="s">
        <v>379</v>
      </c>
      <c r="P944" s="27" t="s">
        <v>48</v>
      </c>
      <c r="Q944" s="15" t="s">
        <v>101</v>
      </c>
      <c r="R944" s="26">
        <v>9</v>
      </c>
      <c r="S944" s="13">
        <v>400</v>
      </c>
      <c r="T944" s="13">
        <v>400</v>
      </c>
      <c r="U944" s="13"/>
      <c r="V944" s="25">
        <f>(F943-F944)/F943</f>
        <v>0</v>
      </c>
      <c r="W944" s="13" t="s">
        <v>96</v>
      </c>
    </row>
    <row r="945" spans="1:23" x14ac:dyDescent="0.25">
      <c r="A945" s="21" t="s">
        <v>129</v>
      </c>
      <c r="B945" s="28">
        <v>44411</v>
      </c>
      <c r="C945" s="18">
        <v>42901</v>
      </c>
      <c r="D945" s="9">
        <v>2</v>
      </c>
      <c r="E945" s="12">
        <f>IF(B945&gt;0,_xlfn.DAYS(B945,C945)/365.242199,"")</f>
        <v>4.1342429876236721</v>
      </c>
      <c r="F945" s="43">
        <v>1090.909090909091</v>
      </c>
      <c r="G945" s="47">
        <v>12.712676328502415</v>
      </c>
      <c r="H945" s="47">
        <v>10.40722222222222</v>
      </c>
      <c r="I945" s="47">
        <v>16.912205275932358</v>
      </c>
      <c r="J945" s="40">
        <v>65.138268662755365</v>
      </c>
      <c r="K945" s="45">
        <f>IF(G945&gt;0,0.0000275*G945^2.082*H945^0.974*F945,"")</f>
        <v>58.48261586256551</v>
      </c>
      <c r="L945" s="45">
        <f>IF(G945&gt;0,(1/3*H945^3*PI()*(G945/((H945-1.3)*200))^2)*F945,"")</f>
        <v>62.728338374270585</v>
      </c>
      <c r="M945" s="30">
        <f>IF(E945&gt;1.9,J945/E945,"")</f>
        <v>15.755791049958651</v>
      </c>
      <c r="N945" s="13" t="s">
        <v>92</v>
      </c>
      <c r="O945" s="13" t="s">
        <v>379</v>
      </c>
      <c r="P945" s="27" t="s">
        <v>48</v>
      </c>
      <c r="Q945" s="15" t="s">
        <v>101</v>
      </c>
      <c r="R945" s="26">
        <v>10</v>
      </c>
      <c r="S945" s="13">
        <v>400</v>
      </c>
      <c r="T945" s="13">
        <v>0</v>
      </c>
      <c r="U945" s="13"/>
      <c r="V945" s="25">
        <f>(F944-F945)/F944</f>
        <v>4.0000000000000029E-2</v>
      </c>
      <c r="W945" s="13" t="s">
        <v>96</v>
      </c>
    </row>
    <row r="946" spans="1:23" x14ac:dyDescent="0.25">
      <c r="A946" s="21" t="s">
        <v>116</v>
      </c>
      <c r="B946" s="28">
        <v>44398</v>
      </c>
      <c r="C946" s="18">
        <v>43296</v>
      </c>
      <c r="D946" s="9">
        <v>2</v>
      </c>
      <c r="E946" s="12">
        <f>IF(B946&gt;0,_xlfn.DAYS(B946,C946)/365.242199,"")</f>
        <v>3.0171760081862828</v>
      </c>
      <c r="F946" s="43">
        <v>900.47009362834308</v>
      </c>
      <c r="G946" s="47">
        <v>9.6208641975308637</v>
      </c>
      <c r="H946" s="47">
        <v>8.6222539682539683</v>
      </c>
      <c r="I946" s="47">
        <v>8.9026248093562863</v>
      </c>
      <c r="J946" s="40">
        <v>28.369400919595513</v>
      </c>
      <c r="K946" s="45">
        <f>IF(G946&gt;0,0.0000275*G946^2.082*H946^0.974*F946,"")</f>
        <v>22.498231489917881</v>
      </c>
      <c r="L946" s="45">
        <f>IF(G946&gt;0,(1/3*H946^3*PI()*(G946/((H946-1.3)*200))^2)*F946,"")</f>
        <v>26.087889456633715</v>
      </c>
      <c r="M946" s="30">
        <f>IF(E946&gt;1.9,J946/E946,"")</f>
        <v>9.4026337351957245</v>
      </c>
      <c r="N946" s="13" t="s">
        <v>91</v>
      </c>
      <c r="O946" s="13" t="s">
        <v>379</v>
      </c>
      <c r="P946" s="27" t="s">
        <v>48</v>
      </c>
      <c r="Q946" s="15" t="s">
        <v>102</v>
      </c>
      <c r="R946" s="26">
        <v>1</v>
      </c>
      <c r="S946" s="13">
        <v>0</v>
      </c>
      <c r="T946" s="13">
        <v>0</v>
      </c>
      <c r="U946" s="13"/>
      <c r="V946" s="25">
        <f>(F945-F946)/F945</f>
        <v>0.17456908084068556</v>
      </c>
      <c r="W946" s="13" t="s">
        <v>95</v>
      </c>
    </row>
    <row r="947" spans="1:23" x14ac:dyDescent="0.25">
      <c r="A947" s="21" t="s">
        <v>158</v>
      </c>
      <c r="B947" s="28">
        <v>44398</v>
      </c>
      <c r="C947" s="18">
        <v>43296</v>
      </c>
      <c r="D947" s="9">
        <v>2</v>
      </c>
      <c r="E947" s="12">
        <f>IF(B947&gt;0,_xlfn.DAYS(B947,C947)/365.242199,"")</f>
        <v>3.0171760081862828</v>
      </c>
      <c r="F947" s="43">
        <v>889.75021156133914</v>
      </c>
      <c r="G947" s="47">
        <v>9.4969610636277277</v>
      </c>
      <c r="H947" s="47">
        <v>8.3198107716593466</v>
      </c>
      <c r="I947" s="47">
        <v>8.2626442059981784</v>
      </c>
      <c r="J947" s="40">
        <v>28.2200854763203</v>
      </c>
      <c r="K947" s="45">
        <f>IF(G947&gt;0,0.0000275*G947^2.082*H947^0.974*F947,"")</f>
        <v>20.898857734644665</v>
      </c>
      <c r="L947" s="45">
        <f>IF(G947&gt;0,(1/3*H947^3*PI()*(G947/((H947-1.3)*200))^2)*F947,"")</f>
        <v>24.552491927046539</v>
      </c>
      <c r="M947" s="30">
        <f>IF(E947&gt;1.9,J947/E947,"")</f>
        <v>9.3531452589284836</v>
      </c>
      <c r="N947" s="13" t="s">
        <v>91</v>
      </c>
      <c r="O947" s="13" t="s">
        <v>379</v>
      </c>
      <c r="P947" s="27" t="s">
        <v>48</v>
      </c>
      <c r="Q947" s="15" t="s">
        <v>102</v>
      </c>
      <c r="R947" s="26">
        <v>2</v>
      </c>
      <c r="S947" s="13">
        <v>0</v>
      </c>
      <c r="T947" s="13">
        <v>0</v>
      </c>
      <c r="U947" s="13"/>
      <c r="V947" s="25">
        <f>(F946-F947)/F946</f>
        <v>1.1904761904761741E-2</v>
      </c>
      <c r="W947" s="13" t="s">
        <v>95</v>
      </c>
    </row>
    <row r="948" spans="1:23" x14ac:dyDescent="0.25">
      <c r="A948" s="21" t="s">
        <v>172</v>
      </c>
      <c r="B948" s="28">
        <v>44398</v>
      </c>
      <c r="C948" s="18">
        <v>43296</v>
      </c>
      <c r="D948" s="9">
        <v>2</v>
      </c>
      <c r="E948" s="12">
        <f>IF(B948&gt;0,_xlfn.DAYS(B948,C948)/365.242199,"")</f>
        <v>3.0171760081862828</v>
      </c>
      <c r="F948" s="43">
        <v>932.62973982935534</v>
      </c>
      <c r="G948" s="47">
        <v>8.9827586206896548</v>
      </c>
      <c r="H948" s="47">
        <v>7.7672986764193652</v>
      </c>
      <c r="I948" s="47">
        <v>7.9987369255633292</v>
      </c>
      <c r="J948" s="40">
        <v>30.104848931276806</v>
      </c>
      <c r="K948" s="45">
        <f>IF(G948&gt;0,0.0000275*G948^2.082*H948^0.974*F948,"")</f>
        <v>18.245845648563243</v>
      </c>
      <c r="L948" s="45">
        <f>IF(G948&gt;0,(1/3*H948^3*PI()*(G948/((H948-1.3)*200))^2)*F948,"")</f>
        <v>22.073008275097109</v>
      </c>
      <c r="M948" s="30">
        <f>IF(E948&gt;1.9,J948/E948,"")</f>
        <v>9.9778232524703636</v>
      </c>
      <c r="N948" s="13" t="s">
        <v>91</v>
      </c>
      <c r="O948" s="13" t="s">
        <v>379</v>
      </c>
      <c r="P948" s="27" t="s">
        <v>48</v>
      </c>
      <c r="Q948" s="15" t="s">
        <v>102</v>
      </c>
      <c r="R948" s="26">
        <v>3</v>
      </c>
      <c r="S948" s="13">
        <v>0</v>
      </c>
      <c r="T948" s="13">
        <v>100</v>
      </c>
      <c r="U948" s="13"/>
      <c r="V948" s="25">
        <f>(F947-F948)/F947</f>
        <v>-4.8192771084337192E-2</v>
      </c>
      <c r="W948" s="13" t="s">
        <v>95</v>
      </c>
    </row>
    <row r="949" spans="1:23" x14ac:dyDescent="0.25">
      <c r="A949" s="21" t="s">
        <v>186</v>
      </c>
      <c r="B949" s="28">
        <v>44398</v>
      </c>
      <c r="C949" s="18">
        <v>43296</v>
      </c>
      <c r="D949" s="9">
        <v>2</v>
      </c>
      <c r="E949" s="12">
        <f>IF(B949&gt;0,_xlfn.DAYS(B949,C949)/365.242199,"")</f>
        <v>3.0171760081862828</v>
      </c>
      <c r="F949" s="43">
        <v>911.18997569534713</v>
      </c>
      <c r="G949" s="47">
        <v>10.13522841143531</v>
      </c>
      <c r="H949" s="47">
        <v>8.2701904615457842</v>
      </c>
      <c r="I949" s="47">
        <v>9.4953934036108247</v>
      </c>
      <c r="J949" s="40">
        <v>36.236713394860743</v>
      </c>
      <c r="K949" s="45">
        <f>IF(G949&gt;0,0.0000275*G949^2.082*H949^0.974*F949,"")</f>
        <v>24.363920105945887</v>
      </c>
      <c r="L949" s="45">
        <f>IF(G949&gt;0,(1/3*H949^3*PI()*(G949/((H949-1.3)*200))^2)*F949,"")</f>
        <v>28.530007411163524</v>
      </c>
      <c r="M949" s="30">
        <f>IF(E949&gt;1.9,J949/E949,"")</f>
        <v>12.010142363767418</v>
      </c>
      <c r="N949" s="13" t="s">
        <v>91</v>
      </c>
      <c r="O949" s="13" t="s">
        <v>379</v>
      </c>
      <c r="P949" s="27" t="s">
        <v>48</v>
      </c>
      <c r="Q949" s="15" t="s">
        <v>102</v>
      </c>
      <c r="R949" s="26">
        <v>4</v>
      </c>
      <c r="S949" s="13">
        <v>100</v>
      </c>
      <c r="T949" s="13">
        <v>100</v>
      </c>
      <c r="U949" s="13"/>
      <c r="V949" s="25">
        <f>(F948-F949)/F948</f>
        <v>2.2988505747126485E-2</v>
      </c>
      <c r="W949" s="13" t="s">
        <v>95</v>
      </c>
    </row>
    <row r="950" spans="1:23" x14ac:dyDescent="0.25">
      <c r="A950" s="21" t="s">
        <v>200</v>
      </c>
      <c r="B950" s="28">
        <v>44398</v>
      </c>
      <c r="C950" s="18">
        <v>43296</v>
      </c>
      <c r="D950" s="9">
        <v>2</v>
      </c>
      <c r="E950" s="12">
        <f>IF(B950&gt;0,_xlfn.DAYS(B950,C950)/365.242199,"")</f>
        <v>3.0171760081862828</v>
      </c>
      <c r="F950" s="43">
        <v>900.47009362834308</v>
      </c>
      <c r="G950" s="47">
        <v>9.2413777899410086</v>
      </c>
      <c r="H950" s="47">
        <v>8.7134018196441794</v>
      </c>
      <c r="I950" s="47">
        <v>8.0245655809550307</v>
      </c>
      <c r="J950" s="40">
        <v>29.701736893561932</v>
      </c>
      <c r="K950" s="45">
        <f>IF(G950&gt;0,0.0000275*G950^2.082*H950^0.974*F950,"")</f>
        <v>20.903004256177343</v>
      </c>
      <c r="L950" s="45">
        <f>IF(G950&gt;0,(1/3*H950^3*PI()*(G950/((H950-1.3)*200))^2)*F950,"")</f>
        <v>24.234804193237377</v>
      </c>
      <c r="M950" s="30">
        <f>IF(E950&gt;1.9,J950/E950,"")</f>
        <v>9.8442175110018049</v>
      </c>
      <c r="N950" s="13" t="s">
        <v>91</v>
      </c>
      <c r="O950" s="13" t="s">
        <v>379</v>
      </c>
      <c r="P950" s="27" t="s">
        <v>48</v>
      </c>
      <c r="Q950" s="15" t="s">
        <v>102</v>
      </c>
      <c r="R950" s="26">
        <v>5</v>
      </c>
      <c r="S950" s="13">
        <v>100</v>
      </c>
      <c r="T950" s="13">
        <v>0</v>
      </c>
      <c r="U950" s="13"/>
      <c r="V950" s="25">
        <f>(F949-F950)/F949</f>
        <v>1.1764705882352905E-2</v>
      </c>
      <c r="W950" s="13" t="s">
        <v>95</v>
      </c>
    </row>
    <row r="951" spans="1:23" x14ac:dyDescent="0.25">
      <c r="A951" s="21" t="s">
        <v>214</v>
      </c>
      <c r="B951" s="28">
        <v>44398</v>
      </c>
      <c r="C951" s="18">
        <v>43296</v>
      </c>
      <c r="D951" s="9">
        <v>2</v>
      </c>
      <c r="E951" s="12">
        <f>IF(B951&gt;0,_xlfn.DAYS(B951,C951)/365.242199,"")</f>
        <v>3.0171760081862828</v>
      </c>
      <c r="F951" s="43">
        <v>846.87068329332271</v>
      </c>
      <c r="G951" s="47">
        <v>10.559209876543211</v>
      </c>
      <c r="H951" s="47">
        <v>9.1733322179449122</v>
      </c>
      <c r="I951" s="47">
        <v>9.8904123746706887</v>
      </c>
      <c r="J951" s="40">
        <v>32.882085358110814</v>
      </c>
      <c r="K951" s="45">
        <f>IF(G951&gt;0,0.0000275*G951^2.082*H951^0.974*F951,"")</f>
        <v>27.280468871608594</v>
      </c>
      <c r="L951" s="45">
        <f>IF(G951&gt;0,(1/3*H951^3*PI()*(G951/((H951-1.3)*200))^2)*F951,"")</f>
        <v>30.783130375163715</v>
      </c>
      <c r="M951" s="30">
        <f>IF(E951&gt;1.9,J951/E951,"")</f>
        <v>10.89829869682586</v>
      </c>
      <c r="N951" s="13" t="s">
        <v>91</v>
      </c>
      <c r="O951" s="13" t="s">
        <v>379</v>
      </c>
      <c r="P951" s="27" t="s">
        <v>48</v>
      </c>
      <c r="Q951" s="15" t="s">
        <v>102</v>
      </c>
      <c r="R951" s="26">
        <v>6</v>
      </c>
      <c r="S951" s="13">
        <v>200</v>
      </c>
      <c r="T951" s="13">
        <v>200</v>
      </c>
      <c r="U951" s="13"/>
      <c r="V951" s="25">
        <f>(F950-F951)/F950</f>
        <v>5.9523809523809465E-2</v>
      </c>
      <c r="W951" s="13" t="s">
        <v>95</v>
      </c>
    </row>
    <row r="952" spans="1:23" x14ac:dyDescent="0.25">
      <c r="A952" s="21" t="s">
        <v>228</v>
      </c>
      <c r="B952" s="28">
        <v>44398</v>
      </c>
      <c r="C952" s="18">
        <v>43296</v>
      </c>
      <c r="D952" s="9">
        <v>2</v>
      </c>
      <c r="E952" s="12">
        <f>IF(B952&gt;0,_xlfn.DAYS(B952,C952)/365.242199,"")</f>
        <v>3.0171760081862828</v>
      </c>
      <c r="F952" s="43">
        <v>900.47009362834308</v>
      </c>
      <c r="G952" s="47">
        <v>10.158311229000883</v>
      </c>
      <c r="H952" s="47">
        <v>8.3495531886996162</v>
      </c>
      <c r="I952" s="47">
        <v>9.4079026022663523</v>
      </c>
      <c r="J952" s="40">
        <v>32.756449369226338</v>
      </c>
      <c r="K952" s="45">
        <f>IF(G952&gt;0,0.0000275*G952^2.082*H952^0.974*F952,"")</f>
        <v>24.417678558141525</v>
      </c>
      <c r="L952" s="45">
        <f>IF(G952&gt;0,(1/3*H952^3*PI()*(G952/((H952-1.3)*200))^2)*F952,"")</f>
        <v>28.493609822103434</v>
      </c>
      <c r="M952" s="30">
        <f>IF(E952&gt;1.9,J952/E952,"")</f>
        <v>10.856658438337924</v>
      </c>
      <c r="N952" s="13" t="s">
        <v>91</v>
      </c>
      <c r="O952" s="13" t="s">
        <v>379</v>
      </c>
      <c r="P952" s="27" t="s">
        <v>48</v>
      </c>
      <c r="Q952" s="15" t="s">
        <v>102</v>
      </c>
      <c r="R952" s="26">
        <v>7</v>
      </c>
      <c r="S952" s="13">
        <v>200</v>
      </c>
      <c r="T952" s="13">
        <v>0</v>
      </c>
      <c r="U952" s="13"/>
      <c r="V952" s="25">
        <f>(F951-F952)/F951</f>
        <v>-6.3291139240506264E-2</v>
      </c>
      <c r="W952" s="13" t="s">
        <v>95</v>
      </c>
    </row>
    <row r="953" spans="1:23" x14ac:dyDescent="0.25">
      <c r="A953" s="21" t="s">
        <v>242</v>
      </c>
      <c r="B953" s="28">
        <v>44398</v>
      </c>
      <c r="C953" s="18">
        <v>43296</v>
      </c>
      <c r="D953" s="9">
        <v>2</v>
      </c>
      <c r="E953" s="12">
        <f>IF(B953&gt;0,_xlfn.DAYS(B953,C953)/365.242199,"")</f>
        <v>3.0171760081862828</v>
      </c>
      <c r="F953" s="43">
        <v>879.03032949433498</v>
      </c>
      <c r="G953" s="47">
        <v>10.829176081474936</v>
      </c>
      <c r="H953" s="47">
        <v>9.3946322563049591</v>
      </c>
      <c r="I953" s="47">
        <v>10.795867036210984</v>
      </c>
      <c r="J953" s="40">
        <v>31.039334515144553</v>
      </c>
      <c r="K953" s="45">
        <f>IF(G953&gt;0,0.0000275*G953^2.082*H953^0.974*F953,"")</f>
        <v>30.545632255122495</v>
      </c>
      <c r="L953" s="45">
        <f>IF(G953&gt;0,(1/3*H953^3*PI()*(G953/((H953-1.3)*200))^2)*F953,"")</f>
        <v>34.151393168003942</v>
      </c>
      <c r="M953" s="30">
        <f>IF(E953&gt;1.9,J953/E953,"")</f>
        <v>10.287545184943735</v>
      </c>
      <c r="N953" s="13" t="s">
        <v>91</v>
      </c>
      <c r="O953" s="13" t="s">
        <v>379</v>
      </c>
      <c r="P953" s="27" t="s">
        <v>48</v>
      </c>
      <c r="Q953" s="15" t="s">
        <v>102</v>
      </c>
      <c r="R953" s="26">
        <v>8</v>
      </c>
      <c r="S953" s="13">
        <v>400</v>
      </c>
      <c r="T953" s="13">
        <v>0</v>
      </c>
      <c r="U953" s="13"/>
      <c r="V953" s="25">
        <f>(F952-F953)/F952</f>
        <v>2.3809523809523735E-2</v>
      </c>
      <c r="W953" s="13" t="s">
        <v>95</v>
      </c>
    </row>
    <row r="954" spans="1:23" x14ac:dyDescent="0.25">
      <c r="A954" s="21" t="s">
        <v>144</v>
      </c>
      <c r="B954" s="28">
        <v>44398</v>
      </c>
      <c r="C954" s="18">
        <v>43296</v>
      </c>
      <c r="D954" s="9">
        <v>2</v>
      </c>
      <c r="E954" s="12">
        <f>IF(B954&gt;0,_xlfn.DAYS(B954,C954)/365.242199,"")</f>
        <v>3.0171760081862828</v>
      </c>
      <c r="F954" s="43">
        <v>868.31044742733081</v>
      </c>
      <c r="G954" s="47">
        <v>10.30082304526749</v>
      </c>
      <c r="H954" s="47">
        <v>8.2105931673914121</v>
      </c>
      <c r="I954" s="47">
        <v>9.3370195671275908</v>
      </c>
      <c r="J954" s="40">
        <v>32.572906805875668</v>
      </c>
      <c r="K954" s="45">
        <f>IF(G954&gt;0,0.0000275*G954^2.082*H954^0.974*F954,"")</f>
        <v>23.845578726476756</v>
      </c>
      <c r="L954" s="45">
        <f>IF(G954&gt;0,(1/3*H954^3*PI()*(G954/((H954-1.3)*200))^2)*F954,"")</f>
        <v>27.95634903171446</v>
      </c>
      <c r="M954" s="30">
        <f>IF(E954&gt;1.9,J954/E954,"")</f>
        <v>10.795825870780487</v>
      </c>
      <c r="N954" s="13" t="s">
        <v>91</v>
      </c>
      <c r="O954" s="13" t="s">
        <v>379</v>
      </c>
      <c r="P954" s="27" t="s">
        <v>48</v>
      </c>
      <c r="Q954" s="15" t="s">
        <v>102</v>
      </c>
      <c r="R954" s="26">
        <v>9</v>
      </c>
      <c r="S954" s="13">
        <v>400</v>
      </c>
      <c r="T954" s="13">
        <v>400</v>
      </c>
      <c r="U954" s="13"/>
      <c r="V954" s="25">
        <f>(F953-F954)/F953</f>
        <v>1.2195121951219603E-2</v>
      </c>
      <c r="W954" s="13" t="s">
        <v>95</v>
      </c>
    </row>
    <row r="955" spans="1:23" x14ac:dyDescent="0.25">
      <c r="A955" s="21" t="s">
        <v>130</v>
      </c>
      <c r="B955" s="28">
        <v>44398</v>
      </c>
      <c r="C955" s="18">
        <v>43296</v>
      </c>
      <c r="D955" s="9">
        <v>2</v>
      </c>
      <c r="E955" s="12">
        <f>IF(B955&gt;0,_xlfn.DAYS(B955,C955)/365.242199,"")</f>
        <v>3.0171760081862828</v>
      </c>
      <c r="F955" s="43">
        <v>879.03032949433498</v>
      </c>
      <c r="G955" s="47">
        <v>10.022627384020474</v>
      </c>
      <c r="H955" s="47">
        <v>7.5623617558335186</v>
      </c>
      <c r="I955" s="47">
        <v>8.9504816685455442</v>
      </c>
      <c r="J955" s="40">
        <v>32.288186333467479</v>
      </c>
      <c r="K955" s="45">
        <f>IF(G955&gt;0,0.0000275*G955^2.082*H955^0.974*F955,"")</f>
        <v>21.047114709121111</v>
      </c>
      <c r="L955" s="45">
        <f>IF(G955&gt;0,(1/3*H955^3*PI()*(G955/((H955-1.3)*200))^2)*F955,"")</f>
        <v>25.493631162704993</v>
      </c>
      <c r="M955" s="30">
        <f>IF(E955&gt;1.9,J955/E955,"")</f>
        <v>10.701459326821606</v>
      </c>
      <c r="N955" s="13" t="s">
        <v>91</v>
      </c>
      <c r="O955" s="13" t="s">
        <v>379</v>
      </c>
      <c r="P955" s="27" t="s">
        <v>48</v>
      </c>
      <c r="Q955" s="15" t="s">
        <v>102</v>
      </c>
      <c r="R955" s="26">
        <v>10</v>
      </c>
      <c r="S955" s="13">
        <v>400</v>
      </c>
      <c r="T955" s="13">
        <v>0</v>
      </c>
      <c r="U955" s="13"/>
      <c r="V955" s="25">
        <f>(F954-F955)/F954</f>
        <v>-1.2345679012345772E-2</v>
      </c>
      <c r="W955" s="13" t="s">
        <v>95</v>
      </c>
    </row>
    <row r="956" spans="1:23" x14ac:dyDescent="0.25">
      <c r="A956" s="21" t="s">
        <v>117</v>
      </c>
      <c r="B956" s="17">
        <v>44400</v>
      </c>
      <c r="C956" s="18">
        <v>42566</v>
      </c>
      <c r="D956" s="9">
        <v>2</v>
      </c>
      <c r="E956" s="12">
        <f>IF(B956&gt;0,_xlfn.DAYS(B956,C956)/365.242199,"")</f>
        <v>5.0213255889415995</v>
      </c>
      <c r="F956" s="43">
        <v>1155.5555555555557</v>
      </c>
      <c r="G956" s="47">
        <v>10.911483218618386</v>
      </c>
      <c r="H956" s="47">
        <v>11.938196126148574</v>
      </c>
      <c r="I956" s="47">
        <v>13.603175134405394</v>
      </c>
      <c r="J956" s="40">
        <v>53.630575067697833</v>
      </c>
      <c r="K956" s="45">
        <f>IF(G956&gt;0,0.0000275*G956^2.082*H956^0.974*F956,"")</f>
        <v>51.515257559739311</v>
      </c>
      <c r="L956" s="45">
        <f>IF(G956&gt;0,(1/3*H956^3*PI()*(G956/((H956-1.3)*200))^2)*F956,"")</f>
        <v>54.151086821105324</v>
      </c>
      <c r="M956" s="30">
        <f>IF(E956&gt;1.9,J956/E956,"")</f>
        <v>10.680561162137694</v>
      </c>
      <c r="N956" s="13" t="s">
        <v>91</v>
      </c>
      <c r="O956" s="13" t="s">
        <v>379</v>
      </c>
      <c r="P956" s="27" t="s">
        <v>48</v>
      </c>
      <c r="Q956" s="15" t="s">
        <v>103</v>
      </c>
      <c r="R956" s="26">
        <v>1</v>
      </c>
      <c r="S956" s="13">
        <v>0</v>
      </c>
      <c r="T956" s="13">
        <v>0</v>
      </c>
      <c r="U956" s="13"/>
      <c r="V956" s="25">
        <f>(F955-F956)/F955</f>
        <v>-0.31457984643179798</v>
      </c>
      <c r="W956" s="13" t="s">
        <v>95</v>
      </c>
    </row>
    <row r="957" spans="1:23" x14ac:dyDescent="0.25">
      <c r="A957" s="21" t="s">
        <v>159</v>
      </c>
      <c r="B957" s="17">
        <v>44400</v>
      </c>
      <c r="C957" s="18">
        <v>42566</v>
      </c>
      <c r="D957" s="9">
        <v>2</v>
      </c>
      <c r="E957" s="12">
        <f>IF(B957&gt;0,_xlfn.DAYS(B957,C957)/365.242199,"")</f>
        <v>5.0213255889415995</v>
      </c>
      <c r="F957" s="43">
        <v>933.33333333333337</v>
      </c>
      <c r="G957" s="47">
        <v>11.372330974481509</v>
      </c>
      <c r="H957" s="47">
        <v>12.035687288712788</v>
      </c>
      <c r="I957" s="47">
        <v>12.795440130345899</v>
      </c>
      <c r="J957" s="40">
        <v>48.039584148822968</v>
      </c>
      <c r="K957" s="45">
        <f>IF(G957&gt;0,0.0000275*G957^2.082*H957^0.974*F957,"")</f>
        <v>45.711635723422781</v>
      </c>
      <c r="L957" s="45">
        <f>IF(G957&gt;0,(1/3*H957^3*PI()*(G957/((H957-1.3)*200))^2)*F957,"")</f>
        <v>47.80324352560703</v>
      </c>
      <c r="M957" s="30">
        <f>IF(E957&gt;1.9,J957/E957,"")</f>
        <v>9.5671119703171463</v>
      </c>
      <c r="N957" s="13" t="s">
        <v>91</v>
      </c>
      <c r="O957" s="13" t="s">
        <v>379</v>
      </c>
      <c r="P957" s="27" t="s">
        <v>48</v>
      </c>
      <c r="Q957" s="15" t="s">
        <v>103</v>
      </c>
      <c r="R957" s="26">
        <v>2</v>
      </c>
      <c r="S957" s="13">
        <v>0</v>
      </c>
      <c r="T957" s="13">
        <v>0</v>
      </c>
      <c r="U957" s="13"/>
      <c r="V957" s="25">
        <f>(F956-F957)/F956</f>
        <v>0.19230769230769235</v>
      </c>
      <c r="W957" s="13" t="s">
        <v>95</v>
      </c>
    </row>
    <row r="958" spans="1:23" x14ac:dyDescent="0.25">
      <c r="A958" s="21" t="s">
        <v>173</v>
      </c>
      <c r="B958" s="17">
        <v>44400</v>
      </c>
      <c r="C958" s="18">
        <v>42566</v>
      </c>
      <c r="D958" s="9">
        <v>2</v>
      </c>
      <c r="E958" s="12">
        <f>IF(B958&gt;0,_xlfn.DAYS(B958,C958)/365.242199,"")</f>
        <v>5.0213255889415995</v>
      </c>
      <c r="F958" s="43">
        <v>1044.4444444444446</v>
      </c>
      <c r="G958" s="47">
        <v>10.991597222222222</v>
      </c>
      <c r="H958" s="47">
        <v>11.652033102220745</v>
      </c>
      <c r="I958" s="47">
        <v>12.667269336784326</v>
      </c>
      <c r="J958" s="40">
        <v>48.256965870319675</v>
      </c>
      <c r="K958" s="45">
        <f>IF(G958&gt;0,0.0000275*G958^2.082*H958^0.974*F958,"")</f>
        <v>46.172341661805646</v>
      </c>
      <c r="L958" s="45">
        <f>IF(G958&gt;0,(1/3*H958^3*PI()*(G958/((H958-1.3)*200))^2)*F958,"")</f>
        <v>48.767378119120806</v>
      </c>
      <c r="M958" s="30">
        <f>IF(E958&gt;1.9,J958/E958,"")</f>
        <v>9.6104036704163072</v>
      </c>
      <c r="N958" s="13" t="s">
        <v>91</v>
      </c>
      <c r="O958" s="13" t="s">
        <v>379</v>
      </c>
      <c r="P958" s="27" t="s">
        <v>48</v>
      </c>
      <c r="Q958" s="15" t="s">
        <v>103</v>
      </c>
      <c r="R958" s="26">
        <v>3</v>
      </c>
      <c r="S958" s="13">
        <v>0</v>
      </c>
      <c r="T958" s="13">
        <v>100</v>
      </c>
      <c r="U958" s="13"/>
      <c r="V958" s="25">
        <f>(F957-F958)/F957</f>
        <v>-0.11904761904761914</v>
      </c>
      <c r="W958" s="13" t="s">
        <v>95</v>
      </c>
    </row>
    <row r="959" spans="1:23" x14ac:dyDescent="0.25">
      <c r="A959" s="21" t="s">
        <v>187</v>
      </c>
      <c r="B959" s="17">
        <v>44400</v>
      </c>
      <c r="C959" s="18">
        <v>42566</v>
      </c>
      <c r="D959" s="9">
        <v>2</v>
      </c>
      <c r="E959" s="12">
        <f>IF(B959&gt;0,_xlfn.DAYS(B959,C959)/365.242199,"")</f>
        <v>5.0213255889415995</v>
      </c>
      <c r="F959" s="43">
        <v>1000.0000000000001</v>
      </c>
      <c r="G959" s="47">
        <v>11.476646825396823</v>
      </c>
      <c r="H959" s="47">
        <v>12.087795131097705</v>
      </c>
      <c r="I959" s="47">
        <v>13.126400253732513</v>
      </c>
      <c r="J959" s="40">
        <v>50.719008558826459</v>
      </c>
      <c r="K959" s="45">
        <f>IF(G959&gt;0,0.0000275*G959^2.082*H959^0.974*F959,"")</f>
        <v>50.127220715594667</v>
      </c>
      <c r="L959" s="45">
        <f>IF(G959&gt;0,(1/3*H959^3*PI()*(G959/((H959-1.3)*200))^2)*F959,"")</f>
        <v>52.332870022285356</v>
      </c>
      <c r="M959" s="30">
        <f>IF(E959&gt;1.9,J959/E959,"")</f>
        <v>10.100720947178624</v>
      </c>
      <c r="N959" s="13" t="s">
        <v>91</v>
      </c>
      <c r="O959" s="13" t="s">
        <v>379</v>
      </c>
      <c r="P959" s="27" t="s">
        <v>48</v>
      </c>
      <c r="Q959" s="15" t="s">
        <v>103</v>
      </c>
      <c r="R959" s="26">
        <v>4</v>
      </c>
      <c r="S959" s="13">
        <v>100</v>
      </c>
      <c r="T959" s="13">
        <v>100</v>
      </c>
      <c r="U959" s="13"/>
      <c r="V959" s="25">
        <f>(F958-F959)/F958</f>
        <v>4.2553191489361708E-2</v>
      </c>
      <c r="W959" s="13" t="s">
        <v>95</v>
      </c>
    </row>
    <row r="960" spans="1:23" x14ac:dyDescent="0.25">
      <c r="A960" s="21" t="s">
        <v>201</v>
      </c>
      <c r="B960" s="17">
        <v>44400</v>
      </c>
      <c r="C960" s="18">
        <v>42566</v>
      </c>
      <c r="D960" s="9">
        <v>2</v>
      </c>
      <c r="E960" s="12">
        <f>IF(B960&gt;0,_xlfn.DAYS(B960,C960)/365.242199,"")</f>
        <v>5.0213255889415995</v>
      </c>
      <c r="F960" s="43">
        <v>1077.7777777777778</v>
      </c>
      <c r="G960" s="47">
        <v>11.248273596176823</v>
      </c>
      <c r="H960" s="47">
        <v>11.843936638309248</v>
      </c>
      <c r="I960" s="47">
        <v>13.54716090829691</v>
      </c>
      <c r="J960" s="40">
        <v>51.704159836209399</v>
      </c>
      <c r="K960" s="45">
        <f>IF(G960&gt;0,0.0000275*G960^2.082*H960^0.974*F960,"")</f>
        <v>50.793469661952351</v>
      </c>
      <c r="L960" s="45">
        <f>IF(G960&gt;0,(1/3*H960^3*PI()*(G960/((H960-1.3)*200))^2)*F960,"")</f>
        <v>53.352189297758358</v>
      </c>
      <c r="M960" s="30">
        <f>IF(E960&gt;1.9,J960/E960,"")</f>
        <v>10.29691441440818</v>
      </c>
      <c r="N960" s="13" t="s">
        <v>91</v>
      </c>
      <c r="O960" s="13" t="s">
        <v>379</v>
      </c>
      <c r="P960" s="27" t="s">
        <v>48</v>
      </c>
      <c r="Q960" s="15" t="s">
        <v>103</v>
      </c>
      <c r="R960" s="26">
        <v>5</v>
      </c>
      <c r="S960" s="13">
        <v>100</v>
      </c>
      <c r="T960" s="13">
        <v>0</v>
      </c>
      <c r="U960" s="13"/>
      <c r="V960" s="25">
        <f>(F959-F960)/F959</f>
        <v>-7.777777777777771E-2</v>
      </c>
      <c r="W960" s="13" t="s">
        <v>95</v>
      </c>
    </row>
    <row r="961" spans="1:23" x14ac:dyDescent="0.25">
      <c r="A961" s="21" t="s">
        <v>215</v>
      </c>
      <c r="B961" s="17">
        <v>44400</v>
      </c>
      <c r="C961" s="18">
        <v>42566</v>
      </c>
      <c r="D961" s="9">
        <v>2</v>
      </c>
      <c r="E961" s="12">
        <f>IF(B961&gt;0,_xlfn.DAYS(B961,C961)/365.242199,"")</f>
        <v>5.0213255889415995</v>
      </c>
      <c r="F961" s="43">
        <v>1055.5555555555557</v>
      </c>
      <c r="G961" s="47">
        <v>11.213649096002037</v>
      </c>
      <c r="H961" s="47">
        <v>11.633688780402366</v>
      </c>
      <c r="I961" s="47">
        <v>13.523097142797013</v>
      </c>
      <c r="J961" s="40">
        <v>52.806190019699059</v>
      </c>
      <c r="K961" s="45">
        <f>IF(G961&gt;0,0.0000275*G961^2.082*H961^0.974*F961,"")</f>
        <v>48.573092234614023</v>
      </c>
      <c r="L961" s="45">
        <f>IF(G961&gt;0,(1/3*H961^3*PI()*(G961/((H961-1.3)*200))^2)*F961,"")</f>
        <v>51.237179554627474</v>
      </c>
      <c r="M961" s="30">
        <f>IF(E961&gt;1.9,J961/E961,"")</f>
        <v>10.516384385827012</v>
      </c>
      <c r="N961" s="13" t="s">
        <v>91</v>
      </c>
      <c r="O961" s="13" t="s">
        <v>379</v>
      </c>
      <c r="P961" s="27" t="s">
        <v>48</v>
      </c>
      <c r="Q961" s="15" t="s">
        <v>103</v>
      </c>
      <c r="R961" s="26">
        <v>6</v>
      </c>
      <c r="S961" s="13">
        <v>200</v>
      </c>
      <c r="T961" s="13">
        <v>200</v>
      </c>
      <c r="U961" s="13"/>
      <c r="V961" s="25">
        <f>(F960-F961)/F960</f>
        <v>2.0618556701030879E-2</v>
      </c>
      <c r="W961" s="13" t="s">
        <v>95</v>
      </c>
    </row>
    <row r="962" spans="1:23" x14ac:dyDescent="0.25">
      <c r="A962" s="21" t="s">
        <v>229</v>
      </c>
      <c r="B962" s="17">
        <v>44400</v>
      </c>
      <c r="C962" s="18">
        <v>42566</v>
      </c>
      <c r="D962" s="9">
        <v>2</v>
      </c>
      <c r="E962" s="12">
        <f>IF(B962&gt;0,_xlfn.DAYS(B962,C962)/365.242199,"")</f>
        <v>5.0213255889415995</v>
      </c>
      <c r="F962" s="43">
        <v>1066.6666666666667</v>
      </c>
      <c r="G962" s="47">
        <v>10.81080808080808</v>
      </c>
      <c r="H962" s="47">
        <v>11.483413467272101</v>
      </c>
      <c r="I962" s="47">
        <v>13.094838965602762</v>
      </c>
      <c r="J962" s="40">
        <v>49.494036927638533</v>
      </c>
      <c r="K962" s="45">
        <f>IF(G962&gt;0,0.0000275*G962^2.082*H962^0.974*F962,"")</f>
        <v>44.912089176920261</v>
      </c>
      <c r="L962" s="45">
        <f>IF(G962&gt;0,(1/3*H962^3*PI()*(G962/((H962-1.3)*200))^2)*F962,"")</f>
        <v>47.658450382637959</v>
      </c>
      <c r="M962" s="30">
        <f>IF(E962&gt;1.9,J962/E962,"")</f>
        <v>9.8567671127796626</v>
      </c>
      <c r="N962" s="13" t="s">
        <v>91</v>
      </c>
      <c r="O962" s="13" t="s">
        <v>379</v>
      </c>
      <c r="P962" s="27" t="s">
        <v>48</v>
      </c>
      <c r="Q962" s="15" t="s">
        <v>103</v>
      </c>
      <c r="R962" s="26">
        <v>7</v>
      </c>
      <c r="S962" s="13">
        <v>200</v>
      </c>
      <c r="T962" s="13">
        <v>0</v>
      </c>
      <c r="U962" s="13"/>
      <c r="V962" s="25">
        <f>(F961-F962)/F961</f>
        <v>-1.052631578947366E-2</v>
      </c>
      <c r="W962" s="13" t="s">
        <v>95</v>
      </c>
    </row>
    <row r="963" spans="1:23" x14ac:dyDescent="0.25">
      <c r="A963" s="21" t="s">
        <v>243</v>
      </c>
      <c r="B963" s="17">
        <v>44400</v>
      </c>
      <c r="C963" s="18">
        <v>42566</v>
      </c>
      <c r="D963" s="9">
        <v>2</v>
      </c>
      <c r="E963" s="12">
        <f>IF(B963&gt;0,_xlfn.DAYS(B963,C963)/365.242199,"")</f>
        <v>5.0213255889415995</v>
      </c>
      <c r="F963" s="43">
        <v>1133.3333333333333</v>
      </c>
      <c r="G963" s="47">
        <v>10.668147193389673</v>
      </c>
      <c r="H963" s="47">
        <v>11.402405584541512</v>
      </c>
      <c r="I963" s="47">
        <v>13.228171549454292</v>
      </c>
      <c r="J963" s="40">
        <v>50.273640798457564</v>
      </c>
      <c r="K963" s="45">
        <f>IF(G963&gt;0,0.0000275*G963^2.082*H963^0.974*F963,"")</f>
        <v>46.098439991574999</v>
      </c>
      <c r="L963" s="45">
        <f>IF(G963&gt;0,(1/3*H963^3*PI()*(G963/((H963-1.3)*200))^2)*F963,"")</f>
        <v>49.050579352738474</v>
      </c>
      <c r="M963" s="30">
        <f>IF(E963&gt;1.9,J963/E963,"")</f>
        <v>10.012025690820478</v>
      </c>
      <c r="N963" s="13" t="s">
        <v>91</v>
      </c>
      <c r="O963" s="13" t="s">
        <v>379</v>
      </c>
      <c r="P963" s="27" t="s">
        <v>48</v>
      </c>
      <c r="Q963" s="15" t="s">
        <v>103</v>
      </c>
      <c r="R963" s="26">
        <v>8</v>
      </c>
      <c r="S963" s="13">
        <v>400</v>
      </c>
      <c r="T963" s="13">
        <v>0</v>
      </c>
      <c r="U963" s="13"/>
      <c r="V963" s="25">
        <f>(F962-F963)/F962</f>
        <v>-6.2499999999999854E-2</v>
      </c>
      <c r="W963" s="13" t="s">
        <v>95</v>
      </c>
    </row>
    <row r="964" spans="1:23" x14ac:dyDescent="0.25">
      <c r="A964" s="21" t="s">
        <v>145</v>
      </c>
      <c r="B964" s="17">
        <v>44400</v>
      </c>
      <c r="C964" s="18">
        <v>42566</v>
      </c>
      <c r="D964" s="9">
        <v>2</v>
      </c>
      <c r="E964" s="12">
        <f>IF(B964&gt;0,_xlfn.DAYS(B964,C964)/365.242199,"")</f>
        <v>5.0213255889415995</v>
      </c>
      <c r="F964" s="43">
        <v>1011.1111111111113</v>
      </c>
      <c r="G964" s="47">
        <v>11.741306621904345</v>
      </c>
      <c r="H964" s="47">
        <v>12.182379192084372</v>
      </c>
      <c r="I964" s="47">
        <v>14.1629671533533</v>
      </c>
      <c r="J964" s="40">
        <v>54.575403813369689</v>
      </c>
      <c r="K964" s="45">
        <f>IF(G964&gt;0,0.0000275*G964^2.082*H964^0.974*F964,"")</f>
        <v>53.553056361071334</v>
      </c>
      <c r="L964" s="45">
        <f>IF(G964&gt;0,(1/3*H964^3*PI()*(G964/((H964-1.3)*200))^2)*F964,"")</f>
        <v>55.712032103654487</v>
      </c>
      <c r="M964" s="30">
        <f>IF(E964&gt;1.9,J964/E964,"")</f>
        <v>10.868724373014249</v>
      </c>
      <c r="N964" s="13" t="s">
        <v>91</v>
      </c>
      <c r="O964" s="13" t="s">
        <v>379</v>
      </c>
      <c r="P964" s="27" t="s">
        <v>48</v>
      </c>
      <c r="Q964" s="15" t="s">
        <v>103</v>
      </c>
      <c r="R964" s="26">
        <v>9</v>
      </c>
      <c r="S964" s="13">
        <v>400</v>
      </c>
      <c r="T964" s="13">
        <v>400</v>
      </c>
      <c r="U964" s="13"/>
      <c r="V964" s="25">
        <f>(F963-F964)/F963</f>
        <v>0.10784313725490172</v>
      </c>
      <c r="W964" s="13" t="s">
        <v>95</v>
      </c>
    </row>
    <row r="965" spans="1:23" x14ac:dyDescent="0.25">
      <c r="A965" s="21" t="s">
        <v>131</v>
      </c>
      <c r="B965" s="17">
        <v>44400</v>
      </c>
      <c r="C965" s="18">
        <v>42566</v>
      </c>
      <c r="D965" s="9">
        <v>2</v>
      </c>
      <c r="E965" s="12">
        <f>IF(B965&gt;0,_xlfn.DAYS(B965,C965)/365.242199,"")</f>
        <v>5.0213255889415995</v>
      </c>
      <c r="F965" s="43">
        <v>1066.6666666666667</v>
      </c>
      <c r="G965" s="47">
        <v>11.767479562357858</v>
      </c>
      <c r="H965" s="47">
        <v>12.401765478787389</v>
      </c>
      <c r="I965" s="47">
        <v>14.481330241438048</v>
      </c>
      <c r="J965" s="40">
        <v>56.57327327288877</v>
      </c>
      <c r="K965" s="45">
        <f>IF(G965&gt;0,0.0000275*G965^2.082*H965^0.974*F965,"")</f>
        <v>57.75336706831753</v>
      </c>
      <c r="L965" s="45">
        <f>IF(G965&gt;0,(1/3*H965^3*PI()*(G965/((H965-1.3)*200))^2)*F965,"")</f>
        <v>59.845389990466018</v>
      </c>
      <c r="M965" s="30">
        <f>IF(E965&gt;1.9,J965/E965,"")</f>
        <v>11.266601273074057</v>
      </c>
      <c r="N965" s="13" t="s">
        <v>91</v>
      </c>
      <c r="O965" s="13" t="s">
        <v>379</v>
      </c>
      <c r="P965" s="27" t="s">
        <v>48</v>
      </c>
      <c r="Q965" s="15" t="s">
        <v>103</v>
      </c>
      <c r="R965" s="26">
        <v>10</v>
      </c>
      <c r="S965" s="13">
        <v>400</v>
      </c>
      <c r="T965" s="13">
        <v>0</v>
      </c>
      <c r="U965" s="13"/>
      <c r="V965" s="25">
        <f>(F964-F965)/F964</f>
        <v>-5.4945054945054812E-2</v>
      </c>
      <c r="W965" s="13" t="s">
        <v>95</v>
      </c>
    </row>
    <row r="966" spans="1:23" x14ac:dyDescent="0.25">
      <c r="A966" s="21" t="s">
        <v>118</v>
      </c>
      <c r="B966" s="28">
        <v>44026</v>
      </c>
      <c r="C966" s="18">
        <v>42931</v>
      </c>
      <c r="D966" s="9">
        <v>2</v>
      </c>
      <c r="E966" s="12">
        <f>IF(B966&gt;0,_xlfn.DAYS(B966,C966)/365.242199,"")</f>
        <v>2.9980106433429943</v>
      </c>
      <c r="F966" s="43">
        <v>935.68727018495599</v>
      </c>
      <c r="G966" s="47">
        <v>11.290733593165966</v>
      </c>
      <c r="H966" s="47">
        <v>11.382332397549305</v>
      </c>
      <c r="I966" s="47">
        <v>12.858002267504332</v>
      </c>
      <c r="J966" s="40">
        <v>43.687253964786009</v>
      </c>
      <c r="K966" s="45">
        <f>IF(G966&gt;0,0.0000275*G966^2.082*H966^0.974*F966,"")</f>
        <v>42.756308680768612</v>
      </c>
      <c r="L966" s="45">
        <f>IF(G966&gt;0,(1/3*H966^3*PI()*(G966/((H966-1.3)*200))^2)*F966,"")</f>
        <v>45.301797874446258</v>
      </c>
      <c r="M966" s="30">
        <f>IF(E966&gt;1.9,J966/E966,"")</f>
        <v>14.572081010383481</v>
      </c>
      <c r="N966" s="13" t="s">
        <v>91</v>
      </c>
      <c r="O966" s="13" t="s">
        <v>379</v>
      </c>
      <c r="P966" s="27" t="s">
        <v>48</v>
      </c>
      <c r="Q966" s="15" t="s">
        <v>104</v>
      </c>
      <c r="R966" s="26">
        <v>1</v>
      </c>
      <c r="S966" s="13">
        <v>0</v>
      </c>
      <c r="T966" s="13">
        <v>0</v>
      </c>
      <c r="U966" s="13"/>
      <c r="V966" s="25">
        <f>(F965-F966)/F965</f>
        <v>0.12279318420160382</v>
      </c>
      <c r="W966" s="13" t="s">
        <v>96</v>
      </c>
    </row>
    <row r="967" spans="1:23" x14ac:dyDescent="0.25">
      <c r="A967" s="21" t="s">
        <v>160</v>
      </c>
      <c r="B967" s="28">
        <v>44026</v>
      </c>
      <c r="C967" s="18">
        <v>42931</v>
      </c>
      <c r="D967" s="9">
        <v>2</v>
      </c>
      <c r="E967" s="12">
        <f>IF(B967&gt;0,_xlfn.DAYS(B967,C967)/365.242199,"")</f>
        <v>2.9980106433429943</v>
      </c>
      <c r="F967" s="43">
        <v>914.66058995608057</v>
      </c>
      <c r="G967" s="47">
        <v>11.282545155993432</v>
      </c>
      <c r="H967" s="47">
        <v>11.310460043787632</v>
      </c>
      <c r="I967" s="47">
        <v>12.495385634551404</v>
      </c>
      <c r="J967" s="40">
        <v>43.932672370897684</v>
      </c>
      <c r="K967" s="45">
        <f>IF(G967&gt;0,0.0000275*G967^2.082*H967^0.974*F967,"")</f>
        <v>41.47572487920327</v>
      </c>
      <c r="L967" s="45">
        <f>IF(G967&gt;0,(1/3*H967^3*PI()*(G967/((H967-1.3)*200))^2)*F967,"")</f>
        <v>44.012444553298494</v>
      </c>
      <c r="M967" s="30">
        <f>IF(E967&gt;1.9,J967/E967,"")</f>
        <v>14.653941428943575</v>
      </c>
      <c r="N967" s="13" t="s">
        <v>91</v>
      </c>
      <c r="O967" s="13" t="s">
        <v>379</v>
      </c>
      <c r="P967" s="27" t="s">
        <v>48</v>
      </c>
      <c r="Q967" s="15" t="s">
        <v>104</v>
      </c>
      <c r="R967" s="26">
        <v>2</v>
      </c>
      <c r="S967" s="13">
        <v>0</v>
      </c>
      <c r="T967" s="13">
        <v>0</v>
      </c>
      <c r="U967" s="13"/>
      <c r="V967" s="25">
        <f>(F966-F967)/F966</f>
        <v>2.2471910112359557E-2</v>
      </c>
      <c r="W967" s="13" t="s">
        <v>96</v>
      </c>
    </row>
    <row r="968" spans="1:23" x14ac:dyDescent="0.25">
      <c r="A968" s="21" t="s">
        <v>174</v>
      </c>
      <c r="B968" s="28">
        <v>44026</v>
      </c>
      <c r="C968" s="18">
        <v>42931</v>
      </c>
      <c r="D968" s="9">
        <v>2</v>
      </c>
      <c r="E968" s="12">
        <f>IF(B968&gt;0,_xlfn.DAYS(B968,C968)/365.242199,"")</f>
        <v>2.9980106433429943</v>
      </c>
      <c r="F968" s="43">
        <v>904.14724984164286</v>
      </c>
      <c r="G968" s="47">
        <v>9.8641880341880341</v>
      </c>
      <c r="H968" s="47">
        <v>9.6058012437582345</v>
      </c>
      <c r="I968" s="47">
        <v>9.778157635038502</v>
      </c>
      <c r="J968" s="40">
        <v>34.556325706764312</v>
      </c>
      <c r="K968" s="45">
        <f>IF(G968&gt;0,0.0000275*G968^2.082*H968^0.974*F968,"")</f>
        <v>26.43597283746502</v>
      </c>
      <c r="L968" s="45">
        <f>IF(G968&gt;0,(1/3*H968^3*PI()*(G968/((H968-1.3)*200))^2)*F968,"")</f>
        <v>29.591582920369731</v>
      </c>
      <c r="M968" s="30">
        <f>IF(E968&gt;1.9,J968/E968,"")</f>
        <v>11.526418621460117</v>
      </c>
      <c r="N968" s="13" t="s">
        <v>91</v>
      </c>
      <c r="O968" s="13" t="s">
        <v>379</v>
      </c>
      <c r="P968" s="27" t="s">
        <v>48</v>
      </c>
      <c r="Q968" s="15" t="s">
        <v>104</v>
      </c>
      <c r="R968" s="26">
        <v>3</v>
      </c>
      <c r="S968" s="13">
        <v>0</v>
      </c>
      <c r="T968" s="13">
        <v>100</v>
      </c>
      <c r="U968" s="13"/>
      <c r="V968" s="25">
        <f>(F967-F968)/F967</f>
        <v>1.1494252873563222E-2</v>
      </c>
      <c r="W968" s="13" t="s">
        <v>96</v>
      </c>
    </row>
    <row r="969" spans="1:23" x14ac:dyDescent="0.25">
      <c r="A969" s="21" t="s">
        <v>188</v>
      </c>
      <c r="B969" s="28">
        <v>44026</v>
      </c>
      <c r="C969" s="18">
        <v>42931</v>
      </c>
      <c r="D969" s="9">
        <v>2</v>
      </c>
      <c r="E969" s="12">
        <f>IF(B969&gt;0,_xlfn.DAYS(B969,C969)/365.242199,"")</f>
        <v>2.9980106433429943</v>
      </c>
      <c r="F969" s="43">
        <v>893.63390972720515</v>
      </c>
      <c r="G969" s="47">
        <v>11.015044901335223</v>
      </c>
      <c r="H969" s="47">
        <v>10.30355824700986</v>
      </c>
      <c r="I969" s="47">
        <v>11.831639983394881</v>
      </c>
      <c r="J969" s="40">
        <v>42.661309952473907</v>
      </c>
      <c r="K969" s="45">
        <f>IF(G969&gt;0,0.0000275*G969^2.082*H969^0.974*F969,"")</f>
        <v>35.20118749566744</v>
      </c>
      <c r="L969" s="45">
        <f>IF(G969&gt;0,(1/3*H969^3*PI()*(G969/((H969-1.3)*200))^2)*F969,"")</f>
        <v>38.30311946692342</v>
      </c>
      <c r="M969" s="30">
        <f>IF(E969&gt;1.9,J969/E969,"")</f>
        <v>14.229872748184617</v>
      </c>
      <c r="N969" s="13" t="s">
        <v>91</v>
      </c>
      <c r="O969" s="13" t="s">
        <v>379</v>
      </c>
      <c r="P969" s="27" t="s">
        <v>48</v>
      </c>
      <c r="Q969" s="15" t="s">
        <v>104</v>
      </c>
      <c r="R969" s="26">
        <v>4</v>
      </c>
      <c r="S969" s="13">
        <v>100</v>
      </c>
      <c r="T969" s="13">
        <v>100</v>
      </c>
      <c r="U969" s="13"/>
      <c r="V969" s="25">
        <f>(F968-F969)/F968</f>
        <v>1.1627906976744189E-2</v>
      </c>
      <c r="W969" s="13" t="s">
        <v>96</v>
      </c>
    </row>
    <row r="970" spans="1:23" x14ac:dyDescent="0.25">
      <c r="A970" s="21" t="s">
        <v>202</v>
      </c>
      <c r="B970" s="28">
        <v>44026</v>
      </c>
      <c r="C970" s="18">
        <v>42931</v>
      </c>
      <c r="D970" s="9">
        <v>2</v>
      </c>
      <c r="E970" s="12">
        <f>IF(B970&gt;0,_xlfn.DAYS(B970,C970)/365.242199,"")</f>
        <v>2.9980106433429943</v>
      </c>
      <c r="F970" s="43">
        <v>935.68727018495599</v>
      </c>
      <c r="G970" s="47">
        <v>11.525632360471072</v>
      </c>
      <c r="H970" s="47">
        <v>10.588577537652068</v>
      </c>
      <c r="I970" s="47">
        <v>13.257599829684743</v>
      </c>
      <c r="J970" s="40">
        <v>44.571717208162354</v>
      </c>
      <c r="K970" s="45">
        <f>IF(G970&gt;0,0.0000275*G970^2.082*H970^0.974*F970,"")</f>
        <v>41.595015791155106</v>
      </c>
      <c r="L970" s="45">
        <f>IF(G970&gt;0,(1/3*H970^3*PI()*(G970/((H970-1.3)*200))^2)*F970,"")</f>
        <v>44.77579595282328</v>
      </c>
      <c r="M970" s="30">
        <f>IF(E970&gt;1.9,J970/E970,"")</f>
        <v>14.867097722662429</v>
      </c>
      <c r="N970" s="13" t="s">
        <v>91</v>
      </c>
      <c r="O970" s="13" t="s">
        <v>379</v>
      </c>
      <c r="P970" s="27" t="s">
        <v>48</v>
      </c>
      <c r="Q970" s="15" t="s">
        <v>104</v>
      </c>
      <c r="R970" s="26">
        <v>5</v>
      </c>
      <c r="S970" s="13">
        <v>100</v>
      </c>
      <c r="T970" s="13">
        <v>0</v>
      </c>
      <c r="U970" s="13"/>
      <c r="V970" s="25">
        <f>(F969-F970)/F969</f>
        <v>-4.7058823529411778E-2</v>
      </c>
      <c r="W970" s="13" t="s">
        <v>96</v>
      </c>
    </row>
    <row r="971" spans="1:23" x14ac:dyDescent="0.25">
      <c r="A971" s="21" t="s">
        <v>216</v>
      </c>
      <c r="B971" s="28">
        <v>44026</v>
      </c>
      <c r="C971" s="18">
        <v>42931</v>
      </c>
      <c r="D971" s="9">
        <v>2</v>
      </c>
      <c r="E971" s="12">
        <f>IF(B971&gt;0,_xlfn.DAYS(B971,C971)/365.242199,"")</f>
        <v>2.9980106433429943</v>
      </c>
      <c r="F971" s="43">
        <v>914.66058995608057</v>
      </c>
      <c r="G971" s="47">
        <v>11.278741105637659</v>
      </c>
      <c r="H971" s="47">
        <v>10.324607553366173</v>
      </c>
      <c r="I971" s="47">
        <v>12.323081842703644</v>
      </c>
      <c r="J971" s="40">
        <v>46.31620780733698</v>
      </c>
      <c r="K971" s="45">
        <f>IF(G971&gt;0,0.0000275*G971^2.082*H971^0.974*F971,"")</f>
        <v>37.923824533068611</v>
      </c>
      <c r="L971" s="45">
        <f>IF(G971&gt;0,(1/3*H971^3*PI()*(G971/((H971-1.3)*200))^2)*F971,"")</f>
        <v>41.163648157516171</v>
      </c>
      <c r="M971" s="30">
        <f>IF(E971&gt;1.9,J971/E971,"")</f>
        <v>15.448980446477377</v>
      </c>
      <c r="N971" s="13" t="s">
        <v>91</v>
      </c>
      <c r="O971" s="13" t="s">
        <v>379</v>
      </c>
      <c r="P971" s="27" t="s">
        <v>48</v>
      </c>
      <c r="Q971" s="15" t="s">
        <v>104</v>
      </c>
      <c r="R971" s="26">
        <v>6</v>
      </c>
      <c r="S971" s="13">
        <v>200</v>
      </c>
      <c r="T971" s="13">
        <v>200</v>
      </c>
      <c r="U971" s="13"/>
      <c r="V971" s="25">
        <f>(F970-F971)/F970</f>
        <v>2.2471910112359557E-2</v>
      </c>
      <c r="W971" s="13" t="s">
        <v>96</v>
      </c>
    </row>
    <row r="972" spans="1:23" x14ac:dyDescent="0.25">
      <c r="A972" s="21" t="s">
        <v>230</v>
      </c>
      <c r="B972" s="28">
        <v>44026</v>
      </c>
      <c r="C972" s="18">
        <v>42931</v>
      </c>
      <c r="D972" s="9">
        <v>2</v>
      </c>
      <c r="E972" s="12">
        <f>IF(B972&gt;0,_xlfn.DAYS(B972,C972)/365.242199,"")</f>
        <v>2.9980106433429943</v>
      </c>
      <c r="F972" s="43">
        <v>946.2006102993937</v>
      </c>
      <c r="G972" s="47">
        <v>12.127806893957413</v>
      </c>
      <c r="H972" s="47">
        <v>11.395769209523706</v>
      </c>
      <c r="I972" s="47">
        <v>14.118921064388228</v>
      </c>
      <c r="J972" s="40">
        <v>53.471982755604841</v>
      </c>
      <c r="K972" s="45">
        <f>IF(G972&gt;0,0.0000275*G972^2.082*H972^0.974*F972,"")</f>
        <v>50.23644756597897</v>
      </c>
      <c r="L972" s="45">
        <f>IF(G972&gt;0,(1/3*H972^3*PI()*(G972/((H972-1.3)*200))^2)*F972,"")</f>
        <v>52.901563115188139</v>
      </c>
      <c r="M972" s="30">
        <f>IF(E972&gt;1.9,J972/E972,"")</f>
        <v>17.835821521960906</v>
      </c>
      <c r="N972" s="13" t="s">
        <v>91</v>
      </c>
      <c r="O972" s="13" t="s">
        <v>379</v>
      </c>
      <c r="P972" s="27" t="s">
        <v>48</v>
      </c>
      <c r="Q972" s="15" t="s">
        <v>104</v>
      </c>
      <c r="R972" s="26">
        <v>7</v>
      </c>
      <c r="S972" s="13">
        <v>200</v>
      </c>
      <c r="T972" s="13">
        <v>0</v>
      </c>
      <c r="U972" s="13"/>
      <c r="V972" s="25">
        <f>(F971-F972)/F971</f>
        <v>-3.4482758620689662E-2</v>
      </c>
      <c r="W972" s="13" t="s">
        <v>96</v>
      </c>
    </row>
    <row r="973" spans="1:23" x14ac:dyDescent="0.25">
      <c r="A973" s="21" t="s">
        <v>244</v>
      </c>
      <c r="B973" s="28">
        <v>44026</v>
      </c>
      <c r="C973" s="18">
        <v>42931</v>
      </c>
      <c r="D973" s="9">
        <v>2</v>
      </c>
      <c r="E973" s="12">
        <f>IF(B973&gt;0,_xlfn.DAYS(B973,C973)/365.242199,"")</f>
        <v>2.9980106433429943</v>
      </c>
      <c r="F973" s="43">
        <v>946.2006102993937</v>
      </c>
      <c r="G973" s="47">
        <v>11.440583629594322</v>
      </c>
      <c r="H973" s="47">
        <v>10.42472512668397</v>
      </c>
      <c r="I973" s="47">
        <v>12.959730143877509</v>
      </c>
      <c r="J973" s="40">
        <v>51.265578497877627</v>
      </c>
      <c r="K973" s="45">
        <f>IF(G973&gt;0,0.0000275*G973^2.082*H973^0.974*F973,"")</f>
        <v>40.794344704919311</v>
      </c>
      <c r="L973" s="45">
        <f>IF(G973&gt;0,(1/3*H973^3*PI()*(G973/((H973-1.3)*200))^2)*F973,"")</f>
        <v>44.116643932363203</v>
      </c>
      <c r="M973" s="30">
        <f>IF(E973&gt;1.9,J973/E973,"")</f>
        <v>17.099865409654743</v>
      </c>
      <c r="N973" s="13" t="s">
        <v>91</v>
      </c>
      <c r="O973" s="13" t="s">
        <v>379</v>
      </c>
      <c r="P973" s="27" t="s">
        <v>48</v>
      </c>
      <c r="Q973" s="15" t="s">
        <v>104</v>
      </c>
      <c r="R973" s="26">
        <v>8</v>
      </c>
      <c r="S973" s="13">
        <v>400</v>
      </c>
      <c r="T973" s="13">
        <v>0</v>
      </c>
      <c r="U973" s="13"/>
      <c r="V973" s="25">
        <f>(F972-F973)/F972</f>
        <v>0</v>
      </c>
      <c r="W973" s="13" t="s">
        <v>96</v>
      </c>
    </row>
    <row r="974" spans="1:23" x14ac:dyDescent="0.25">
      <c r="A974" s="21" t="s">
        <v>146</v>
      </c>
      <c r="B974" s="28">
        <v>44026</v>
      </c>
      <c r="C974" s="18">
        <v>42931</v>
      </c>
      <c r="D974" s="9">
        <v>2</v>
      </c>
      <c r="E974" s="12">
        <f>IF(B974&gt;0,_xlfn.DAYS(B974,C974)/365.242199,"")</f>
        <v>2.9980106433429943</v>
      </c>
      <c r="F974" s="43">
        <v>893.63390972720515</v>
      </c>
      <c r="G974" s="47">
        <v>12.06904761904762</v>
      </c>
      <c r="H974" s="47">
        <v>10.795307881773399</v>
      </c>
      <c r="I974" s="47">
        <v>13.57522666421211</v>
      </c>
      <c r="J974" s="40">
        <v>48.305484236267894</v>
      </c>
      <c r="K974" s="45">
        <f>IF(G974&gt;0,0.0000275*G974^2.082*H974^0.974*F974,"")</f>
        <v>44.556025488065558</v>
      </c>
      <c r="L974" s="45">
        <f>IF(G974&gt;0,(1/3*H974^3*PI()*(G974/((H974-1.3)*200))^2)*F974,"")</f>
        <v>47.551176307560617</v>
      </c>
      <c r="M974" s="30">
        <f>IF(E974&gt;1.9,J974/E974,"")</f>
        <v>16.112512590150065</v>
      </c>
      <c r="N974" s="13" t="s">
        <v>91</v>
      </c>
      <c r="O974" s="13" t="s">
        <v>379</v>
      </c>
      <c r="P974" s="27" t="s">
        <v>48</v>
      </c>
      <c r="Q974" s="15" t="s">
        <v>104</v>
      </c>
      <c r="R974" s="26">
        <v>9</v>
      </c>
      <c r="S974" s="13">
        <v>400</v>
      </c>
      <c r="T974" s="13">
        <v>400</v>
      </c>
      <c r="U974" s="13"/>
      <c r="V974" s="25">
        <f>(F973-F974)/F973</f>
        <v>5.5555555555555566E-2</v>
      </c>
      <c r="W974" s="13" t="s">
        <v>95</v>
      </c>
    </row>
    <row r="975" spans="1:23" x14ac:dyDescent="0.25">
      <c r="A975" s="21" t="s">
        <v>132</v>
      </c>
      <c r="B975" s="28">
        <v>44026</v>
      </c>
      <c r="C975" s="18">
        <v>42931</v>
      </c>
      <c r="D975" s="9">
        <v>2</v>
      </c>
      <c r="E975" s="12">
        <f>IF(B975&gt;0,_xlfn.DAYS(B975,C975)/365.242199,"")</f>
        <v>2.9980106433429943</v>
      </c>
      <c r="F975" s="43">
        <v>967.22729052826924</v>
      </c>
      <c r="G975" s="47">
        <v>12.054121863799283</v>
      </c>
      <c r="H975" s="47">
        <v>10.933252626374982</v>
      </c>
      <c r="I975" s="47">
        <v>14.500598496562297</v>
      </c>
      <c r="J975" s="40">
        <v>54.14983596791609</v>
      </c>
      <c r="K975" s="45">
        <f>IF(G975&gt;0,0.0000275*G975^2.082*H975^0.974*F975,"")</f>
        <v>48.699825786193742</v>
      </c>
      <c r="L975" s="45">
        <f>IF(G975&gt;0,(1/3*H975^3*PI()*(G975/((H975-1.3)*200))^2)*F975,"")</f>
        <v>51.816798211249875</v>
      </c>
      <c r="M975" s="30">
        <f>IF(E975&gt;1.9,J975/E975,"")</f>
        <v>18.061922524576225</v>
      </c>
      <c r="N975" s="13" t="s">
        <v>91</v>
      </c>
      <c r="O975" s="13" t="s">
        <v>379</v>
      </c>
      <c r="P975" s="27" t="s">
        <v>48</v>
      </c>
      <c r="Q975" s="15" t="s">
        <v>104</v>
      </c>
      <c r="R975" s="26">
        <v>10</v>
      </c>
      <c r="S975" s="13">
        <v>400</v>
      </c>
      <c r="T975" s="13">
        <v>0</v>
      </c>
      <c r="U975" s="13"/>
      <c r="V975" s="25">
        <f>(F974-F975)/F974</f>
        <v>-8.235294117647074E-2</v>
      </c>
      <c r="W975" s="13" t="s">
        <v>96</v>
      </c>
    </row>
    <row r="976" spans="1:23" x14ac:dyDescent="0.25">
      <c r="A976" s="21" t="s">
        <v>119</v>
      </c>
      <c r="B976" s="28">
        <v>44390</v>
      </c>
      <c r="C976" s="18">
        <v>42597</v>
      </c>
      <c r="D976" s="9">
        <v>2</v>
      </c>
      <c r="E976" s="12">
        <f>IF(B976&gt;0,_xlfn.DAYS(B976,C976)/365.242199,"")</f>
        <v>4.9090713091451947</v>
      </c>
      <c r="F976" s="43">
        <v>980.39215686274508</v>
      </c>
      <c r="G976" s="47">
        <v>11.991900505447727</v>
      </c>
      <c r="H976" s="47">
        <v>11.221945514772649</v>
      </c>
      <c r="I976" s="47">
        <v>14.827979073522393</v>
      </c>
      <c r="J976" s="40">
        <v>70.755159000257535</v>
      </c>
      <c r="K976" s="45">
        <f>IF(G976&gt;0,0.0000275*G976^2.082*H976^0.974*F976,"")</f>
        <v>50.089160893612259</v>
      </c>
      <c r="L976" s="45">
        <f>IF(G976&gt;0,(1/3*H976^3*PI()*(G976/((H976-1.3)*200))^2)*F976,"")</f>
        <v>52.985285615152705</v>
      </c>
      <c r="M976" s="30">
        <f>IF(E976&gt;1.9,J976/E976,"")</f>
        <v>14.413145490155442</v>
      </c>
      <c r="N976" s="13" t="s">
        <v>91</v>
      </c>
      <c r="O976" s="13" t="s">
        <v>379</v>
      </c>
      <c r="P976" s="27" t="s">
        <v>48</v>
      </c>
      <c r="Q976" s="15" t="s">
        <v>105</v>
      </c>
      <c r="R976" s="26">
        <v>1</v>
      </c>
      <c r="S976" s="13">
        <v>0</v>
      </c>
      <c r="T976" s="13">
        <v>0</v>
      </c>
      <c r="U976" s="13"/>
      <c r="V976" s="25">
        <f>(F975-F976)/F975</f>
        <v>-1.3610933503836114E-2</v>
      </c>
      <c r="W976" s="13" t="s">
        <v>95</v>
      </c>
    </row>
    <row r="977" spans="1:23" x14ac:dyDescent="0.25">
      <c r="A977" s="21" t="s">
        <v>161</v>
      </c>
      <c r="B977" s="28">
        <v>44390</v>
      </c>
      <c r="C977" s="18">
        <v>42597</v>
      </c>
      <c r="D977" s="9">
        <v>2</v>
      </c>
      <c r="E977" s="12">
        <f>IF(B977&gt;0,_xlfn.DAYS(B977,C977)/365.242199,"")</f>
        <v>4.9090713091451947</v>
      </c>
      <c r="F977" s="43">
        <v>980.39215686274508</v>
      </c>
      <c r="G977" s="47">
        <v>12.131619680130115</v>
      </c>
      <c r="H977" s="47">
        <v>10.817457295069499</v>
      </c>
      <c r="I977" s="47">
        <v>14.666469734382822</v>
      </c>
      <c r="J977" s="40">
        <v>66.166965454824279</v>
      </c>
      <c r="K977" s="45">
        <f>IF(G977&gt;0,0.0000275*G977^2.082*H977^0.974*F977,"")</f>
        <v>49.509594684512344</v>
      </c>
      <c r="L977" s="45">
        <f>IF(G977&gt;0,(1/3*H977^3*PI()*(G977/((H977-1.3)*200))^2)*F977,"")</f>
        <v>52.788548828984403</v>
      </c>
      <c r="M977" s="30">
        <f>IF(E977&gt;1.9,J977/E977,"")</f>
        <v>13.478509740031823</v>
      </c>
      <c r="N977" s="13" t="s">
        <v>91</v>
      </c>
      <c r="O977" s="13" t="s">
        <v>379</v>
      </c>
      <c r="P977" s="27" t="s">
        <v>48</v>
      </c>
      <c r="Q977" s="15" t="s">
        <v>105</v>
      </c>
      <c r="R977" s="26">
        <v>2</v>
      </c>
      <c r="S977" s="13">
        <v>0</v>
      </c>
      <c r="T977" s="13">
        <v>0</v>
      </c>
      <c r="U977" s="13"/>
      <c r="V977" s="25">
        <f>(F976-F977)/F976</f>
        <v>0</v>
      </c>
      <c r="W977" s="13" t="s">
        <v>95</v>
      </c>
    </row>
    <row r="978" spans="1:23" x14ac:dyDescent="0.25">
      <c r="A978" s="21" t="s">
        <v>175</v>
      </c>
      <c r="B978" s="28">
        <v>44390</v>
      </c>
      <c r="C978" s="18">
        <v>42597</v>
      </c>
      <c r="D978" s="9">
        <v>2</v>
      </c>
      <c r="E978" s="12">
        <f>IF(B978&gt;0,_xlfn.DAYS(B978,C978)/365.242199,"")</f>
        <v>4.9090713091451947</v>
      </c>
      <c r="F978" s="43">
        <v>882.35294117647061</v>
      </c>
      <c r="G978" s="47">
        <v>11.848873015873014</v>
      </c>
      <c r="H978" s="47">
        <v>12.162055338121789</v>
      </c>
      <c r="I978" s="47">
        <v>13.601078162893611</v>
      </c>
      <c r="J978" s="40">
        <v>60.595803899182087</v>
      </c>
      <c r="K978" s="45">
        <f>IF(G978&gt;0,0.0000275*G978^2.082*H978^0.974*F978,"")</f>
        <v>47.551851705176752</v>
      </c>
      <c r="L978" s="45">
        <f>IF(G978&gt;0,(1/3*H978^3*PI()*(G978/((H978-1.3)*200))^2)*F978,"")</f>
        <v>49.449506080007446</v>
      </c>
      <c r="M978" s="30">
        <f>IF(E978&gt;1.9,J978/E978,"")</f>
        <v>12.343638966151724</v>
      </c>
      <c r="N978" s="13" t="s">
        <v>91</v>
      </c>
      <c r="O978" s="13" t="s">
        <v>379</v>
      </c>
      <c r="P978" s="27" t="s">
        <v>48</v>
      </c>
      <c r="Q978" s="15" t="s">
        <v>105</v>
      </c>
      <c r="R978" s="26">
        <v>3</v>
      </c>
      <c r="S978" s="13">
        <v>0</v>
      </c>
      <c r="T978" s="13">
        <v>100</v>
      </c>
      <c r="U978" s="13"/>
      <c r="V978" s="25">
        <f>(F977-F978)/F977</f>
        <v>9.9999999999999964E-2</v>
      </c>
      <c r="W978" s="13" t="s">
        <v>95</v>
      </c>
    </row>
    <row r="979" spans="1:23" x14ac:dyDescent="0.25">
      <c r="A979" s="21" t="s">
        <v>189</v>
      </c>
      <c r="B979" s="28">
        <v>44390</v>
      </c>
      <c r="C979" s="18">
        <v>42597</v>
      </c>
      <c r="D979" s="9">
        <v>2</v>
      </c>
      <c r="E979" s="12">
        <f>IF(B979&gt;0,_xlfn.DAYS(B979,C979)/365.242199,"")</f>
        <v>4.9090713091451947</v>
      </c>
      <c r="F979" s="43">
        <v>1137.2549019607843</v>
      </c>
      <c r="G979" s="47">
        <v>12.350471516199876</v>
      </c>
      <c r="H979" s="47">
        <v>11.561311379765002</v>
      </c>
      <c r="I979" s="47">
        <v>16.812442701352907</v>
      </c>
      <c r="J979" s="40">
        <v>76.585539940337</v>
      </c>
      <c r="K979" s="45">
        <f>IF(G979&gt;0,0.0000275*G979^2.082*H979^0.974*F979,"")</f>
        <v>63.598160129617042</v>
      </c>
      <c r="L979" s="45">
        <f>IF(G979&gt;0,(1/3*H979^3*PI()*(G979/((H979-1.3)*200))^2)*F979,"")</f>
        <v>66.651370272717486</v>
      </c>
      <c r="M979" s="30">
        <f>IF(E979&gt;1.9,J979/E979,"")</f>
        <v>15.600820423542119</v>
      </c>
      <c r="N979" s="13" t="s">
        <v>91</v>
      </c>
      <c r="O979" s="13" t="s">
        <v>379</v>
      </c>
      <c r="P979" s="27" t="s">
        <v>48</v>
      </c>
      <c r="Q979" s="15" t="s">
        <v>105</v>
      </c>
      <c r="R979" s="26">
        <v>4</v>
      </c>
      <c r="S979" s="13">
        <v>100</v>
      </c>
      <c r="T979" s="13">
        <v>100</v>
      </c>
      <c r="U979" s="13"/>
      <c r="V979" s="25">
        <f>(F978-F979)/F978</f>
        <v>-0.28888888888888886</v>
      </c>
      <c r="W979" s="13" t="s">
        <v>95</v>
      </c>
    </row>
    <row r="980" spans="1:23" x14ac:dyDescent="0.25">
      <c r="A980" s="21" t="s">
        <v>203</v>
      </c>
      <c r="B980" s="28">
        <v>44390</v>
      </c>
      <c r="C980" s="18">
        <v>42597</v>
      </c>
      <c r="D980" s="9">
        <v>2</v>
      </c>
      <c r="E980" s="12">
        <f>IF(B980&gt;0,_xlfn.DAYS(B980,C980)/365.242199,"")</f>
        <v>4.9090713091451947</v>
      </c>
      <c r="F980" s="43">
        <v>1000</v>
      </c>
      <c r="G980" s="47">
        <v>12.183958708110982</v>
      </c>
      <c r="H980" s="47">
        <v>11.265484829554717</v>
      </c>
      <c r="I980" s="47">
        <v>15.204890063437343</v>
      </c>
      <c r="J980" s="40">
        <v>70.07399314339338</v>
      </c>
      <c r="K980" s="45">
        <f>IF(G980&gt;0,0.0000275*G980^2.082*H980^0.974*F980,"")</f>
        <v>53.008873020727009</v>
      </c>
      <c r="L980" s="45">
        <f>IF(G980&gt;0,(1/3*H980^3*PI()*(G980/((H980-1.3)*200))^2)*F980,"")</f>
        <v>55.949764148160057</v>
      </c>
      <c r="M980" s="30">
        <f>IF(E980&gt;1.9,J980/E980,"")</f>
        <v>14.274388928278819</v>
      </c>
      <c r="N980" s="13" t="s">
        <v>91</v>
      </c>
      <c r="O980" s="13" t="s">
        <v>379</v>
      </c>
      <c r="P980" s="27" t="s">
        <v>48</v>
      </c>
      <c r="Q980" s="15" t="s">
        <v>105</v>
      </c>
      <c r="R980" s="26">
        <v>5</v>
      </c>
      <c r="S980" s="13">
        <v>100</v>
      </c>
      <c r="T980" s="13">
        <v>0</v>
      </c>
      <c r="U980" s="13"/>
      <c r="V980" s="25">
        <f>(F979-F980)/F979</f>
        <v>0.12068965517241378</v>
      </c>
      <c r="W980" s="13" t="s">
        <v>95</v>
      </c>
    </row>
    <row r="981" spans="1:23" x14ac:dyDescent="0.25">
      <c r="A981" s="21" t="s">
        <v>217</v>
      </c>
      <c r="B981" s="28">
        <v>44390</v>
      </c>
      <c r="C981" s="18">
        <v>42597</v>
      </c>
      <c r="D981" s="9">
        <v>2</v>
      </c>
      <c r="E981" s="12">
        <f>IF(B981&gt;0,_xlfn.DAYS(B981,C981)/365.242199,"")</f>
        <v>4.9090713091451947</v>
      </c>
      <c r="F981" s="43">
        <v>941.17647058823513</v>
      </c>
      <c r="G981" s="47">
        <v>11.956040592498818</v>
      </c>
      <c r="H981" s="47">
        <v>11.523403314946579</v>
      </c>
      <c r="I981" s="47">
        <v>14.847765756074187</v>
      </c>
      <c r="J981" s="40">
        <v>67.985913156758954</v>
      </c>
      <c r="K981" s="45">
        <f>IF(G981&gt;0,0.0000275*G981^2.082*H981^0.974*F981,"")</f>
        <v>49.036599347131414</v>
      </c>
      <c r="L981" s="45">
        <f>IF(G981&gt;0,(1/3*H981^3*PI()*(G981/((H981-1.3)*200))^2)*F981,"")</f>
        <v>51.566273570200771</v>
      </c>
      <c r="M981" s="30">
        <f>IF(E981&gt;1.9,J981/E981,"")</f>
        <v>13.84903760312196</v>
      </c>
      <c r="N981" s="13" t="s">
        <v>91</v>
      </c>
      <c r="O981" s="13" t="s">
        <v>379</v>
      </c>
      <c r="P981" s="27" t="s">
        <v>48</v>
      </c>
      <c r="Q981" s="15" t="s">
        <v>105</v>
      </c>
      <c r="R981" s="26">
        <v>6</v>
      </c>
      <c r="S981" s="13">
        <v>200</v>
      </c>
      <c r="T981" s="13">
        <v>200</v>
      </c>
      <c r="U981" s="13"/>
      <c r="V981" s="25">
        <f>(F980-F981)/F980</f>
        <v>5.8823529411764865E-2</v>
      </c>
      <c r="W981" s="13" t="s">
        <v>95</v>
      </c>
    </row>
    <row r="982" spans="1:23" x14ac:dyDescent="0.25">
      <c r="A982" s="21" t="s">
        <v>231</v>
      </c>
      <c r="B982" s="28">
        <v>44390</v>
      </c>
      <c r="C982" s="18">
        <v>42597</v>
      </c>
      <c r="D982" s="9">
        <v>2</v>
      </c>
      <c r="E982" s="12">
        <f>IF(B982&gt;0,_xlfn.DAYS(B982,C982)/365.242199,"")</f>
        <v>4.9090713091451947</v>
      </c>
      <c r="F982" s="43">
        <v>1019.6078431372548</v>
      </c>
      <c r="G982" s="47">
        <v>12.699162077443248</v>
      </c>
      <c r="H982" s="47">
        <v>12.280719688485242</v>
      </c>
      <c r="I982" s="47">
        <v>16.457946538719163</v>
      </c>
      <c r="J982" s="40">
        <v>77.021545315169803</v>
      </c>
      <c r="K982" s="45">
        <f>IF(G982&gt;0,0.0000275*G982^2.082*H982^0.974*F982,"")</f>
        <v>64.081039512359496</v>
      </c>
      <c r="L982" s="45">
        <f>IF(G982&gt;0,(1/3*H982^3*PI()*(G982/((H982-1.3)*200))^2)*F982,"")</f>
        <v>66.124404151348742</v>
      </c>
      <c r="M982" s="30">
        <f>IF(E982&gt;1.9,J982/E982,"")</f>
        <v>15.689636687836458</v>
      </c>
      <c r="N982" s="13" t="s">
        <v>91</v>
      </c>
      <c r="O982" s="13" t="s">
        <v>379</v>
      </c>
      <c r="P982" s="27" t="s">
        <v>48</v>
      </c>
      <c r="Q982" s="15" t="s">
        <v>105</v>
      </c>
      <c r="R982" s="26">
        <v>7</v>
      </c>
      <c r="S982" s="13">
        <v>200</v>
      </c>
      <c r="T982" s="13">
        <v>0</v>
      </c>
      <c r="U982" s="13"/>
      <c r="V982" s="25">
        <f>(F981-F982)/F981</f>
        <v>-8.3333333333333412E-2</v>
      </c>
      <c r="W982" s="13" t="s">
        <v>95</v>
      </c>
    </row>
    <row r="983" spans="1:23" x14ac:dyDescent="0.25">
      <c r="A983" s="21" t="s">
        <v>245</v>
      </c>
      <c r="B983" s="28">
        <v>44390</v>
      </c>
      <c r="C983" s="18">
        <v>42597</v>
      </c>
      <c r="D983" s="9">
        <v>2</v>
      </c>
      <c r="E983" s="12">
        <f>IF(B983&gt;0,_xlfn.DAYS(B983,C983)/365.242199,"")</f>
        <v>4.9090713091451947</v>
      </c>
      <c r="F983" s="43">
        <v>941.17647058823513</v>
      </c>
      <c r="G983" s="47">
        <v>13.006438426698322</v>
      </c>
      <c r="H983" s="47">
        <v>11.474073936678568</v>
      </c>
      <c r="I983" s="47">
        <v>16.311905358788586</v>
      </c>
      <c r="J983" s="40">
        <v>71.651135832761099</v>
      </c>
      <c r="K983" s="45">
        <f>IF(G983&gt;0,0.0000275*G983^2.082*H983^0.974*F983,"")</f>
        <v>58.18975209277712</v>
      </c>
      <c r="L983" s="45">
        <f>IF(G983&gt;0,(1/3*H983^3*PI()*(G983/((H983-1.3)*200))^2)*F983,"")</f>
        <v>60.830252606092586</v>
      </c>
      <c r="M983" s="30">
        <f>IF(E983&gt;1.9,J983/E983,"")</f>
        <v>14.595660018073264</v>
      </c>
      <c r="N983" s="13" t="s">
        <v>91</v>
      </c>
      <c r="O983" s="13" t="s">
        <v>379</v>
      </c>
      <c r="P983" s="27" t="s">
        <v>48</v>
      </c>
      <c r="Q983" s="15" t="s">
        <v>105</v>
      </c>
      <c r="R983" s="26">
        <v>8</v>
      </c>
      <c r="S983" s="13">
        <v>400</v>
      </c>
      <c r="T983" s="13">
        <v>0</v>
      </c>
      <c r="U983" s="13"/>
      <c r="V983" s="25">
        <f>(F982-F983)/F982</f>
        <v>7.6923076923076997E-2</v>
      </c>
      <c r="W983" s="13" t="s">
        <v>95</v>
      </c>
    </row>
    <row r="984" spans="1:23" x14ac:dyDescent="0.25">
      <c r="A984" s="21" t="s">
        <v>147</v>
      </c>
      <c r="B984" s="28">
        <v>44390</v>
      </c>
      <c r="C984" s="18">
        <v>42597</v>
      </c>
      <c r="D984" s="9">
        <v>2</v>
      </c>
      <c r="E984" s="12">
        <f>IF(B984&gt;0,_xlfn.DAYS(B984,C984)/365.242199,"")</f>
        <v>4.9090713091451947</v>
      </c>
      <c r="F984" s="43">
        <v>921.56862745098033</v>
      </c>
      <c r="G984" s="47">
        <v>12.308222552390429</v>
      </c>
      <c r="H984" s="47">
        <v>11.73190643617613</v>
      </c>
      <c r="I984" s="47">
        <v>14.833398539169858</v>
      </c>
      <c r="J984" s="40">
        <v>69.758037851005966</v>
      </c>
      <c r="K984" s="45">
        <f>IF(G984&gt;0,0.0000275*G984^2.082*H984^0.974*F984,"")</f>
        <v>51.905344967556566</v>
      </c>
      <c r="L984" s="45">
        <f>IF(G984&gt;0,(1/3*H984^3*PI()*(G984/((H984-1.3)*200))^2)*F984,"")</f>
        <v>54.233220553744232</v>
      </c>
      <c r="M984" s="30">
        <f>IF(E984&gt;1.9,J984/E984,"")</f>
        <v>14.2100274080461</v>
      </c>
      <c r="N984" s="13" t="s">
        <v>91</v>
      </c>
      <c r="O984" s="13" t="s">
        <v>379</v>
      </c>
      <c r="P984" s="27" t="s">
        <v>48</v>
      </c>
      <c r="Q984" s="15" t="s">
        <v>105</v>
      </c>
      <c r="R984" s="26">
        <v>9</v>
      </c>
      <c r="S984" s="13">
        <v>400</v>
      </c>
      <c r="T984" s="13">
        <v>400</v>
      </c>
      <c r="U984" s="13"/>
      <c r="V984" s="25">
        <f>(F983-F984)/F983</f>
        <v>2.0833333333333232E-2</v>
      </c>
      <c r="W984" s="13" t="s">
        <v>95</v>
      </c>
    </row>
    <row r="985" spans="1:23" x14ac:dyDescent="0.25">
      <c r="A985" s="21" t="s">
        <v>133</v>
      </c>
      <c r="B985" s="28">
        <v>44390</v>
      </c>
      <c r="C985" s="18">
        <v>42597</v>
      </c>
      <c r="D985" s="9">
        <v>2</v>
      </c>
      <c r="E985" s="12">
        <f>IF(B985&gt;0,_xlfn.DAYS(B985,C985)/365.242199,"")</f>
        <v>4.9090713091451947</v>
      </c>
      <c r="F985" s="43">
        <v>1049.019607843137</v>
      </c>
      <c r="G985" s="47">
        <v>11.834571714150695</v>
      </c>
      <c r="H985" s="47">
        <v>11.319938419651397</v>
      </c>
      <c r="I985" s="47">
        <v>15.092600824041835</v>
      </c>
      <c r="J985" s="40">
        <v>72.263537777733916</v>
      </c>
      <c r="K985" s="45">
        <f>IF(G985&gt;0,0.0000275*G985^2.082*H985^0.974*F985,"")</f>
        <v>52.585259148259112</v>
      </c>
      <c r="L985" s="45">
        <f>IF(G985&gt;0,(1/3*H985^3*PI()*(G985/((H985-1.3)*200))^2)*F985,"")</f>
        <v>55.572433132366932</v>
      </c>
      <c r="M985" s="30">
        <f>IF(E985&gt;1.9,J985/E985,"")</f>
        <v>14.720409060490303</v>
      </c>
      <c r="N985" s="13" t="s">
        <v>91</v>
      </c>
      <c r="O985" s="13" t="s">
        <v>379</v>
      </c>
      <c r="P985" s="27" t="s">
        <v>48</v>
      </c>
      <c r="Q985" s="15" t="s">
        <v>105</v>
      </c>
      <c r="R985" s="26">
        <v>10</v>
      </c>
      <c r="S985" s="13">
        <v>400</v>
      </c>
      <c r="T985" s="13">
        <v>0</v>
      </c>
      <c r="U985" s="13"/>
      <c r="V985" s="25">
        <f>(F984-F985)/F984</f>
        <v>-0.13829787234042534</v>
      </c>
      <c r="W985" s="13" t="s">
        <v>95</v>
      </c>
    </row>
    <row r="986" spans="1:23" x14ac:dyDescent="0.25">
      <c r="A986" s="21" t="s">
        <v>120</v>
      </c>
      <c r="B986" s="28">
        <v>44428</v>
      </c>
      <c r="C986" s="18">
        <v>43296</v>
      </c>
      <c r="D986" s="9">
        <v>2</v>
      </c>
      <c r="E986" s="12">
        <f>IF(B986&gt;0,_xlfn.DAYS(B986,C986)/365.242199,"")</f>
        <v>3.0993132860860908</v>
      </c>
      <c r="F986" s="43">
        <v>782.55139089129818</v>
      </c>
      <c r="G986" s="47">
        <v>8.1326526806526811</v>
      </c>
      <c r="H986" s="47">
        <v>5.9109233490507043</v>
      </c>
      <c r="I986" s="47">
        <v>4.9245233910189761</v>
      </c>
      <c r="J986" s="40">
        <v>16.224853701220688</v>
      </c>
      <c r="K986" s="45">
        <f>IF(G986&gt;0,0.0000275*G986^2.082*H986^0.974*F986,"")</f>
        <v>9.539845556522268</v>
      </c>
      <c r="L986" s="45">
        <f>IF(G986&gt;0,(1/3*H986^3*PI()*(G986/((H986-1.3)*200))^2)*F986,"")</f>
        <v>13.162431454622572</v>
      </c>
      <c r="M986" s="30">
        <f>IF(E986&gt;1.9,J986/E986,"")</f>
        <v>5.2349834313490575</v>
      </c>
      <c r="N986" s="13" t="s">
        <v>91</v>
      </c>
      <c r="O986" s="13" t="s">
        <v>379</v>
      </c>
      <c r="P986" s="27" t="s">
        <v>48</v>
      </c>
      <c r="Q986" s="15" t="s">
        <v>106</v>
      </c>
      <c r="R986" s="26">
        <v>1</v>
      </c>
      <c r="S986" s="13">
        <v>0</v>
      </c>
      <c r="T986" s="13">
        <v>0</v>
      </c>
      <c r="U986" s="13"/>
      <c r="V986" s="25">
        <f>(F985-F986)/F985</f>
        <v>0.2540164311129679</v>
      </c>
      <c r="W986" s="13" t="s">
        <v>95</v>
      </c>
    </row>
    <row r="987" spans="1:23" x14ac:dyDescent="0.25">
      <c r="A987" s="21" t="s">
        <v>162</v>
      </c>
      <c r="B987" s="28">
        <v>44428</v>
      </c>
      <c r="C987" s="18">
        <v>43296</v>
      </c>
      <c r="D987" s="9">
        <v>2</v>
      </c>
      <c r="E987" s="12">
        <f>IF(B987&gt;0,_xlfn.DAYS(B987,C987)/365.242199,"")</f>
        <v>3.0993132860860908</v>
      </c>
      <c r="F987" s="43">
        <v>793.27127295830223</v>
      </c>
      <c r="G987" s="47">
        <v>8.16159623512746</v>
      </c>
      <c r="H987" s="47">
        <v>5.9101328207367843</v>
      </c>
      <c r="I987" s="47">
        <v>5.3520886004997106</v>
      </c>
      <c r="J987" s="40">
        <v>14.635695720333956</v>
      </c>
      <c r="K987" s="45">
        <f>IF(G987&gt;0,0.0000275*G987^2.082*H987^0.974*F987,"")</f>
        <v>9.7410529551566505</v>
      </c>
      <c r="L987" s="45">
        <f>IF(G987&gt;0,(1/3*H987^3*PI()*(G987/((H987-1.3)*200))^2)*F987,"")</f>
        <v>13.437095788423928</v>
      </c>
      <c r="M987" s="30">
        <f>IF(E987&gt;1.9,J987/E987,"")</f>
        <v>4.7222382409802686</v>
      </c>
      <c r="N987" s="13" t="s">
        <v>91</v>
      </c>
      <c r="O987" s="13" t="s">
        <v>379</v>
      </c>
      <c r="P987" s="27" t="s">
        <v>48</v>
      </c>
      <c r="Q987" s="15" t="s">
        <v>106</v>
      </c>
      <c r="R987" s="26">
        <v>2</v>
      </c>
      <c r="S987" s="13">
        <v>0</v>
      </c>
      <c r="T987" s="13">
        <v>0</v>
      </c>
      <c r="U987" s="13"/>
      <c r="V987" s="25">
        <f>(F986-F987)/F986</f>
        <v>-1.3698630136986257E-2</v>
      </c>
      <c r="W987" s="13" t="s">
        <v>95</v>
      </c>
    </row>
    <row r="988" spans="1:23" x14ac:dyDescent="0.25">
      <c r="A988" s="21" t="s">
        <v>176</v>
      </c>
      <c r="B988" s="28">
        <v>44428</v>
      </c>
      <c r="C988" s="18">
        <v>43296</v>
      </c>
      <c r="D988" s="9">
        <v>2</v>
      </c>
      <c r="E988" s="12">
        <f>IF(B988&gt;0,_xlfn.DAYS(B988,C988)/365.242199,"")</f>
        <v>3.0993132860860908</v>
      </c>
      <c r="F988" s="43">
        <v>755.75168572378789</v>
      </c>
      <c r="G988" s="47">
        <v>8.2420370370370364</v>
      </c>
      <c r="H988" s="47">
        <v>6.2644994733533759</v>
      </c>
      <c r="I988" s="47">
        <v>5.0533874430553851</v>
      </c>
      <c r="J988" s="40">
        <v>16.328877226858928</v>
      </c>
      <c r="K988" s="45">
        <f>IF(G988&gt;0,0.0000275*G988^2.082*H988^0.974*F988,"")</f>
        <v>10.024508934548622</v>
      </c>
      <c r="L988" s="45">
        <f>IF(G988&gt;0,(1/3*H988^3*PI()*(G988/((H988-1.3)*200))^2)*F988,"")</f>
        <v>13.406798064546006</v>
      </c>
      <c r="M988" s="30">
        <f>IF(E988&gt;1.9,J988/E988,"")</f>
        <v>5.2685468423489201</v>
      </c>
      <c r="N988" s="13" t="s">
        <v>91</v>
      </c>
      <c r="O988" s="13" t="s">
        <v>379</v>
      </c>
      <c r="P988" s="27" t="s">
        <v>48</v>
      </c>
      <c r="Q988" s="15" t="s">
        <v>106</v>
      </c>
      <c r="R988" s="26">
        <v>3</v>
      </c>
      <c r="S988" s="13">
        <v>0</v>
      </c>
      <c r="T988" s="13">
        <v>100</v>
      </c>
      <c r="U988" s="13"/>
      <c r="V988" s="25">
        <f>(F987-F988)/F987</f>
        <v>4.7297297297297362E-2</v>
      </c>
      <c r="W988" s="13" t="s">
        <v>95</v>
      </c>
    </row>
    <row r="989" spans="1:23" x14ac:dyDescent="0.25">
      <c r="A989" s="21" t="s">
        <v>190</v>
      </c>
      <c r="B989" s="28">
        <v>44428</v>
      </c>
      <c r="C989" s="18">
        <v>43296</v>
      </c>
      <c r="D989" s="9">
        <v>2</v>
      </c>
      <c r="E989" s="12">
        <f>IF(B989&gt;0,_xlfn.DAYS(B989,C989)/365.242199,"")</f>
        <v>3.0993132860860908</v>
      </c>
      <c r="F989" s="43">
        <v>868.31044742733081</v>
      </c>
      <c r="G989" s="47">
        <v>9.003677620242641</v>
      </c>
      <c r="H989" s="47">
        <v>6.2341847532787593</v>
      </c>
      <c r="I989" s="47">
        <v>6.684148351094799</v>
      </c>
      <c r="J989" s="40">
        <v>19.746459707372274</v>
      </c>
      <c r="K989" s="45">
        <f>IF(G989&gt;0,0.0000275*G989^2.082*H989^0.974*F989,"")</f>
        <v>13.7792451055074</v>
      </c>
      <c r="L989" s="45">
        <f>IF(G989&gt;0,(1/3*H989^3*PI()*(G989/((H989-1.3)*200))^2)*F989,"")</f>
        <v>18.339678506567665</v>
      </c>
      <c r="M989" s="30">
        <f>IF(E989&gt;1.9,J989/E989,"")</f>
        <v>6.3712370724253944</v>
      </c>
      <c r="N989" s="13" t="s">
        <v>91</v>
      </c>
      <c r="O989" s="13" t="s">
        <v>379</v>
      </c>
      <c r="P989" s="27" t="s">
        <v>48</v>
      </c>
      <c r="Q989" s="15" t="s">
        <v>106</v>
      </c>
      <c r="R989" s="26">
        <v>4</v>
      </c>
      <c r="S989" s="13">
        <v>100</v>
      </c>
      <c r="T989" s="13">
        <v>100</v>
      </c>
      <c r="U989" s="13"/>
      <c r="V989" s="25">
        <f>(F988-F989)/F988</f>
        <v>-0.14893617021276603</v>
      </c>
      <c r="W989" s="13" t="s">
        <v>95</v>
      </c>
    </row>
    <row r="990" spans="1:23" x14ac:dyDescent="0.25">
      <c r="A990" s="21" t="s">
        <v>204</v>
      </c>
      <c r="B990" s="28">
        <v>44428</v>
      </c>
      <c r="C990" s="18">
        <v>43296</v>
      </c>
      <c r="D990" s="9">
        <v>2</v>
      </c>
      <c r="E990" s="12">
        <f>IF(B990&gt;0,_xlfn.DAYS(B990,C990)/365.242199,"")</f>
        <v>3.0993132860860908</v>
      </c>
      <c r="F990" s="43">
        <v>771.83150882429402</v>
      </c>
      <c r="G990" s="47">
        <v>9.1568047626018654</v>
      </c>
      <c r="H990" s="47">
        <v>6.539916144040439</v>
      </c>
      <c r="I990" s="47">
        <v>6.0595699473566267</v>
      </c>
      <c r="J990" s="40">
        <v>19.64955912988254</v>
      </c>
      <c r="K990" s="45">
        <f>IF(G990&gt;0,0.0000275*G990^2.082*H990^0.974*F990,"")</f>
        <v>13.29148220208784</v>
      </c>
      <c r="L990" s="45">
        <f>IF(G990&gt;0,(1/3*H990^3*PI()*(G990/((H990-1.3)*200))^2)*F990,"")</f>
        <v>17.260242974175515</v>
      </c>
      <c r="M990" s="30">
        <f>IF(E990&gt;1.9,J990/E990,"")</f>
        <v>6.3399718957410123</v>
      </c>
      <c r="N990" s="13" t="s">
        <v>91</v>
      </c>
      <c r="O990" s="13" t="s">
        <v>379</v>
      </c>
      <c r="P990" s="27" t="s">
        <v>48</v>
      </c>
      <c r="Q990" s="15" t="s">
        <v>106</v>
      </c>
      <c r="R990" s="26">
        <v>5</v>
      </c>
      <c r="S990" s="13">
        <v>100</v>
      </c>
      <c r="T990" s="13">
        <v>0</v>
      </c>
      <c r="U990" s="13"/>
      <c r="V990" s="25">
        <f>(F989-F990)/F989</f>
        <v>0.11111111111111116</v>
      </c>
      <c r="W990" s="13" t="s">
        <v>95</v>
      </c>
    </row>
    <row r="991" spans="1:23" x14ac:dyDescent="0.25">
      <c r="A991" s="21" t="s">
        <v>218</v>
      </c>
      <c r="B991" s="28">
        <v>44428</v>
      </c>
      <c r="C991" s="18">
        <v>43296</v>
      </c>
      <c r="D991" s="9">
        <v>2</v>
      </c>
      <c r="E991" s="12">
        <f>IF(B991&gt;0,_xlfn.DAYS(B991,C991)/365.242199,"")</f>
        <v>3.0993132860860908</v>
      </c>
      <c r="F991" s="43">
        <v>846.87068329332271</v>
      </c>
      <c r="G991" s="47">
        <v>9.0050370370370381</v>
      </c>
      <c r="H991" s="47">
        <v>6.0769295226084932</v>
      </c>
      <c r="I991" s="47">
        <v>6.4741295270059114</v>
      </c>
      <c r="J991" s="40">
        <v>18.936959427507997</v>
      </c>
      <c r="K991" s="45">
        <f>IF(G991&gt;0,0.0000275*G991^2.082*H991^0.974*F991,"")</f>
        <v>13.112847822746911</v>
      </c>
      <c r="L991" s="45">
        <f>IF(G991&gt;0,(1/3*H991^3*PI()*(G991/((H991-1.3)*200))^2)*F991,"")</f>
        <v>17.681197016575755</v>
      </c>
      <c r="M991" s="30">
        <f>IF(E991&gt;1.9,J991/E991,"")</f>
        <v>6.1100500915872811</v>
      </c>
      <c r="N991" s="13" t="s">
        <v>91</v>
      </c>
      <c r="O991" s="13" t="s">
        <v>379</v>
      </c>
      <c r="P991" s="27" t="s">
        <v>48</v>
      </c>
      <c r="Q991" s="15" t="s">
        <v>106</v>
      </c>
      <c r="R991" s="26">
        <v>6</v>
      </c>
      <c r="S991" s="13">
        <v>200</v>
      </c>
      <c r="T991" s="13">
        <v>200</v>
      </c>
      <c r="U991" s="13"/>
      <c r="V991" s="25">
        <f>(F990-F991)/F990</f>
        <v>-9.7222222222222363E-2</v>
      </c>
      <c r="W991" s="13" t="s">
        <v>95</v>
      </c>
    </row>
    <row r="992" spans="1:23" x14ac:dyDescent="0.25">
      <c r="A992" s="21" t="s">
        <v>232</v>
      </c>
      <c r="B992" s="28">
        <v>44428</v>
      </c>
      <c r="C992" s="18">
        <v>43296</v>
      </c>
      <c r="D992" s="9">
        <v>2</v>
      </c>
      <c r="E992" s="12">
        <f>IF(B992&gt;0,_xlfn.DAYS(B992,C992)/365.242199,"")</f>
        <v>3.0993132860860908</v>
      </c>
      <c r="F992" s="43">
        <v>857.59056536032676</v>
      </c>
      <c r="G992" s="47">
        <v>8.9086049382716048</v>
      </c>
      <c r="H992" s="47">
        <v>6.3091808707634369</v>
      </c>
      <c r="I992" s="47">
        <v>6.394909003614468</v>
      </c>
      <c r="J992" s="40">
        <v>20.384215548256691</v>
      </c>
      <c r="K992" s="45">
        <f>IF(G992&gt;0,0.0000275*G992^2.082*H992^0.974*F992,"")</f>
        <v>13.467598619829857</v>
      </c>
      <c r="L992" s="45">
        <f>IF(G992&gt;0,(1/3*H992^3*PI()*(G992/((H992-1.3)*200))^2)*F992,"")</f>
        <v>17.834195710281701</v>
      </c>
      <c r="M992" s="30">
        <f>IF(E992&gt;1.9,J992/E992,"")</f>
        <v>6.5770103460558875</v>
      </c>
      <c r="N992" s="13" t="s">
        <v>91</v>
      </c>
      <c r="O992" s="13" t="s">
        <v>379</v>
      </c>
      <c r="P992" s="27" t="s">
        <v>48</v>
      </c>
      <c r="Q992" s="15" t="s">
        <v>106</v>
      </c>
      <c r="R992" s="26">
        <v>7</v>
      </c>
      <c r="S992" s="13">
        <v>200</v>
      </c>
      <c r="T992" s="13">
        <v>0</v>
      </c>
      <c r="U992" s="13"/>
      <c r="V992" s="25">
        <f>(F991-F992)/F991</f>
        <v>-1.2658227848101226E-2</v>
      </c>
      <c r="W992" s="13" t="s">
        <v>95</v>
      </c>
    </row>
    <row r="993" spans="1:23" x14ac:dyDescent="0.25">
      <c r="A993" s="21" t="s">
        <v>246</v>
      </c>
      <c r="B993" s="28">
        <v>44428</v>
      </c>
      <c r="C993" s="18">
        <v>43296</v>
      </c>
      <c r="D993" s="9">
        <v>2</v>
      </c>
      <c r="E993" s="12">
        <f>IF(B993&gt;0,_xlfn.DAYS(B993,C993)/365.242199,"")</f>
        <v>3.0993132860860908</v>
      </c>
      <c r="F993" s="43">
        <v>943.34962189635951</v>
      </c>
      <c r="G993" s="47">
        <v>8.8939386905644309</v>
      </c>
      <c r="H993" s="47">
        <v>5.8531026757725293</v>
      </c>
      <c r="I993" s="47">
        <v>6.8632649543431938</v>
      </c>
      <c r="J993" s="40">
        <v>21.137383798489136</v>
      </c>
      <c r="K993" s="45">
        <f>IF(G993&gt;0,0.0000275*G993^2.082*H993^0.974*F993,"")</f>
        <v>13.723138863241884</v>
      </c>
      <c r="L993" s="45">
        <f>IF(G993&gt;0,(1/3*H993^3*PI()*(G993/((H993-1.3)*200))^2)*F993,"")</f>
        <v>18.896140472728153</v>
      </c>
      <c r="M993" s="30">
        <f>IF(E993&gt;1.9,J993/E993,"")</f>
        <v>6.8200216781511882</v>
      </c>
      <c r="N993" s="13" t="s">
        <v>91</v>
      </c>
      <c r="O993" s="13" t="s">
        <v>379</v>
      </c>
      <c r="P993" s="27" t="s">
        <v>48</v>
      </c>
      <c r="Q993" s="15" t="s">
        <v>106</v>
      </c>
      <c r="R993" s="26">
        <v>8</v>
      </c>
      <c r="S993" s="13">
        <v>400</v>
      </c>
      <c r="T993" s="13">
        <v>0</v>
      </c>
      <c r="U993" s="13"/>
      <c r="V993" s="25">
        <f>(F992-F993)/F992</f>
        <v>-0.10000000000000007</v>
      </c>
      <c r="W993" s="13" t="s">
        <v>95</v>
      </c>
    </row>
    <row r="994" spans="1:23" x14ac:dyDescent="0.25">
      <c r="A994" s="21" t="s">
        <v>148</v>
      </c>
      <c r="B994" s="28">
        <v>44428</v>
      </c>
      <c r="C994" s="18">
        <v>43296</v>
      </c>
      <c r="D994" s="9">
        <v>2</v>
      </c>
      <c r="E994" s="12">
        <f>IF(B994&gt;0,_xlfn.DAYS(B994,C994)/365.242199,"")</f>
        <v>3.0993132860860908</v>
      </c>
      <c r="F994" s="43">
        <v>803.9911550253064</v>
      </c>
      <c r="G994" s="47">
        <v>9.2379857690202503</v>
      </c>
      <c r="H994" s="47">
        <v>6.064976801663656</v>
      </c>
      <c r="I994" s="47">
        <v>6.2515222307652056</v>
      </c>
      <c r="J994" s="40">
        <v>21.409082846656528</v>
      </c>
      <c r="K994" s="45">
        <f>IF(G994&gt;0,0.0000275*G994^2.082*H994^0.974*F994,"")</f>
        <v>13.103625320071359</v>
      </c>
      <c r="L994" s="45">
        <f>IF(G994&gt;0,(1/3*H994^3*PI()*(G994/((H994-1.3)*200))^2)*F994,"")</f>
        <v>17.649821855097773</v>
      </c>
      <c r="M994" s="30">
        <f>IF(E994&gt;1.9,J994/E994,"")</f>
        <v>6.9076859518427653</v>
      </c>
      <c r="N994" s="13" t="s">
        <v>91</v>
      </c>
      <c r="O994" s="13" t="s">
        <v>379</v>
      </c>
      <c r="P994" s="27" t="s">
        <v>48</v>
      </c>
      <c r="Q994" s="15" t="s">
        <v>106</v>
      </c>
      <c r="R994" s="26">
        <v>9</v>
      </c>
      <c r="S994" s="13">
        <v>400</v>
      </c>
      <c r="T994" s="13">
        <v>400</v>
      </c>
      <c r="U994" s="13"/>
      <c r="V994" s="25">
        <f>(F993-F994)/F993</f>
        <v>0.14772727272727273</v>
      </c>
      <c r="W994" s="13" t="s">
        <v>95</v>
      </c>
    </row>
    <row r="995" spans="1:23" x14ac:dyDescent="0.25">
      <c r="A995" s="21" t="s">
        <v>134</v>
      </c>
      <c r="B995" s="28">
        <v>44428</v>
      </c>
      <c r="C995" s="18">
        <v>43296</v>
      </c>
      <c r="D995" s="9">
        <v>2</v>
      </c>
      <c r="E995" s="12">
        <f>IF(B995&gt;0,_xlfn.DAYS(B995,C995)/365.242199,"")</f>
        <v>3.0993132860860908</v>
      </c>
      <c r="F995" s="43">
        <v>846.87068329332271</v>
      </c>
      <c r="G995" s="47">
        <v>9.6766313932980594</v>
      </c>
      <c r="H995" s="47">
        <v>6.493886326596237</v>
      </c>
      <c r="I995" s="47">
        <v>7.2100936903343129</v>
      </c>
      <c r="J995" s="40">
        <v>23.763198047373091</v>
      </c>
      <c r="K995" s="45">
        <f>IF(G995&gt;0,0.0000275*G995^2.082*H995^0.974*F995,"")</f>
        <v>16.248270232013951</v>
      </c>
      <c r="L995" s="45">
        <f>IF(G995&gt;0,(1/3*H995^3*PI()*(G995/((H995-1.3)*200))^2)*F995,"")</f>
        <v>21.074791524282325</v>
      </c>
      <c r="M995" s="30">
        <f>IF(E995&gt;1.9,J995/E995,"")</f>
        <v>7.6672462103313208</v>
      </c>
      <c r="N995" s="13" t="s">
        <v>91</v>
      </c>
      <c r="O995" s="13" t="s">
        <v>379</v>
      </c>
      <c r="P995" s="27" t="s">
        <v>48</v>
      </c>
      <c r="Q995" s="15" t="s">
        <v>106</v>
      </c>
      <c r="R995" s="26">
        <v>10</v>
      </c>
      <c r="S995" s="13">
        <v>400</v>
      </c>
      <c r="T995" s="13">
        <v>0</v>
      </c>
      <c r="U995" s="13"/>
      <c r="V995" s="25">
        <f>(F994-F995)/F994</f>
        <v>-5.3333333333333302E-2</v>
      </c>
      <c r="W995" s="13" t="s">
        <v>95</v>
      </c>
    </row>
    <row r="996" spans="1:23" x14ac:dyDescent="0.25">
      <c r="A996" s="21" t="s">
        <v>121</v>
      </c>
      <c r="B996" s="28">
        <v>44032</v>
      </c>
      <c r="C996" s="18">
        <v>42078</v>
      </c>
      <c r="D996" s="9">
        <v>2</v>
      </c>
      <c r="E996" s="12">
        <f>IF(B996&gt;0,_xlfn.DAYS(B996,C996)/365.242199,"")</f>
        <v>5.3498747005408314</v>
      </c>
      <c r="F996" s="43">
        <v>812.21165567809749</v>
      </c>
      <c r="G996" s="47">
        <v>13.527518633540373</v>
      </c>
      <c r="H996" s="47">
        <v>12.119279256275265</v>
      </c>
      <c r="I996" s="47">
        <v>15.388569583048863</v>
      </c>
      <c r="J996" s="40">
        <v>64.772312125464595</v>
      </c>
      <c r="K996" s="45">
        <f>IF(G996&gt;0,0.0000275*G996^2.082*H996^0.974*F996,"")</f>
        <v>57.478374370116342</v>
      </c>
      <c r="L996" s="45">
        <f>IF(G996&gt;0,(1/3*H996^3*PI()*(G996/((H996-1.3)*200))^2)*F996,"")</f>
        <v>59.170854771886042</v>
      </c>
      <c r="M996" s="30">
        <f>IF(E996&gt;1.9,J996/E996,"")</f>
        <v>12.107257786601359</v>
      </c>
      <c r="N996" s="13" t="s">
        <v>91</v>
      </c>
      <c r="O996" s="13" t="s">
        <v>379</v>
      </c>
      <c r="P996" s="27" t="s">
        <v>48</v>
      </c>
      <c r="Q996" s="15" t="s">
        <v>107</v>
      </c>
      <c r="R996" s="26">
        <v>1</v>
      </c>
      <c r="S996" s="13">
        <v>0</v>
      </c>
      <c r="T996" s="13">
        <v>0</v>
      </c>
      <c r="U996" s="13"/>
      <c r="V996" s="25">
        <f>(F995-F996)/F995</f>
        <v>4.092599767468949E-2</v>
      </c>
      <c r="W996" s="13" t="s">
        <v>95</v>
      </c>
    </row>
    <row r="997" spans="1:23" x14ac:dyDescent="0.25">
      <c r="A997" s="21" t="s">
        <v>163</v>
      </c>
      <c r="B997" s="28">
        <v>44032</v>
      </c>
      <c r="C997" s="18">
        <v>42078</v>
      </c>
      <c r="D997" s="9">
        <v>2</v>
      </c>
      <c r="E997" s="12">
        <f>IF(B997&gt;0,_xlfn.DAYS(B997,C997)/365.242199,"")</f>
        <v>5.3498747005408314</v>
      </c>
      <c r="F997" s="43">
        <v>812.2116556780976</v>
      </c>
      <c r="G997" s="47">
        <v>13.052768065268065</v>
      </c>
      <c r="H997" s="47">
        <v>13.060624720551299</v>
      </c>
      <c r="I997" s="47">
        <v>14.804659880330401</v>
      </c>
      <c r="J997" s="40">
        <v>64.485936362252986</v>
      </c>
      <c r="K997" s="45">
        <f>IF(G997&gt;0,0.0000275*G997^2.082*H997^0.974*F997,"")</f>
        <v>57.390982088843558</v>
      </c>
      <c r="L997" s="45">
        <f>IF(G997&gt;0,(1/3*H997^3*PI()*(G997/((H997-1.3)*200))^2)*F997,"")</f>
        <v>58.354473476310034</v>
      </c>
      <c r="M997" s="30">
        <f>IF(E997&gt;1.9,J997/E997,"")</f>
        <v>12.053728352877863</v>
      </c>
      <c r="N997" s="13" t="s">
        <v>91</v>
      </c>
      <c r="O997" s="13" t="s">
        <v>379</v>
      </c>
      <c r="P997" s="27" t="s">
        <v>48</v>
      </c>
      <c r="Q997" s="15" t="s">
        <v>107</v>
      </c>
      <c r="R997" s="26">
        <v>2</v>
      </c>
      <c r="S997" s="13">
        <v>0</v>
      </c>
      <c r="T997" s="13">
        <v>0</v>
      </c>
      <c r="U997" s="13"/>
      <c r="V997" s="25">
        <f>(F996-F997)/F996</f>
        <v>-1.3997193579634291E-16</v>
      </c>
      <c r="W997" s="13" t="s">
        <v>95</v>
      </c>
    </row>
    <row r="998" spans="1:23" x14ac:dyDescent="0.25">
      <c r="A998" s="21" t="s">
        <v>177</v>
      </c>
      <c r="B998" s="28">
        <v>44032</v>
      </c>
      <c r="C998" s="18">
        <v>42078</v>
      </c>
      <c r="D998" s="9">
        <v>2</v>
      </c>
      <c r="E998" s="12">
        <f>IF(B998&gt;0,_xlfn.DAYS(B998,C998)/365.242199,"")</f>
        <v>5.3498747005408314</v>
      </c>
      <c r="F998" s="43">
        <v>940.45560131148125</v>
      </c>
      <c r="G998" s="47">
        <v>13.039365881032547</v>
      </c>
      <c r="H998" s="47">
        <v>13.023934640291717</v>
      </c>
      <c r="I998" s="47">
        <v>15.75748098839188</v>
      </c>
      <c r="J998" s="40">
        <v>72.138744202033365</v>
      </c>
      <c r="K998" s="45">
        <f>IF(G998&gt;0,0.0000275*G998^2.082*H998^0.974*F998,"")</f>
        <v>66.129292445313638</v>
      </c>
      <c r="L998" s="45">
        <f>IF(G998&gt;0,(1/3*H998^3*PI()*(G998/((H998-1.3)*200))^2)*F998,"")</f>
        <v>67.282127307595985</v>
      </c>
      <c r="M998" s="30">
        <f>IF(E998&gt;1.9,J998/E998,"")</f>
        <v>13.484193226944305</v>
      </c>
      <c r="N998" s="13" t="s">
        <v>91</v>
      </c>
      <c r="O998" s="13" t="s">
        <v>379</v>
      </c>
      <c r="P998" s="27" t="s">
        <v>48</v>
      </c>
      <c r="Q998" s="15" t="s">
        <v>107</v>
      </c>
      <c r="R998" s="26">
        <v>3</v>
      </c>
      <c r="S998" s="13">
        <v>0</v>
      </c>
      <c r="T998" s="13">
        <v>100</v>
      </c>
      <c r="U998" s="13"/>
      <c r="V998" s="25">
        <f>(F997-F998)/F997</f>
        <v>-0.15789473684210503</v>
      </c>
      <c r="W998" s="13" t="s">
        <v>95</v>
      </c>
    </row>
    <row r="999" spans="1:23" x14ac:dyDescent="0.25">
      <c r="A999" s="21" t="s">
        <v>191</v>
      </c>
      <c r="B999" s="28">
        <v>44032</v>
      </c>
      <c r="C999" s="18">
        <v>42078</v>
      </c>
      <c r="D999" s="9">
        <v>2</v>
      </c>
      <c r="E999" s="12">
        <f>IF(B999&gt;0,_xlfn.DAYS(B999,C999)/365.242199,"")</f>
        <v>5.3498747005408314</v>
      </c>
      <c r="F999" s="43">
        <v>865.64663302534098</v>
      </c>
      <c r="G999" s="47">
        <v>13.435166666666666</v>
      </c>
      <c r="H999" s="47">
        <v>13.036109522110298</v>
      </c>
      <c r="I999" s="47">
        <v>15.842107449611174</v>
      </c>
      <c r="J999" s="40">
        <v>71.59728734526405</v>
      </c>
      <c r="K999" s="45">
        <f>IF(G999&gt;0,0.0000275*G999^2.082*H999^0.974*F999,"")</f>
        <v>64.83798922855334</v>
      </c>
      <c r="L999" s="45">
        <f>IF(G999&gt;0,(1/3*H999^3*PI()*(G999/((H999-1.3)*200))^2)*F999,"")</f>
        <v>65.79472583463577</v>
      </c>
      <c r="M999" s="30">
        <f>IF(E999&gt;1.9,J999/E999,"")</f>
        <v>13.382983967461165</v>
      </c>
      <c r="N999" s="13" t="s">
        <v>91</v>
      </c>
      <c r="O999" s="13" t="s">
        <v>379</v>
      </c>
      <c r="P999" s="27" t="s">
        <v>48</v>
      </c>
      <c r="Q999" s="15" t="s">
        <v>107</v>
      </c>
      <c r="R999" s="26">
        <v>4</v>
      </c>
      <c r="S999" s="13">
        <v>100</v>
      </c>
      <c r="T999" s="13">
        <v>100</v>
      </c>
      <c r="U999" s="13"/>
      <c r="V999" s="25">
        <f>(F998-F999)/F998</f>
        <v>7.9545454545454239E-2</v>
      </c>
      <c r="W999" s="13" t="s">
        <v>95</v>
      </c>
    </row>
    <row r="1000" spans="1:23" x14ac:dyDescent="0.25">
      <c r="A1000" s="21" t="s">
        <v>205</v>
      </c>
      <c r="B1000" s="28">
        <v>44032</v>
      </c>
      <c r="C1000" s="18">
        <v>42078</v>
      </c>
      <c r="D1000" s="9">
        <v>2</v>
      </c>
      <c r="E1000" s="12">
        <f>IF(B1000&gt;0,_xlfn.DAYS(B1000,C1000)/365.242199,"")</f>
        <v>5.3498747005408314</v>
      </c>
      <c r="F1000" s="43">
        <v>919.08161037258412</v>
      </c>
      <c r="G1000" s="47">
        <v>11.77463054187192</v>
      </c>
      <c r="H1000" s="47">
        <v>10.713845313597927</v>
      </c>
      <c r="I1000" s="47">
        <v>13.612508198639265</v>
      </c>
      <c r="J1000" s="40">
        <v>60.735686504225093</v>
      </c>
      <c r="K1000" s="45">
        <f>IF(G1000&gt;0,0.0000275*G1000^2.082*H1000^0.974*F1000,"")</f>
        <v>43.208164532626334</v>
      </c>
      <c r="L1000" s="45">
        <f>IF(G1000&gt;0,(1/3*H1000^3*PI()*(G1000/((H1000-1.3)*200))^2)*F1000,"")</f>
        <v>46.293421551730205</v>
      </c>
      <c r="M1000" s="30">
        <f>IF(E1000&gt;1.9,J1000/E1000,"")</f>
        <v>11.352730653315147</v>
      </c>
      <c r="N1000" s="13" t="s">
        <v>91</v>
      </c>
      <c r="O1000" s="13" t="s">
        <v>379</v>
      </c>
      <c r="P1000" s="27" t="s">
        <v>48</v>
      </c>
      <c r="Q1000" s="15" t="s">
        <v>107</v>
      </c>
      <c r="R1000" s="26">
        <v>5</v>
      </c>
      <c r="S1000" s="13">
        <v>100</v>
      </c>
      <c r="T1000" s="13">
        <v>0</v>
      </c>
      <c r="U1000" s="13"/>
      <c r="V1000" s="25">
        <f>(F999-F1000)/F999</f>
        <v>-6.1728395061728253E-2</v>
      </c>
      <c r="W1000" s="13" t="s">
        <v>95</v>
      </c>
    </row>
    <row r="1001" spans="1:23" x14ac:dyDescent="0.25">
      <c r="A1001" s="21" t="s">
        <v>219</v>
      </c>
      <c r="B1001" s="28">
        <v>44032</v>
      </c>
      <c r="C1001" s="18">
        <v>42078</v>
      </c>
      <c r="D1001" s="9">
        <v>2</v>
      </c>
      <c r="E1001" s="12">
        <f>IF(B1001&gt;0,_xlfn.DAYS(B1001,C1001)/365.242199,"")</f>
        <v>5.3498747005408314</v>
      </c>
      <c r="F1001" s="43">
        <v>887.0206239642381</v>
      </c>
      <c r="G1001" s="47">
        <v>13.063516470331814</v>
      </c>
      <c r="H1001" s="47">
        <v>12.031415359528634</v>
      </c>
      <c r="I1001" s="47">
        <v>15.350301932817077</v>
      </c>
      <c r="J1001" s="40">
        <v>67.653445417314259</v>
      </c>
      <c r="K1001" s="45">
        <f>IF(G1001&gt;0,0.0000275*G1001^2.082*H1001^0.974*F1001,"")</f>
        <v>57.960486110914225</v>
      </c>
      <c r="L1001" s="45">
        <f>IF(G1001&gt;0,(1/3*H1001^3*PI()*(G1001/((H1001-1.3)*200))^2)*F1001,"")</f>
        <v>59.931988841212558</v>
      </c>
      <c r="M1001" s="30">
        <f>IF(E1001&gt;1.9,J1001/E1001,"")</f>
        <v>12.645799986768852</v>
      </c>
      <c r="N1001" s="13" t="s">
        <v>91</v>
      </c>
      <c r="O1001" s="13" t="s">
        <v>379</v>
      </c>
      <c r="P1001" s="27" t="s">
        <v>48</v>
      </c>
      <c r="Q1001" s="15" t="s">
        <v>107</v>
      </c>
      <c r="R1001" s="26">
        <v>6</v>
      </c>
      <c r="S1001" s="13">
        <v>200</v>
      </c>
      <c r="T1001" s="13">
        <v>200</v>
      </c>
      <c r="U1001" s="13"/>
      <c r="V1001" s="25">
        <f>(F1000-F1001)/F1000</f>
        <v>3.4883720930232634E-2</v>
      </c>
      <c r="W1001" s="13" t="s">
        <v>95</v>
      </c>
    </row>
    <row r="1002" spans="1:23" x14ac:dyDescent="0.25">
      <c r="A1002" s="21" t="s">
        <v>233</v>
      </c>
      <c r="B1002" s="28">
        <v>44032</v>
      </c>
      <c r="C1002" s="18">
        <v>42078</v>
      </c>
      <c r="D1002" s="9">
        <v>2</v>
      </c>
      <c r="E1002" s="12">
        <f>IF(B1002&gt;0,_xlfn.DAYS(B1002,C1002)/365.242199,"")</f>
        <v>5.3498747005408314</v>
      </c>
      <c r="F1002" s="43">
        <v>833.58564661699495</v>
      </c>
      <c r="G1002" s="47">
        <v>13.263702754036087</v>
      </c>
      <c r="H1002" s="47">
        <v>12.060276717159313</v>
      </c>
      <c r="I1002" s="47">
        <v>15.493921627784102</v>
      </c>
      <c r="J1002" s="40">
        <v>67.936455234703814</v>
      </c>
      <c r="K1002" s="45">
        <f>IF(G1002&gt;0,0.0000275*G1002^2.082*H1002^0.974*F1002,"")</f>
        <v>56.35247285084089</v>
      </c>
      <c r="L1002" s="45">
        <f>IF(G1002&gt;0,(1/3*H1002^3*PI()*(G1002/((H1002-1.3)*200))^2)*F1002,"")</f>
        <v>58.166556425631953</v>
      </c>
      <c r="M1002" s="30">
        <f>IF(E1002&gt;1.9,J1002/E1002,"")</f>
        <v>12.698700257005264</v>
      </c>
      <c r="N1002" s="13" t="s">
        <v>91</v>
      </c>
      <c r="O1002" s="13" t="s">
        <v>379</v>
      </c>
      <c r="P1002" s="27" t="s">
        <v>48</v>
      </c>
      <c r="Q1002" s="15" t="s">
        <v>107</v>
      </c>
      <c r="R1002" s="26">
        <v>7</v>
      </c>
      <c r="S1002" s="13">
        <v>200</v>
      </c>
      <c r="T1002" s="13">
        <v>0</v>
      </c>
      <c r="U1002" s="13"/>
      <c r="V1002" s="25">
        <f>(F1001-F1002)/F1001</f>
        <v>6.0240963855421562E-2</v>
      </c>
      <c r="W1002" s="13" t="s">
        <v>95</v>
      </c>
    </row>
    <row r="1003" spans="1:23" x14ac:dyDescent="0.25">
      <c r="A1003" s="21" t="s">
        <v>247</v>
      </c>
      <c r="B1003" s="28">
        <v>44032</v>
      </c>
      <c r="C1003" s="18">
        <v>42078</v>
      </c>
      <c r="D1003" s="9">
        <v>2</v>
      </c>
      <c r="E1003" s="12">
        <f>IF(B1003&gt;0,_xlfn.DAYS(B1003,C1003)/365.242199,"")</f>
        <v>5.3498747005408314</v>
      </c>
      <c r="F1003" s="43">
        <v>790.83766473920025</v>
      </c>
      <c r="G1003" s="47">
        <v>13.341682692307694</v>
      </c>
      <c r="H1003" s="47">
        <v>12.170994472322217</v>
      </c>
      <c r="I1003" s="47">
        <v>15.243285200315919</v>
      </c>
      <c r="J1003" s="40">
        <v>66.612893023053971</v>
      </c>
      <c r="K1003" s="45">
        <f>IF(G1003&gt;0,0.0000275*G1003^2.082*H1003^0.974*F1003,"")</f>
        <v>54.602950567460155</v>
      </c>
      <c r="L1003" s="45">
        <f>IF(G1003&gt;0,(1/3*H1003^3*PI()*(G1003/((H1003-1.3)*200))^2)*F1003,"")</f>
        <v>56.223364692465374</v>
      </c>
      <c r="M1003" s="30">
        <f>IF(E1003&gt;1.9,J1003/E1003,"")</f>
        <v>12.45129965685363</v>
      </c>
      <c r="N1003" s="13" t="s">
        <v>91</v>
      </c>
      <c r="O1003" s="13" t="s">
        <v>379</v>
      </c>
      <c r="P1003" s="27" t="s">
        <v>48</v>
      </c>
      <c r="Q1003" s="15" t="s">
        <v>107</v>
      </c>
      <c r="R1003" s="26">
        <v>8</v>
      </c>
      <c r="S1003" s="13">
        <v>400</v>
      </c>
      <c r="T1003" s="13">
        <v>0</v>
      </c>
      <c r="U1003" s="13"/>
      <c r="V1003" s="25">
        <f>(F1002-F1003)/F1002</f>
        <v>5.1282051282051384E-2</v>
      </c>
      <c r="W1003" s="13" t="s">
        <v>95</v>
      </c>
    </row>
    <row r="1004" spans="1:23" x14ac:dyDescent="0.25">
      <c r="A1004" s="21" t="s">
        <v>149</v>
      </c>
      <c r="B1004" s="28">
        <v>44032</v>
      </c>
      <c r="C1004" s="18">
        <v>42078</v>
      </c>
      <c r="D1004" s="9">
        <v>2</v>
      </c>
      <c r="E1004" s="12">
        <f>IF(B1004&gt;0,_xlfn.DAYS(B1004,C1004)/365.242199,"")</f>
        <v>5.3498747005408314</v>
      </c>
      <c r="F1004" s="43">
        <v>801.52466020864892</v>
      </c>
      <c r="G1004" s="47">
        <v>12.847508547008546</v>
      </c>
      <c r="H1004" s="47">
        <v>11.3552703238596</v>
      </c>
      <c r="I1004" s="47">
        <v>14.565662277434356</v>
      </c>
      <c r="J1004" s="40">
        <v>64.08791772368285</v>
      </c>
      <c r="K1004" s="45">
        <f>IF(G1004&gt;0,0.0000275*G1004^2.082*H1004^0.974*F1004,"")</f>
        <v>47.815963047590273</v>
      </c>
      <c r="L1004" s="45">
        <f>IF(G1004&gt;0,(1/3*H1004^3*PI()*(G1004/((H1004-1.3)*200))^2)*F1004,"")</f>
        <v>50.156621739495854</v>
      </c>
      <c r="M1004" s="30">
        <f>IF(E1004&gt;1.9,J1004/E1004,"")</f>
        <v>11.979330603238997</v>
      </c>
      <c r="N1004" s="13" t="s">
        <v>91</v>
      </c>
      <c r="O1004" s="13" t="s">
        <v>379</v>
      </c>
      <c r="P1004" s="27" t="s">
        <v>48</v>
      </c>
      <c r="Q1004" s="15" t="s">
        <v>107</v>
      </c>
      <c r="R1004" s="26">
        <v>9</v>
      </c>
      <c r="S1004" s="13">
        <v>400</v>
      </c>
      <c r="T1004" s="13">
        <v>400</v>
      </c>
      <c r="U1004" s="13"/>
      <c r="V1004" s="25">
        <f>(F1003-F1004)/F1003</f>
        <v>-1.3513513513513542E-2</v>
      </c>
      <c r="W1004" s="13" t="s">
        <v>95</v>
      </c>
    </row>
    <row r="1005" spans="1:23" x14ac:dyDescent="0.25">
      <c r="A1005" s="21" t="s">
        <v>135</v>
      </c>
      <c r="B1005" s="28">
        <v>44032</v>
      </c>
      <c r="C1005" s="18">
        <v>42078</v>
      </c>
      <c r="D1005" s="9">
        <v>2</v>
      </c>
      <c r="E1005" s="12">
        <f>IF(B1005&gt;0,_xlfn.DAYS(B1005,C1005)/365.242199,"")</f>
        <v>5.3498747005408314</v>
      </c>
      <c r="F1005" s="43">
        <v>865.64663302534075</v>
      </c>
      <c r="G1005" s="47">
        <v>12.778805788444897</v>
      </c>
      <c r="H1005" s="47">
        <v>12.069166251953336</v>
      </c>
      <c r="I1005" s="47">
        <v>15.005354789292852</v>
      </c>
      <c r="J1005" s="40">
        <v>66.82591815698656</v>
      </c>
      <c r="K1005" s="45">
        <f>IF(G1005&gt;0,0.0000275*G1005^2.082*H1005^0.974*F1005,"")</f>
        <v>54.192569147518689</v>
      </c>
      <c r="L1005" s="45">
        <f>IF(G1005&gt;0,(1/3*H1005^3*PI()*(G1005/((H1005-1.3)*200))^2)*F1005,"")</f>
        <v>56.099301837059798</v>
      </c>
      <c r="M1005" s="30">
        <f>IF(E1005&gt;1.9,J1005/E1005,"")</f>
        <v>12.491118371469705</v>
      </c>
      <c r="N1005" s="13" t="s">
        <v>91</v>
      </c>
      <c r="O1005" s="13" t="s">
        <v>379</v>
      </c>
      <c r="P1005" s="27" t="s">
        <v>48</v>
      </c>
      <c r="Q1005" s="15" t="s">
        <v>107</v>
      </c>
      <c r="R1005" s="26">
        <v>10</v>
      </c>
      <c r="S1005" s="13">
        <v>400</v>
      </c>
      <c r="T1005" s="13">
        <v>0</v>
      </c>
      <c r="U1005" s="13"/>
      <c r="V1005" s="25">
        <f>(F1004-F1005)/F1004</f>
        <v>-7.9999999999999891E-2</v>
      </c>
      <c r="W1005" s="13" t="s">
        <v>95</v>
      </c>
    </row>
    <row r="1006" spans="1:23" x14ac:dyDescent="0.25">
      <c r="A1006" s="21" t="s">
        <v>122</v>
      </c>
      <c r="B1006" s="28">
        <v>44376</v>
      </c>
      <c r="C1006" s="18">
        <v>42597</v>
      </c>
      <c r="D1006" s="9">
        <v>2</v>
      </c>
      <c r="E1006" s="12">
        <f>IF(B1006&gt;0,_xlfn.DAYS(B1006,C1006)/365.242199,"")</f>
        <v>4.8707405794586176</v>
      </c>
      <c r="F1006" s="43">
        <v>1093.75</v>
      </c>
      <c r="G1006" s="47">
        <v>9.5322881322881319</v>
      </c>
      <c r="H1006" s="47">
        <v>9.4013032673659058</v>
      </c>
      <c r="I1006" s="47">
        <v>10.814497255336686</v>
      </c>
      <c r="J1006" s="40">
        <v>33.222455213426741</v>
      </c>
      <c r="K1006" s="45">
        <f>IF(G1006&gt;0,0.0000275*G1006^2.082*H1006^0.974*F1006,"")</f>
        <v>29.162477882125636</v>
      </c>
      <c r="L1006" s="45">
        <f>IF(G1006&gt;0,(1/3*H1006^3*PI()*(G1006/((H1006-1.3)*200))^2)*F1006,"")</f>
        <v>32.940897095644438</v>
      </c>
      <c r="M1006" s="30">
        <f>IF(E1006&gt;1.9,J1006/E1006,"")</f>
        <v>6.8208221463355816</v>
      </c>
      <c r="N1006" s="13" t="s">
        <v>90</v>
      </c>
      <c r="O1006" s="13" t="s">
        <v>379</v>
      </c>
      <c r="P1006" s="27" t="s">
        <v>48</v>
      </c>
      <c r="Q1006" s="15" t="s">
        <v>108</v>
      </c>
      <c r="R1006" s="26">
        <v>1</v>
      </c>
      <c r="S1006" s="13">
        <v>0</v>
      </c>
      <c r="T1006" s="13">
        <v>0</v>
      </c>
      <c r="U1006" s="13"/>
      <c r="V1006" s="25">
        <f>(F1005-F1006)/F1005</f>
        <v>-0.26350632957175935</v>
      </c>
      <c r="W1006" s="13" t="s">
        <v>95</v>
      </c>
    </row>
    <row r="1007" spans="1:23" x14ac:dyDescent="0.25">
      <c r="A1007" s="21" t="s">
        <v>164</v>
      </c>
      <c r="B1007" s="28">
        <v>44376</v>
      </c>
      <c r="C1007" s="18">
        <v>42597</v>
      </c>
      <c r="D1007" s="9">
        <v>2</v>
      </c>
      <c r="E1007" s="12">
        <f>IF(B1007&gt;0,_xlfn.DAYS(B1007,C1007)/365.242199,"")</f>
        <v>4.8707405794586176</v>
      </c>
      <c r="F1007" s="43">
        <v>1145.8333333333333</v>
      </c>
      <c r="G1007" s="47">
        <v>7.8161904761904761</v>
      </c>
      <c r="H1007" s="47">
        <v>7.694315353794547</v>
      </c>
      <c r="I1007" s="47">
        <v>8.6657987875551221</v>
      </c>
      <c r="J1007" s="40">
        <v>30.227301243587871</v>
      </c>
      <c r="K1007" s="45">
        <f>IF(G1007&gt;0,0.0000275*G1007^2.082*H1007^0.974*F1007,"")</f>
        <v>16.626451819414147</v>
      </c>
      <c r="L1007" s="45">
        <f>IF(G1007&gt;0,(1/3*H1007^3*PI()*(G1007/((H1007-1.3)*200))^2)*F1007,"")</f>
        <v>20.417482484195364</v>
      </c>
      <c r="M1007" s="30">
        <f>IF(E1007&gt;1.9,J1007/E1007,"")</f>
        <v>6.2058943091868857</v>
      </c>
      <c r="N1007" s="13" t="s">
        <v>90</v>
      </c>
      <c r="O1007" s="13" t="s">
        <v>379</v>
      </c>
      <c r="P1007" s="27" t="s">
        <v>48</v>
      </c>
      <c r="Q1007" s="15" t="s">
        <v>108</v>
      </c>
      <c r="R1007" s="26">
        <v>2</v>
      </c>
      <c r="S1007" s="13">
        <v>0</v>
      </c>
      <c r="T1007" s="13">
        <v>0</v>
      </c>
      <c r="U1007" s="13"/>
      <c r="V1007" s="25">
        <f>(F1006-F1007)/F1006</f>
        <v>-4.7619047619047547E-2</v>
      </c>
      <c r="W1007" s="13" t="s">
        <v>95</v>
      </c>
    </row>
    <row r="1008" spans="1:23" x14ac:dyDescent="0.25">
      <c r="A1008" s="21" t="s">
        <v>178</v>
      </c>
      <c r="B1008" s="28">
        <v>44376</v>
      </c>
      <c r="C1008" s="18">
        <v>42597</v>
      </c>
      <c r="D1008" s="9">
        <v>2</v>
      </c>
      <c r="E1008" s="12">
        <f>IF(B1008&gt;0,_xlfn.DAYS(B1008,C1008)/365.242199,"")</f>
        <v>4.8707405794586176</v>
      </c>
      <c r="F1008" s="43">
        <v>1104.1666666666667</v>
      </c>
      <c r="G1008" s="47">
        <v>9.2116858678955467</v>
      </c>
      <c r="H1008" s="47">
        <v>9.4977920091252024</v>
      </c>
      <c r="I1008" s="47">
        <v>10.450063926796501</v>
      </c>
      <c r="J1008" s="40">
        <v>35.771794075822434</v>
      </c>
      <c r="K1008" s="45">
        <f>IF(G1008&gt;0,0.0000275*G1008^2.082*H1008^0.974*F1008,"")</f>
        <v>27.690183803615437</v>
      </c>
      <c r="L1008" s="45">
        <f>IF(G1008&gt;0,(1/3*H1008^3*PI()*(G1008/((H1008-1.3)*200))^2)*F1008,"")</f>
        <v>31.272001006443123</v>
      </c>
      <c r="M1008" s="30">
        <f>IF(E1008&gt;1.9,J1008/E1008,"")</f>
        <v>7.3442207590941884</v>
      </c>
      <c r="N1008" s="13" t="s">
        <v>90</v>
      </c>
      <c r="O1008" s="13" t="s">
        <v>379</v>
      </c>
      <c r="P1008" s="27" t="s">
        <v>48</v>
      </c>
      <c r="Q1008" s="15" t="s">
        <v>108</v>
      </c>
      <c r="R1008" s="26">
        <v>3</v>
      </c>
      <c r="S1008" s="13">
        <v>0</v>
      </c>
      <c r="T1008" s="13">
        <v>100</v>
      </c>
      <c r="U1008" s="13"/>
      <c r="V1008" s="25">
        <f>(F1007-F1008)/F1007</f>
        <v>3.6363636363636237E-2</v>
      </c>
      <c r="W1008" s="13" t="s">
        <v>95</v>
      </c>
    </row>
    <row r="1009" spans="1:23" x14ac:dyDescent="0.25">
      <c r="A1009" s="21" t="s">
        <v>192</v>
      </c>
      <c r="B1009" s="28">
        <v>44376</v>
      </c>
      <c r="C1009" s="18">
        <v>42597</v>
      </c>
      <c r="D1009" s="9">
        <v>2</v>
      </c>
      <c r="E1009" s="12">
        <f>IF(B1009&gt;0,_xlfn.DAYS(B1009,C1009)/365.242199,"")</f>
        <v>4.8707405794586176</v>
      </c>
      <c r="F1009" s="43">
        <v>916.66666666666663</v>
      </c>
      <c r="G1009" s="47">
        <v>9.2242528735632199</v>
      </c>
      <c r="H1009" s="47">
        <v>9.1512965022864918</v>
      </c>
      <c r="I1009" s="47">
        <v>9.7464318948345774</v>
      </c>
      <c r="J1009" s="40">
        <v>33.093673878958946</v>
      </c>
      <c r="K1009" s="45">
        <f>IF(G1009&gt;0,0.0000275*G1009^2.082*H1009^0.974*F1009,"")</f>
        <v>22.233865297292564</v>
      </c>
      <c r="L1009" s="45">
        <f>IF(G1009&gt;0,(1/3*H1009^3*PI()*(G1009/((H1009-1.3)*200))^2)*F1009,"")</f>
        <v>25.386778216516124</v>
      </c>
      <c r="M1009" s="30">
        <f>IF(E1009&gt;1.9,J1009/E1009,"")</f>
        <v>6.7943823611803413</v>
      </c>
      <c r="N1009" s="13" t="s">
        <v>90</v>
      </c>
      <c r="O1009" s="13" t="s">
        <v>379</v>
      </c>
      <c r="P1009" s="27" t="s">
        <v>48</v>
      </c>
      <c r="Q1009" s="15" t="s">
        <v>108</v>
      </c>
      <c r="R1009" s="26">
        <v>4</v>
      </c>
      <c r="S1009" s="13">
        <v>100</v>
      </c>
      <c r="T1009" s="13">
        <v>100</v>
      </c>
      <c r="U1009" s="13"/>
      <c r="V1009" s="25">
        <f>(F1008-F1009)/F1008</f>
        <v>0.16981132075471708</v>
      </c>
      <c r="W1009" s="13" t="s">
        <v>95</v>
      </c>
    </row>
    <row r="1010" spans="1:23" x14ac:dyDescent="0.25">
      <c r="A1010" s="21" t="s">
        <v>206</v>
      </c>
      <c r="B1010" s="28">
        <v>44376</v>
      </c>
      <c r="C1010" s="18">
        <v>42597</v>
      </c>
      <c r="D1010" s="9">
        <v>2</v>
      </c>
      <c r="E1010" s="12">
        <f>IF(B1010&gt;0,_xlfn.DAYS(B1010,C1010)/365.242199,"")</f>
        <v>4.8707405794586176</v>
      </c>
      <c r="F1010" s="43">
        <v>1260.4166666666667</v>
      </c>
      <c r="G1010" s="47">
        <v>9.4505738705738711</v>
      </c>
      <c r="H1010" s="47">
        <v>9.2588627729484649</v>
      </c>
      <c r="I1010" s="47">
        <v>11.560487406573355</v>
      </c>
      <c r="J1010" s="40">
        <v>41.473684242999092</v>
      </c>
      <c r="K1010" s="45">
        <f>IF(G1010&gt;0,0.0000275*G1010^2.082*H1010^0.974*F1010,"")</f>
        <v>32.522049970992796</v>
      </c>
      <c r="L1010" s="45">
        <f>IF(G1010&gt;0,(1/3*H1010^3*PI()*(G1010/((H1010-1.3)*200))^2)*F1010,"")</f>
        <v>36.929211521319495</v>
      </c>
      <c r="M1010" s="30">
        <f>IF(E1010&gt;1.9,J1010/E1010,"")</f>
        <v>8.5148620761914788</v>
      </c>
      <c r="N1010" s="13" t="s">
        <v>90</v>
      </c>
      <c r="O1010" s="13" t="s">
        <v>379</v>
      </c>
      <c r="P1010" s="27" t="s">
        <v>48</v>
      </c>
      <c r="Q1010" s="15" t="s">
        <v>108</v>
      </c>
      <c r="R1010" s="26">
        <v>5</v>
      </c>
      <c r="S1010" s="13">
        <v>100</v>
      </c>
      <c r="T1010" s="13">
        <v>0</v>
      </c>
      <c r="U1010" s="13"/>
      <c r="V1010" s="25">
        <f>(F1009-F1010)/F1009</f>
        <v>-0.37500000000000017</v>
      </c>
      <c r="W1010" s="13" t="s">
        <v>95</v>
      </c>
    </row>
    <row r="1011" spans="1:23" x14ac:dyDescent="0.25">
      <c r="A1011" s="21" t="s">
        <v>220</v>
      </c>
      <c r="B1011" s="28">
        <v>44376</v>
      </c>
      <c r="C1011" s="18">
        <v>42597</v>
      </c>
      <c r="D1011" s="9">
        <v>2</v>
      </c>
      <c r="E1011" s="12">
        <f>IF(B1011&gt;0,_xlfn.DAYS(B1011,C1011)/365.242199,"")</f>
        <v>4.8707405794586176</v>
      </c>
      <c r="F1011" s="43">
        <v>1166.6666666666667</v>
      </c>
      <c r="G1011" s="47">
        <v>8.8993801493801517</v>
      </c>
      <c r="H1011" s="47">
        <v>8.9880553630553646</v>
      </c>
      <c r="I1011" s="47">
        <v>10.294293837886677</v>
      </c>
      <c r="J1011" s="40">
        <v>36.579213399932051</v>
      </c>
      <c r="K1011" s="45">
        <f>IF(G1011&gt;0,0.0000275*G1011^2.082*H1011^0.974*F1011,"")</f>
        <v>25.805776442405463</v>
      </c>
      <c r="L1011" s="45">
        <f>IF(G1011&gt;0,(1/3*H1011^3*PI()*(G1011/((H1011-1.3)*200))^2)*F1011,"")</f>
        <v>29.716601877382178</v>
      </c>
      <c r="M1011" s="30">
        <f>IF(E1011&gt;1.9,J1011/E1011,"")</f>
        <v>7.5099900730081233</v>
      </c>
      <c r="N1011" s="13" t="s">
        <v>90</v>
      </c>
      <c r="O1011" s="13" t="s">
        <v>379</v>
      </c>
      <c r="P1011" s="27" t="s">
        <v>48</v>
      </c>
      <c r="Q1011" s="15" t="s">
        <v>108</v>
      </c>
      <c r="R1011" s="26">
        <v>6</v>
      </c>
      <c r="S1011" s="13">
        <v>200</v>
      </c>
      <c r="T1011" s="13">
        <v>200</v>
      </c>
      <c r="U1011" s="13"/>
      <c r="V1011" s="25">
        <f>(F1010-F1011)/F1010</f>
        <v>7.43801652892562E-2</v>
      </c>
      <c r="W1011" s="13" t="s">
        <v>95</v>
      </c>
    </row>
    <row r="1012" spans="1:23" x14ac:dyDescent="0.25">
      <c r="A1012" s="21" t="s">
        <v>234</v>
      </c>
      <c r="B1012" s="28">
        <v>44376</v>
      </c>
      <c r="C1012" s="18">
        <v>42597</v>
      </c>
      <c r="D1012" s="9">
        <v>2</v>
      </c>
      <c r="E1012" s="12">
        <f>IF(B1012&gt;0,_xlfn.DAYS(B1012,C1012)/365.242199,"")</f>
        <v>4.8707405794586176</v>
      </c>
      <c r="F1012" s="43">
        <v>1083.3333333333333</v>
      </c>
      <c r="G1012" s="47">
        <v>9.1745060359694488</v>
      </c>
      <c r="H1012" s="47">
        <v>8.569867205065048</v>
      </c>
      <c r="I1012" s="47">
        <v>10.598851412319316</v>
      </c>
      <c r="J1012" s="40">
        <v>39.292018400650967</v>
      </c>
      <c r="K1012" s="45">
        <f>IF(G1012&gt;0,0.0000275*G1012^2.082*H1012^0.974*F1012,"")</f>
        <v>24.372985388181416</v>
      </c>
      <c r="L1012" s="45">
        <f>IF(G1012&gt;0,(1/3*H1012^3*PI()*(G1012/((H1012-1.3)*200))^2)*F1012,"")</f>
        <v>28.429252159288524</v>
      </c>
      <c r="M1012" s="30">
        <f>IF(E1012&gt;1.9,J1012/E1012,"")</f>
        <v>8.0669495243407674</v>
      </c>
      <c r="N1012" s="13" t="s">
        <v>90</v>
      </c>
      <c r="O1012" s="13" t="s">
        <v>379</v>
      </c>
      <c r="P1012" s="27" t="s">
        <v>48</v>
      </c>
      <c r="Q1012" s="15" t="s">
        <v>108</v>
      </c>
      <c r="R1012" s="26">
        <v>7</v>
      </c>
      <c r="S1012" s="13">
        <v>200</v>
      </c>
      <c r="T1012" s="13">
        <v>0</v>
      </c>
      <c r="U1012" s="13"/>
      <c r="V1012" s="25">
        <f>(F1011-F1012)/F1011</f>
        <v>7.142857142857155E-2</v>
      </c>
      <c r="W1012" s="13" t="s">
        <v>95</v>
      </c>
    </row>
    <row r="1013" spans="1:23" x14ac:dyDescent="0.25">
      <c r="A1013" s="21" t="s">
        <v>248</v>
      </c>
      <c r="B1013" s="28">
        <v>44376</v>
      </c>
      <c r="C1013" s="18">
        <v>42597</v>
      </c>
      <c r="D1013" s="9">
        <v>2</v>
      </c>
      <c r="E1013" s="12">
        <f>IF(B1013&gt;0,_xlfn.DAYS(B1013,C1013)/365.242199,"")</f>
        <v>4.8707405794586176</v>
      </c>
      <c r="F1013" s="43">
        <v>1093.75</v>
      </c>
      <c r="G1013" s="47">
        <v>9.5252473526157715</v>
      </c>
      <c r="H1013" s="47">
        <v>9.1846261527023216</v>
      </c>
      <c r="I1013" s="47">
        <v>11.187288085972941</v>
      </c>
      <c r="J1013" s="40">
        <v>41.027576657391414</v>
      </c>
      <c r="K1013" s="45">
        <f>IF(G1013&gt;0,0.0000275*G1013^2.082*H1013^0.974*F1013,"")</f>
        <v>28.463809428116253</v>
      </c>
      <c r="L1013" s="45">
        <f>IF(G1013&gt;0,(1/3*H1013^3*PI()*(G1013/((H1013-1.3)*200))^2)*F1013,"")</f>
        <v>32.378852682620007</v>
      </c>
      <c r="M1013" s="30">
        <f>IF(E1013&gt;1.9,J1013/E1013,"")</f>
        <v>8.4232728038149034</v>
      </c>
      <c r="N1013" s="13" t="s">
        <v>90</v>
      </c>
      <c r="O1013" s="13" t="s">
        <v>379</v>
      </c>
      <c r="P1013" s="27" t="s">
        <v>48</v>
      </c>
      <c r="Q1013" s="15" t="s">
        <v>108</v>
      </c>
      <c r="R1013" s="26">
        <v>8</v>
      </c>
      <c r="S1013" s="13">
        <v>400</v>
      </c>
      <c r="T1013" s="13">
        <v>0</v>
      </c>
      <c r="U1013" s="13"/>
      <c r="V1013" s="25">
        <f>(F1012-F1013)/F1012</f>
        <v>-9.6153846153846853E-3</v>
      </c>
      <c r="W1013" s="13" t="s">
        <v>95</v>
      </c>
    </row>
    <row r="1014" spans="1:23" x14ac:dyDescent="0.25">
      <c r="A1014" s="21" t="s">
        <v>150</v>
      </c>
      <c r="B1014" s="28">
        <v>44376</v>
      </c>
      <c r="C1014" s="18">
        <v>42597</v>
      </c>
      <c r="D1014" s="9">
        <v>2</v>
      </c>
      <c r="E1014" s="12">
        <f>IF(B1014&gt;0,_xlfn.DAYS(B1014,C1014)/365.242199,"")</f>
        <v>4.8707405794586176</v>
      </c>
      <c r="F1014" s="43">
        <v>1031.25</v>
      </c>
      <c r="G1014" s="47">
        <v>9.8767816091954028</v>
      </c>
      <c r="H1014" s="47">
        <v>9.1332840722495909</v>
      </c>
      <c r="I1014" s="47">
        <v>11.345067965000109</v>
      </c>
      <c r="J1014" s="40">
        <v>41.531595259321982</v>
      </c>
      <c r="K1014" s="45">
        <f>IF(G1014&gt;0,0.0000275*G1014^2.082*H1014^0.974*F1014,"")</f>
        <v>28.783041832375584</v>
      </c>
      <c r="L1014" s="45">
        <f>IF(G1014&gt;0,(1/3*H1014^3*PI()*(G1014/((H1014-1.3)*200))^2)*F1014,"")</f>
        <v>32.700668753262903</v>
      </c>
      <c r="M1014" s="30">
        <f>IF(E1014&gt;1.9,J1014/E1014,"")</f>
        <v>8.5267516472696681</v>
      </c>
      <c r="N1014" s="13" t="s">
        <v>90</v>
      </c>
      <c r="O1014" s="13" t="s">
        <v>379</v>
      </c>
      <c r="P1014" s="27" t="s">
        <v>48</v>
      </c>
      <c r="Q1014" s="15" t="s">
        <v>108</v>
      </c>
      <c r="R1014" s="26">
        <v>9</v>
      </c>
      <c r="S1014" s="13">
        <v>400</v>
      </c>
      <c r="T1014" s="13">
        <v>400</v>
      </c>
      <c r="U1014" s="13"/>
      <c r="V1014" s="25">
        <f>(F1013-F1014)/F1013</f>
        <v>5.7142857142857141E-2</v>
      </c>
      <c r="W1014" s="13" t="s">
        <v>95</v>
      </c>
    </row>
    <row r="1015" spans="1:23" x14ac:dyDescent="0.25">
      <c r="A1015" s="21" t="s">
        <v>136</v>
      </c>
      <c r="B1015" s="28">
        <v>44376</v>
      </c>
      <c r="C1015" s="18">
        <v>42597</v>
      </c>
      <c r="D1015" s="9">
        <v>2</v>
      </c>
      <c r="E1015" s="12">
        <f>IF(B1015&gt;0,_xlfn.DAYS(B1015,C1015)/365.242199,"")</f>
        <v>4.8707405794586176</v>
      </c>
      <c r="F1015" s="43">
        <v>1354.1666666666667</v>
      </c>
      <c r="G1015" s="47">
        <v>9.0099928160919536</v>
      </c>
      <c r="H1015" s="47">
        <v>8.7015316780916265</v>
      </c>
      <c r="I1015" s="47">
        <v>11.105225429757446</v>
      </c>
      <c r="J1015" s="40">
        <v>40.959553593320237</v>
      </c>
      <c r="K1015" s="45">
        <f>IF(G1015&gt;0,0.0000275*G1015^2.082*H1015^0.974*F1015,"")</f>
        <v>29.778809000314695</v>
      </c>
      <c r="L1015" s="45">
        <f>IF(G1015&gt;0,(1/3*H1015^3*PI()*(G1015/((H1015-1.3)*200))^2)*F1015,"")</f>
        <v>34.612546133757043</v>
      </c>
      <c r="M1015" s="30">
        <f>IF(E1015&gt;1.9,J1015/E1015,"")</f>
        <v>8.4093071526040681</v>
      </c>
      <c r="N1015" s="13" t="s">
        <v>90</v>
      </c>
      <c r="O1015" s="13" t="s">
        <v>379</v>
      </c>
      <c r="P1015" s="27" t="s">
        <v>48</v>
      </c>
      <c r="Q1015" s="15" t="s">
        <v>108</v>
      </c>
      <c r="R1015" s="26">
        <v>10</v>
      </c>
      <c r="S1015" s="13">
        <v>400</v>
      </c>
      <c r="T1015" s="13">
        <v>0</v>
      </c>
      <c r="U1015" s="13"/>
      <c r="V1015" s="25">
        <f>(F1014-F1015)/F1014</f>
        <v>-0.3131313131313132</v>
      </c>
      <c r="W1015" s="13" t="s">
        <v>95</v>
      </c>
    </row>
    <row r="1016" spans="1:23" x14ac:dyDescent="0.25">
      <c r="A1016" s="21" t="s">
        <v>123</v>
      </c>
      <c r="B1016" s="28">
        <v>44378</v>
      </c>
      <c r="C1016" s="18">
        <v>42962</v>
      </c>
      <c r="D1016" s="9">
        <v>2</v>
      </c>
      <c r="E1016" s="12">
        <f>IF(B1016&gt;0,_xlfn.DAYS(B1016,C1016)/365.242199,"")</f>
        <v>3.8768795168709405</v>
      </c>
      <c r="F1016" s="43">
        <v>1007.5733304785421</v>
      </c>
      <c r="G1016" s="47">
        <v>11.136514161220045</v>
      </c>
      <c r="H1016" s="47">
        <v>11.546884882985452</v>
      </c>
      <c r="I1016" s="47">
        <v>13.353452014246056</v>
      </c>
      <c r="J1016" s="40">
        <v>48.421378249372466</v>
      </c>
      <c r="K1016" s="45">
        <f>IF(G1016&gt;0,0.0000275*G1016^2.082*H1016^0.974*F1016,"")</f>
        <v>45.371391152601426</v>
      </c>
      <c r="L1016" s="45">
        <f>IF(G1016&gt;0,(1/3*H1016^3*PI()*(G1016/((H1016-1.3)*200))^2)*F1016,"")</f>
        <v>47.968333596963738</v>
      </c>
      <c r="M1016" s="30">
        <f>IF(E1016&gt;1.9,J1016/E1016,"")</f>
        <v>12.489781546900828</v>
      </c>
      <c r="N1016" s="13" t="s">
        <v>90</v>
      </c>
      <c r="O1016" s="13" t="s">
        <v>379</v>
      </c>
      <c r="P1016" s="27" t="s">
        <v>48</v>
      </c>
      <c r="Q1016" s="15" t="s">
        <v>109</v>
      </c>
      <c r="R1016" s="26">
        <v>1</v>
      </c>
      <c r="S1016" s="13">
        <v>0</v>
      </c>
      <c r="T1016" s="13">
        <v>0</v>
      </c>
      <c r="U1016" s="13"/>
      <c r="V1016" s="25">
        <f>(F1015-F1016)/F1015</f>
        <v>0.25594584826199973</v>
      </c>
      <c r="W1016" s="13" t="s">
        <v>95</v>
      </c>
    </row>
    <row r="1017" spans="1:23" x14ac:dyDescent="0.25">
      <c r="A1017" s="21" t="s">
        <v>165</v>
      </c>
      <c r="B1017" s="28">
        <v>44378</v>
      </c>
      <c r="C1017" s="18">
        <v>42962</v>
      </c>
      <c r="D1017" s="9">
        <v>2</v>
      </c>
      <c r="E1017" s="12">
        <f>IF(B1017&gt;0,_xlfn.DAYS(B1017,C1017)/365.242199,"")</f>
        <v>3.8768795168709405</v>
      </c>
      <c r="F1017" s="43">
        <v>926.96746404025873</v>
      </c>
      <c r="G1017" s="47">
        <v>10.768467432950192</v>
      </c>
      <c r="H1017" s="47">
        <v>11.234255485893417</v>
      </c>
      <c r="I1017" s="47">
        <v>12.0907191223083</v>
      </c>
      <c r="J1017" s="40">
        <v>44.497467323842777</v>
      </c>
      <c r="K1017" s="45">
        <f>IF(G1017&gt;0,0.0000275*G1017^2.082*H1017^0.974*F1017,"")</f>
        <v>37.894113096169107</v>
      </c>
      <c r="L1017" s="45">
        <f>IF(G1017&gt;0,(1/3*H1017^3*PI()*(G1017/((H1017-1.3)*200))^2)*F1017,"")</f>
        <v>40.429945373816174</v>
      </c>
      <c r="M1017" s="30">
        <f>IF(E1017&gt;1.9,J1017/E1017,"")</f>
        <v>11.477650293284592</v>
      </c>
      <c r="N1017" s="13" t="s">
        <v>90</v>
      </c>
      <c r="O1017" s="13" t="s">
        <v>379</v>
      </c>
      <c r="P1017" s="27" t="s">
        <v>48</v>
      </c>
      <c r="Q1017" s="15" t="s">
        <v>109</v>
      </c>
      <c r="R1017" s="26">
        <v>2</v>
      </c>
      <c r="S1017" s="13">
        <v>0</v>
      </c>
      <c r="T1017" s="13">
        <v>0</v>
      </c>
      <c r="U1017" s="13"/>
      <c r="V1017" s="25">
        <f>(F1016-F1017)/F1016</f>
        <v>7.999999999999996E-2</v>
      </c>
      <c r="W1017" s="13" t="s">
        <v>95</v>
      </c>
    </row>
    <row r="1018" spans="1:23" x14ac:dyDescent="0.25">
      <c r="A1018" s="21" t="s">
        <v>179</v>
      </c>
      <c r="B1018" s="28">
        <v>44378</v>
      </c>
      <c r="C1018" s="18">
        <v>42962</v>
      </c>
      <c r="D1018" s="9">
        <v>2</v>
      </c>
      <c r="E1018" s="12">
        <f>IF(B1018&gt;0,_xlfn.DAYS(B1018,C1018)/365.242199,"")</f>
        <v>3.8768795168709405</v>
      </c>
      <c r="F1018" s="43">
        <v>896.7402641259024</v>
      </c>
      <c r="G1018" s="47">
        <v>11.425129430505775</v>
      </c>
      <c r="H1018" s="47">
        <v>11.415713423436879</v>
      </c>
      <c r="I1018" s="47">
        <v>12.97105825157653</v>
      </c>
      <c r="J1018" s="40">
        <v>49.97356706809714</v>
      </c>
      <c r="K1018" s="45">
        <f>IF(G1018&gt;0,0.0000275*G1018^2.082*H1018^0.974*F1018,"")</f>
        <v>42.118627675631338</v>
      </c>
      <c r="L1018" s="45">
        <f>IF(G1018&gt;0,(1/3*H1018^3*PI()*(G1018/((H1018-1.3)*200))^2)*F1018,"")</f>
        <v>44.552665603643007</v>
      </c>
      <c r="M1018" s="30">
        <f>IF(E1018&gt;1.9,J1018/E1018,"")</f>
        <v>12.890152208916513</v>
      </c>
      <c r="N1018" s="13" t="s">
        <v>90</v>
      </c>
      <c r="O1018" s="13" t="s">
        <v>379</v>
      </c>
      <c r="P1018" s="27" t="s">
        <v>48</v>
      </c>
      <c r="Q1018" s="15" t="s">
        <v>109</v>
      </c>
      <c r="R1018" s="26">
        <v>3</v>
      </c>
      <c r="S1018" s="13">
        <v>0</v>
      </c>
      <c r="T1018" s="13">
        <v>100</v>
      </c>
      <c r="U1018" s="13"/>
      <c r="V1018" s="25">
        <f>(F1017-F1018)/F1017</f>
        <v>3.2608695652173988E-2</v>
      </c>
      <c r="W1018" s="13" t="s">
        <v>95</v>
      </c>
    </row>
    <row r="1019" spans="1:23" x14ac:dyDescent="0.25">
      <c r="A1019" s="21" t="s">
        <v>193</v>
      </c>
      <c r="B1019" s="28">
        <v>44378</v>
      </c>
      <c r="C1019" s="18">
        <v>42962</v>
      </c>
      <c r="D1019" s="9">
        <v>2</v>
      </c>
      <c r="E1019" s="12">
        <f>IF(B1019&gt;0,_xlfn.DAYS(B1019,C1019)/365.242199,"")</f>
        <v>3.8768795168709405</v>
      </c>
      <c r="F1019" s="43">
        <v>1068.0277303072546</v>
      </c>
      <c r="G1019" s="47">
        <v>11.928862433862431</v>
      </c>
      <c r="H1019" s="47">
        <v>11.991450736450737</v>
      </c>
      <c r="I1019" s="47">
        <v>15.678781414935246</v>
      </c>
      <c r="J1019" s="40">
        <v>63.118346215147326</v>
      </c>
      <c r="K1019" s="45">
        <f>IF(G1019&gt;0,0.0000275*G1019^2.082*H1019^0.974*F1019,"")</f>
        <v>57.572550096545513</v>
      </c>
      <c r="L1019" s="45">
        <f>IF(G1019&gt;0,(1/3*H1019^3*PI()*(G1019/((H1019-1.3)*200))^2)*F1019,"")</f>
        <v>60.019326881029315</v>
      </c>
      <c r="M1019" s="30">
        <f>IF(E1019&gt;1.9,J1019/E1019,"")</f>
        <v>16.280708735073262</v>
      </c>
      <c r="N1019" s="13" t="s">
        <v>90</v>
      </c>
      <c r="O1019" s="13" t="s">
        <v>379</v>
      </c>
      <c r="P1019" s="27" t="s">
        <v>48</v>
      </c>
      <c r="Q1019" s="15" t="s">
        <v>109</v>
      </c>
      <c r="R1019" s="26">
        <v>4</v>
      </c>
      <c r="S1019" s="13">
        <v>100</v>
      </c>
      <c r="T1019" s="13">
        <v>100</v>
      </c>
      <c r="U1019" s="13"/>
      <c r="V1019" s="25">
        <f>(F1018-F1019)/F1018</f>
        <v>-0.19101123595505626</v>
      </c>
      <c r="W1019" s="13" t="s">
        <v>95</v>
      </c>
    </row>
    <row r="1020" spans="1:23" x14ac:dyDescent="0.25">
      <c r="A1020" s="21" t="s">
        <v>207</v>
      </c>
      <c r="B1020" s="28">
        <v>44378</v>
      </c>
      <c r="C1020" s="18">
        <v>42962</v>
      </c>
      <c r="D1020" s="9">
        <v>2</v>
      </c>
      <c r="E1020" s="12">
        <f>IF(B1020&gt;0,_xlfn.DAYS(B1020,C1020)/365.242199,"")</f>
        <v>3.8768795168709405</v>
      </c>
      <c r="F1020" s="43">
        <v>957.19466395461495</v>
      </c>
      <c r="G1020" s="47">
        <v>12.102066815486104</v>
      </c>
      <c r="H1020" s="47">
        <v>11.651187990178816</v>
      </c>
      <c r="I1020" s="47">
        <v>15.043772949582221</v>
      </c>
      <c r="J1020" s="40">
        <v>60.551428996921764</v>
      </c>
      <c r="K1020" s="45">
        <f>IF(G1020&gt;0,0.0000275*G1020^2.082*H1020^0.974*F1020,"")</f>
        <v>51.700068957490757</v>
      </c>
      <c r="L1020" s="45">
        <f>IF(G1020&gt;0,(1/3*H1020^3*PI()*(G1020/((H1020-1.3)*200))^2)*F1020,"")</f>
        <v>54.177408216552919</v>
      </c>
      <c r="M1020" s="30">
        <f>IF(E1020&gt;1.9,J1020/E1020,"")</f>
        <v>15.618599632364457</v>
      </c>
      <c r="N1020" s="13" t="s">
        <v>90</v>
      </c>
      <c r="O1020" s="13" t="s">
        <v>379</v>
      </c>
      <c r="P1020" s="27" t="s">
        <v>48</v>
      </c>
      <c r="Q1020" s="15" t="s">
        <v>109</v>
      </c>
      <c r="R1020" s="26">
        <v>5</v>
      </c>
      <c r="S1020" s="13">
        <v>100</v>
      </c>
      <c r="T1020" s="13">
        <v>0</v>
      </c>
      <c r="U1020" s="13"/>
      <c r="V1020" s="25">
        <f>(F1019-F1020)/F1019</f>
        <v>0.10377358490566041</v>
      </c>
      <c r="W1020" s="13" t="s">
        <v>95</v>
      </c>
    </row>
    <row r="1021" spans="1:23" x14ac:dyDescent="0.25">
      <c r="A1021" s="21" t="s">
        <v>221</v>
      </c>
      <c r="B1021" s="28">
        <v>44378</v>
      </c>
      <c r="C1021" s="18">
        <v>42962</v>
      </c>
      <c r="D1021" s="9">
        <v>2</v>
      </c>
      <c r="E1021" s="12">
        <f>IF(B1021&gt;0,_xlfn.DAYS(B1021,C1021)/365.242199,"")</f>
        <v>3.8768795168709405</v>
      </c>
      <c r="F1021" s="43">
        <v>886.66453082111695</v>
      </c>
      <c r="G1021" s="47">
        <v>11.222223105037344</v>
      </c>
      <c r="H1021" s="47">
        <v>10.692898382904461</v>
      </c>
      <c r="I1021" s="47">
        <v>12.780477326305775</v>
      </c>
      <c r="J1021" s="40">
        <v>55.552589006359199</v>
      </c>
      <c r="K1021" s="45">
        <f>IF(G1021&gt;0,0.0000275*G1021^2.082*H1021^0.974*F1021,"")</f>
        <v>37.643955772311969</v>
      </c>
      <c r="L1021" s="45">
        <f>IF(G1021&gt;0,(1/3*H1021^3*PI()*(G1021/((H1021-1.3)*200))^2)*F1021,"")</f>
        <v>40.510987568725184</v>
      </c>
      <c r="M1021" s="30">
        <f>IF(E1021&gt;1.9,J1021/E1021,"")</f>
        <v>14.329201814142557</v>
      </c>
      <c r="N1021" s="13" t="s">
        <v>90</v>
      </c>
      <c r="O1021" s="13" t="s">
        <v>379</v>
      </c>
      <c r="P1021" s="27" t="s">
        <v>48</v>
      </c>
      <c r="Q1021" s="15" t="s">
        <v>109</v>
      </c>
      <c r="R1021" s="26">
        <v>6</v>
      </c>
      <c r="S1021" s="13">
        <v>200</v>
      </c>
      <c r="T1021" s="13">
        <v>200</v>
      </c>
      <c r="U1021" s="13"/>
      <c r="V1021" s="25">
        <f>(F1020-F1021)/F1020</f>
        <v>7.3684210526315852E-2</v>
      </c>
      <c r="W1021" s="13" t="s">
        <v>95</v>
      </c>
    </row>
    <row r="1022" spans="1:23" x14ac:dyDescent="0.25">
      <c r="A1022" s="21" t="s">
        <v>235</v>
      </c>
      <c r="B1022" s="28">
        <v>44378</v>
      </c>
      <c r="C1022" s="18">
        <v>42962</v>
      </c>
      <c r="D1022" s="9">
        <v>2</v>
      </c>
      <c r="E1022" s="12">
        <f>IF(B1022&gt;0,_xlfn.DAYS(B1022,C1022)/365.242199,"")</f>
        <v>3.8768795168709405</v>
      </c>
      <c r="F1022" s="43">
        <v>957.19466395461495</v>
      </c>
      <c r="G1022" s="47">
        <v>11.723809825005269</v>
      </c>
      <c r="H1022" s="47">
        <v>11.102495165507605</v>
      </c>
      <c r="I1022" s="47">
        <v>14.660041343397729</v>
      </c>
      <c r="J1022" s="40">
        <v>61.866722668521639</v>
      </c>
      <c r="K1022" s="45">
        <f>IF(G1022&gt;0,0.0000275*G1022^2.082*H1022^0.974*F1022,"")</f>
        <v>46.171479254890308</v>
      </c>
      <c r="L1022" s="45">
        <f>IF(G1022&gt;0,(1/3*H1022^3*PI()*(G1022/((H1022-1.3)*200))^2)*F1022,"")</f>
        <v>49.056315943635099</v>
      </c>
      <c r="M1022" s="30">
        <f>IF(E1022&gt;1.9,J1022/E1022,"")</f>
        <v>15.957865700829091</v>
      </c>
      <c r="N1022" s="13" t="s">
        <v>90</v>
      </c>
      <c r="O1022" s="13" t="s">
        <v>379</v>
      </c>
      <c r="P1022" s="27" t="s">
        <v>48</v>
      </c>
      <c r="Q1022" s="15" t="s">
        <v>109</v>
      </c>
      <c r="R1022" s="26">
        <v>7</v>
      </c>
      <c r="S1022" s="13">
        <v>200</v>
      </c>
      <c r="T1022" s="13">
        <v>0</v>
      </c>
      <c r="U1022" s="13"/>
      <c r="V1022" s="25">
        <f>(F1021-F1022)/F1021</f>
        <v>-7.9545454545454614E-2</v>
      </c>
      <c r="W1022" s="13" t="s">
        <v>95</v>
      </c>
    </row>
    <row r="1023" spans="1:23" x14ac:dyDescent="0.25">
      <c r="A1023" s="21" t="s">
        <v>249</v>
      </c>
      <c r="B1023" s="28">
        <v>44378</v>
      </c>
      <c r="C1023" s="18">
        <v>42962</v>
      </c>
      <c r="D1023" s="9">
        <v>2</v>
      </c>
      <c r="E1023" s="12">
        <f>IF(B1023&gt;0,_xlfn.DAYS(B1023,C1023)/365.242199,"")</f>
        <v>3.8768795168709405</v>
      </c>
      <c r="F1023" s="43">
        <v>916.89173073547317</v>
      </c>
      <c r="G1023" s="47">
        <v>12.195914227760071</v>
      </c>
      <c r="H1023" s="47">
        <v>11.506157075983982</v>
      </c>
      <c r="I1023" s="47">
        <v>15.011954346923019</v>
      </c>
      <c r="J1023" s="40">
        <v>56.301575457278432</v>
      </c>
      <c r="K1023" s="45">
        <f>IF(G1023&gt;0,0.0000275*G1023^2.082*H1023^0.974*F1023,"")</f>
        <v>49.715883408638319</v>
      </c>
      <c r="L1023" s="45">
        <f>IF(G1023&gt;0,(1/3*H1023^3*PI()*(G1023/((H1023-1.3)*200))^2)*F1023,"")</f>
        <v>52.213379630966507</v>
      </c>
      <c r="M1023" s="30">
        <f>IF(E1023&gt;1.9,J1023/E1023,"")</f>
        <v>14.522394934449721</v>
      </c>
      <c r="N1023" s="13" t="s">
        <v>90</v>
      </c>
      <c r="O1023" s="13" t="s">
        <v>379</v>
      </c>
      <c r="P1023" s="27" t="s">
        <v>48</v>
      </c>
      <c r="Q1023" s="15" t="s">
        <v>109</v>
      </c>
      <c r="R1023" s="26">
        <v>8</v>
      </c>
      <c r="S1023" s="13">
        <v>400</v>
      </c>
      <c r="T1023" s="13">
        <v>0</v>
      </c>
      <c r="U1023" s="13"/>
      <c r="V1023" s="25">
        <f>(F1022-F1023)/F1022</f>
        <v>4.210526315789484E-2</v>
      </c>
      <c r="W1023" s="13" t="s">
        <v>95</v>
      </c>
    </row>
    <row r="1024" spans="1:23" x14ac:dyDescent="0.25">
      <c r="A1024" s="21" t="s">
        <v>151</v>
      </c>
      <c r="B1024" s="28">
        <v>44378</v>
      </c>
      <c r="C1024" s="18">
        <v>42962</v>
      </c>
      <c r="D1024" s="9">
        <v>2</v>
      </c>
      <c r="E1024" s="12">
        <f>IF(B1024&gt;0,_xlfn.DAYS(B1024,C1024)/365.242199,"")</f>
        <v>3.8768795168709405</v>
      </c>
      <c r="F1024" s="43">
        <v>886.66453082111695</v>
      </c>
      <c r="G1024" s="47">
        <v>11.744323057365325</v>
      </c>
      <c r="H1024" s="47">
        <v>10.75675519095291</v>
      </c>
      <c r="I1024" s="47">
        <v>14.041795384056076</v>
      </c>
      <c r="J1024" s="40">
        <v>54.017805687475182</v>
      </c>
      <c r="K1024" s="45">
        <f>IF(G1024&gt;0,0.0000275*G1024^2.082*H1024^0.974*F1024,"")</f>
        <v>41.622817451462545</v>
      </c>
      <c r="L1024" s="45">
        <f>IF(G1024&gt;0,(1/3*H1024^3*PI()*(G1024/((H1024-1.3)*200))^2)*F1024,"")</f>
        <v>44.559827607029703</v>
      </c>
      <c r="M1024" s="30">
        <f>IF(E1024&gt;1.9,J1024/E1024,"")</f>
        <v>13.93332071641818</v>
      </c>
      <c r="N1024" s="13" t="s">
        <v>90</v>
      </c>
      <c r="O1024" s="13" t="s">
        <v>379</v>
      </c>
      <c r="P1024" s="27" t="s">
        <v>48</v>
      </c>
      <c r="Q1024" s="15" t="s">
        <v>109</v>
      </c>
      <c r="R1024" s="26">
        <v>9</v>
      </c>
      <c r="S1024" s="13">
        <v>400</v>
      </c>
      <c r="T1024" s="13">
        <v>400</v>
      </c>
      <c r="U1024" s="13"/>
      <c r="V1024" s="25">
        <f>(F1023-F1024)/F1023</f>
        <v>3.2967032967032926E-2</v>
      </c>
      <c r="W1024" s="13" t="s">
        <v>95</v>
      </c>
    </row>
    <row r="1025" spans="1:23" x14ac:dyDescent="0.25">
      <c r="A1025" s="21" t="s">
        <v>137</v>
      </c>
      <c r="B1025" s="28">
        <v>44378</v>
      </c>
      <c r="C1025" s="18">
        <v>42962</v>
      </c>
      <c r="D1025" s="9">
        <v>2</v>
      </c>
      <c r="E1025" s="12">
        <f>IF(B1025&gt;0,_xlfn.DAYS(B1025,C1025)/365.242199,"")</f>
        <v>3.8768795168709405</v>
      </c>
      <c r="F1025" s="43">
        <v>967.27039725940028</v>
      </c>
      <c r="G1025" s="47">
        <v>12.178146742567993</v>
      </c>
      <c r="H1025" s="47">
        <v>11.05414034675703</v>
      </c>
      <c r="I1025" s="47">
        <v>15.258353472028762</v>
      </c>
      <c r="J1025" s="40">
        <v>59.822610717063796</v>
      </c>
      <c r="K1025" s="45">
        <f>IF(G1025&gt;0,0.0000275*G1025^2.082*H1025^0.974*F1025,"")</f>
        <v>50.286797629850142</v>
      </c>
      <c r="L1025" s="45">
        <f>IF(G1025&gt;0,(1/3*H1025^3*PI()*(G1025/((H1025-1.3)*200))^2)*F1025,"")</f>
        <v>53.318245673940304</v>
      </c>
      <c r="M1025" s="30">
        <f>IF(E1025&gt;1.9,J1025/E1025,"")</f>
        <v>15.430608678122422</v>
      </c>
      <c r="N1025" s="13" t="s">
        <v>90</v>
      </c>
      <c r="O1025" s="13" t="s">
        <v>379</v>
      </c>
      <c r="P1025" s="27" t="s">
        <v>48</v>
      </c>
      <c r="Q1025" s="15" t="s">
        <v>109</v>
      </c>
      <c r="R1025" s="26">
        <v>10</v>
      </c>
      <c r="S1025" s="13">
        <v>400</v>
      </c>
      <c r="T1025" s="13">
        <v>0</v>
      </c>
      <c r="U1025" s="13"/>
      <c r="V1025" s="25">
        <f>(F1024-F1025)/F1024</f>
        <v>-9.090909090909087E-2</v>
      </c>
      <c r="W1025" s="13" t="s">
        <v>95</v>
      </c>
    </row>
    <row r="1026" spans="1:23" x14ac:dyDescent="0.25">
      <c r="A1026" s="21" t="s">
        <v>124</v>
      </c>
      <c r="B1026" s="34">
        <v>44361</v>
      </c>
      <c r="C1026" s="18">
        <v>42931</v>
      </c>
      <c r="D1026" s="9">
        <v>2</v>
      </c>
      <c r="E1026" s="12">
        <f>IF(B1026&gt;0,_xlfn.DAYS(B1026,C1026)/365.242199,"")</f>
        <v>3.9152102465575176</v>
      </c>
      <c r="F1026" s="43">
        <v>839.50617283950623</v>
      </c>
      <c r="G1026" s="47">
        <v>10.039548934624344</v>
      </c>
      <c r="H1026" s="47">
        <v>10.610486199583482</v>
      </c>
      <c r="I1026" s="47">
        <v>10.960156504606571</v>
      </c>
      <c r="J1026" s="40">
        <v>39.219369153982733</v>
      </c>
      <c r="K1026" s="45">
        <f>IF(G1026&gt;0,0.0000275*G1026^2.082*H1026^0.974*F1026,"")</f>
        <v>28.053801605056748</v>
      </c>
      <c r="L1026" s="45">
        <f>IF(G1026&gt;0,(1/3*H1026^3*PI()*(G1026/((H1026-1.3)*200))^2)*F1026,"")</f>
        <v>30.526854404929303</v>
      </c>
      <c r="M1026" s="30">
        <f>IF(E1026&gt;1.9,J1026/E1026,"")</f>
        <v>10.017180862373024</v>
      </c>
      <c r="N1026" s="13" t="s">
        <v>90</v>
      </c>
      <c r="O1026" s="13" t="s">
        <v>379</v>
      </c>
      <c r="P1026" s="27" t="s">
        <v>48</v>
      </c>
      <c r="Q1026" s="15" t="s">
        <v>110</v>
      </c>
      <c r="R1026" s="26">
        <v>1</v>
      </c>
      <c r="S1026" s="13">
        <v>0</v>
      </c>
      <c r="T1026" s="13">
        <v>0</v>
      </c>
      <c r="U1026" s="13"/>
      <c r="V1026" s="25">
        <f>(F1025-F1026)/F1025</f>
        <v>0.13208739229681041</v>
      </c>
      <c r="W1026" s="13" t="s">
        <v>95</v>
      </c>
    </row>
    <row r="1027" spans="1:23" x14ac:dyDescent="0.25">
      <c r="A1027" s="21" t="s">
        <v>166</v>
      </c>
      <c r="B1027" s="34">
        <v>44361</v>
      </c>
      <c r="C1027" s="18">
        <v>42931</v>
      </c>
      <c r="D1027" s="9">
        <v>2</v>
      </c>
      <c r="E1027" s="12">
        <f>IF(B1027&gt;0,_xlfn.DAYS(B1027,C1027)/365.242199,"")</f>
        <v>3.9152102465575176</v>
      </c>
      <c r="F1027" s="43">
        <v>876.54320987654319</v>
      </c>
      <c r="G1027" s="47">
        <v>10.565475828519308</v>
      </c>
      <c r="H1027" s="47">
        <v>11.800111551801304</v>
      </c>
      <c r="I1027" s="47">
        <v>11.747568467862044</v>
      </c>
      <c r="J1027" s="40">
        <v>43.433056572329377</v>
      </c>
      <c r="K1027" s="45">
        <f>IF(G1027&gt;0,0.0000275*G1027^2.082*H1027^0.974*F1027,"")</f>
        <v>36.129347830187804</v>
      </c>
      <c r="L1027" s="45">
        <f>IF(G1027&gt;0,(1/3*H1027^3*PI()*(G1027/((H1027-1.3)*200))^2)*F1027,"")</f>
        <v>38.176014840859658</v>
      </c>
      <c r="M1027" s="30">
        <f>IF(E1027&gt;1.9,J1027/E1027,"")</f>
        <v>11.093416148090199</v>
      </c>
      <c r="N1027" s="13" t="s">
        <v>90</v>
      </c>
      <c r="O1027" s="13" t="s">
        <v>379</v>
      </c>
      <c r="P1027" s="27" t="s">
        <v>48</v>
      </c>
      <c r="Q1027" s="15" t="s">
        <v>110</v>
      </c>
      <c r="R1027" s="26">
        <v>2</v>
      </c>
      <c r="S1027" s="13">
        <v>0</v>
      </c>
      <c r="T1027" s="13">
        <v>0</v>
      </c>
      <c r="U1027" s="13"/>
      <c r="V1027" s="25">
        <f>(F1026-F1027)/F1026</f>
        <v>-4.4117647058823428E-2</v>
      </c>
      <c r="W1027" s="13" t="s">
        <v>95</v>
      </c>
    </row>
    <row r="1028" spans="1:23" x14ac:dyDescent="0.25">
      <c r="A1028" s="21" t="s">
        <v>180</v>
      </c>
      <c r="B1028" s="34">
        <v>44361</v>
      </c>
      <c r="C1028" s="18">
        <v>42931</v>
      </c>
      <c r="D1028" s="9">
        <v>2</v>
      </c>
      <c r="E1028" s="12">
        <f>IF(B1028&gt;0,_xlfn.DAYS(B1028,C1028)/365.242199,"")</f>
        <v>3.9152102465575176</v>
      </c>
      <c r="F1028" s="43">
        <v>839.50617283950623</v>
      </c>
      <c r="G1028" s="47">
        <v>10.939318903318906</v>
      </c>
      <c r="H1028" s="47">
        <v>11.692705422124222</v>
      </c>
      <c r="I1028" s="47">
        <v>11.894862080452469</v>
      </c>
      <c r="J1028" s="40">
        <v>44.221091793946229</v>
      </c>
      <c r="K1028" s="45">
        <f>IF(G1028&gt;0,0.0000275*G1028^2.082*H1028^0.974*F1028,"")</f>
        <v>36.870886134012153</v>
      </c>
      <c r="L1028" s="45">
        <f>IF(G1028&gt;0,(1/3*H1028^3*PI()*(G1028/((H1028-1.3)*200))^2)*F1028,"")</f>
        <v>38.927891140436962</v>
      </c>
      <c r="M1028" s="30">
        <f>IF(E1028&gt;1.9,J1028/E1028,"")</f>
        <v>11.294691474826417</v>
      </c>
      <c r="N1028" s="13" t="s">
        <v>90</v>
      </c>
      <c r="O1028" s="13" t="s">
        <v>379</v>
      </c>
      <c r="P1028" s="27" t="s">
        <v>48</v>
      </c>
      <c r="Q1028" s="15" t="s">
        <v>110</v>
      </c>
      <c r="R1028" s="26">
        <v>3</v>
      </c>
      <c r="S1028" s="13">
        <v>0</v>
      </c>
      <c r="T1028" s="13">
        <v>100</v>
      </c>
      <c r="U1028" s="13"/>
      <c r="V1028" s="25">
        <f>(F1027-F1028)/F1027</f>
        <v>4.2253521126760465E-2</v>
      </c>
      <c r="W1028" s="13" t="s">
        <v>95</v>
      </c>
    </row>
    <row r="1029" spans="1:23" x14ac:dyDescent="0.25">
      <c r="A1029" s="21" t="s">
        <v>194</v>
      </c>
      <c r="B1029" s="34">
        <v>44361</v>
      </c>
      <c r="C1029" s="18">
        <v>42931</v>
      </c>
      <c r="D1029" s="9">
        <v>2</v>
      </c>
      <c r="E1029" s="12">
        <f>IF(B1029&gt;0,_xlfn.DAYS(B1029,C1029)/365.242199,"")</f>
        <v>3.9152102465575176</v>
      </c>
      <c r="F1029" s="43">
        <v>888.88888888888903</v>
      </c>
      <c r="G1029" s="47">
        <v>10.847048309178742</v>
      </c>
      <c r="H1029" s="47">
        <v>11.60219055688145</v>
      </c>
      <c r="I1029" s="47">
        <v>12.137674481824551</v>
      </c>
      <c r="J1029" s="40">
        <v>46.484089712428137</v>
      </c>
      <c r="K1029" s="45">
        <f>IF(G1029&gt;0,0.0000275*G1029^2.082*H1029^0.974*F1029,"")</f>
        <v>38.068066868544662</v>
      </c>
      <c r="L1029" s="45">
        <f>IF(G1029&gt;0,(1/3*H1029^3*PI()*(G1029/((H1029-1.3)*200))^2)*F1029,"")</f>
        <v>40.290260748488521</v>
      </c>
      <c r="M1029" s="30">
        <f>IF(E1029&gt;1.9,J1029/E1029,"")</f>
        <v>11.872693108447924</v>
      </c>
      <c r="N1029" s="13" t="s">
        <v>90</v>
      </c>
      <c r="O1029" s="13" t="s">
        <v>379</v>
      </c>
      <c r="P1029" s="27" t="s">
        <v>48</v>
      </c>
      <c r="Q1029" s="15" t="s">
        <v>110</v>
      </c>
      <c r="R1029" s="26">
        <v>4</v>
      </c>
      <c r="S1029" s="13">
        <v>100</v>
      </c>
      <c r="T1029" s="13">
        <v>100</v>
      </c>
      <c r="U1029" s="13"/>
      <c r="V1029" s="25">
        <f>(F1028-F1029)/F1028</f>
        <v>-5.8823529411764795E-2</v>
      </c>
      <c r="W1029" s="13" t="s">
        <v>95</v>
      </c>
    </row>
    <row r="1030" spans="1:23" x14ac:dyDescent="0.25">
      <c r="A1030" s="21" t="s">
        <v>208</v>
      </c>
      <c r="B1030" s="34">
        <v>44361</v>
      </c>
      <c r="C1030" s="18">
        <v>42931</v>
      </c>
      <c r="D1030" s="9">
        <v>2</v>
      </c>
      <c r="E1030" s="12">
        <f>IF(B1030&gt;0,_xlfn.DAYS(B1030,C1030)/365.242199,"")</f>
        <v>3.9152102465575176</v>
      </c>
      <c r="F1030" s="43">
        <v>851.85185185185185</v>
      </c>
      <c r="G1030" s="47">
        <v>11.567217560810239</v>
      </c>
      <c r="H1030" s="47">
        <v>11.503175980953134</v>
      </c>
      <c r="I1030" s="47">
        <v>13.056040703170105</v>
      </c>
      <c r="J1030" s="40">
        <v>49.224903287929308</v>
      </c>
      <c r="K1030" s="45">
        <f>IF(G1030&gt;0,0.0000275*G1030^2.082*H1030^0.974*F1030,"")</f>
        <v>41.359553906632428</v>
      </c>
      <c r="L1030" s="45">
        <f>IF(G1030&gt;0,(1/3*H1030^3*PI()*(G1030/((H1030-1.3)*200))^2)*F1030,"")</f>
        <v>43.628777465671412</v>
      </c>
      <c r="M1030" s="30">
        <f>IF(E1030&gt;1.9,J1030/E1030,"")</f>
        <v>12.572735610101841</v>
      </c>
      <c r="N1030" s="13" t="s">
        <v>90</v>
      </c>
      <c r="O1030" s="13" t="s">
        <v>379</v>
      </c>
      <c r="P1030" s="27" t="s">
        <v>48</v>
      </c>
      <c r="Q1030" s="15" t="s">
        <v>110</v>
      </c>
      <c r="R1030" s="26">
        <v>5</v>
      </c>
      <c r="S1030" s="13">
        <v>100</v>
      </c>
      <c r="T1030" s="13">
        <v>0</v>
      </c>
      <c r="U1030" s="13"/>
      <c r="V1030" s="25">
        <f>(F1029-F1030)/F1029</f>
        <v>4.1666666666666824E-2</v>
      </c>
      <c r="W1030" s="13" t="s">
        <v>95</v>
      </c>
    </row>
    <row r="1031" spans="1:23" x14ac:dyDescent="0.25">
      <c r="A1031" s="21" t="s">
        <v>222</v>
      </c>
      <c r="B1031" s="34">
        <v>44361</v>
      </c>
      <c r="C1031" s="18">
        <v>42931</v>
      </c>
      <c r="D1031" s="9">
        <v>2</v>
      </c>
      <c r="E1031" s="12">
        <f>IF(B1031&gt;0,_xlfn.DAYS(B1031,C1031)/365.242199,"")</f>
        <v>3.9152102465575176</v>
      </c>
      <c r="F1031" s="43">
        <v>950.61728395061721</v>
      </c>
      <c r="G1031" s="47">
        <v>10.962974833808168</v>
      </c>
      <c r="H1031" s="47">
        <v>11.332203362024398</v>
      </c>
      <c r="I1031" s="47">
        <v>13.111485898955863</v>
      </c>
      <c r="J1031" s="40">
        <v>50.495116555795668</v>
      </c>
      <c r="K1031" s="45">
        <f>IF(G1031&gt;0,0.0000275*G1031^2.082*H1031^0.974*F1031,"")</f>
        <v>40.679120137641</v>
      </c>
      <c r="L1031" s="45">
        <f>IF(G1031&gt;0,(1/3*H1031^3*PI()*(G1031/((H1031-1.3)*200))^2)*F1031,"")</f>
        <v>43.249549855359874</v>
      </c>
      <c r="M1031" s="30">
        <f>IF(E1031&gt;1.9,J1031/E1031,"")</f>
        <v>12.897166020699382</v>
      </c>
      <c r="N1031" s="13" t="s">
        <v>90</v>
      </c>
      <c r="O1031" s="13" t="s">
        <v>379</v>
      </c>
      <c r="P1031" s="27" t="s">
        <v>48</v>
      </c>
      <c r="Q1031" s="15" t="s">
        <v>110</v>
      </c>
      <c r="R1031" s="26">
        <v>6</v>
      </c>
      <c r="S1031" s="13">
        <v>200</v>
      </c>
      <c r="T1031" s="13">
        <v>200</v>
      </c>
      <c r="U1031" s="13"/>
      <c r="V1031" s="25">
        <f>(F1030-F1031)/F1030</f>
        <v>-0.11594202898550716</v>
      </c>
      <c r="W1031" s="13" t="s">
        <v>95</v>
      </c>
    </row>
    <row r="1032" spans="1:23" x14ac:dyDescent="0.25">
      <c r="A1032" s="21" t="s">
        <v>236</v>
      </c>
      <c r="B1032" s="34">
        <v>44361</v>
      </c>
      <c r="C1032" s="18">
        <v>42931</v>
      </c>
      <c r="D1032" s="9">
        <v>2</v>
      </c>
      <c r="E1032" s="12">
        <f>IF(B1032&gt;0,_xlfn.DAYS(B1032,C1032)/365.242199,"")</f>
        <v>3.9152102465575176</v>
      </c>
      <c r="F1032" s="43">
        <v>827.16049382716062</v>
      </c>
      <c r="G1032" s="47">
        <v>12.047095959595961</v>
      </c>
      <c r="H1032" s="47">
        <v>11.645631614036262</v>
      </c>
      <c r="I1032" s="47">
        <v>13.839330528658413</v>
      </c>
      <c r="J1032" s="40">
        <v>51.236520652750499</v>
      </c>
      <c r="K1032" s="45">
        <f>IF(G1032&gt;0,0.0000275*G1032^2.082*H1032^0.974*F1032,"")</f>
        <v>44.234628070351938</v>
      </c>
      <c r="L1032" s="45">
        <f>IF(G1032&gt;0,(1/3*H1032^3*PI()*(G1032/((H1032-1.3)*200))^2)*F1032,"")</f>
        <v>46.37653245836519</v>
      </c>
      <c r="M1032" s="30">
        <f>IF(E1032&gt;1.9,J1032/E1032,"")</f>
        <v>13.086531099524132</v>
      </c>
      <c r="N1032" s="13" t="s">
        <v>90</v>
      </c>
      <c r="O1032" s="13" t="s">
        <v>379</v>
      </c>
      <c r="P1032" s="27" t="s">
        <v>48</v>
      </c>
      <c r="Q1032" s="15" t="s">
        <v>110</v>
      </c>
      <c r="R1032" s="26">
        <v>7</v>
      </c>
      <c r="S1032" s="13">
        <v>200</v>
      </c>
      <c r="T1032" s="13">
        <v>0</v>
      </c>
      <c r="U1032" s="13"/>
      <c r="V1032" s="25">
        <f>(F1031-F1032)/F1031</f>
        <v>0.12987012987012966</v>
      </c>
      <c r="W1032" s="13" t="s">
        <v>95</v>
      </c>
    </row>
    <row r="1033" spans="1:23" x14ac:dyDescent="0.25">
      <c r="A1033" s="21" t="s">
        <v>250</v>
      </c>
      <c r="B1033" s="34">
        <v>44361</v>
      </c>
      <c r="C1033" s="18">
        <v>42931</v>
      </c>
      <c r="D1033" s="9">
        <v>2</v>
      </c>
      <c r="E1033" s="12">
        <f>IF(B1033&gt;0,_xlfn.DAYS(B1033,C1033)/365.242199,"")</f>
        <v>3.9152102465575176</v>
      </c>
      <c r="F1033" s="43">
        <v>925.92592592592575</v>
      </c>
      <c r="G1033" s="47">
        <v>11.071825396825396</v>
      </c>
      <c r="H1033" s="47">
        <v>11.407917484730849</v>
      </c>
      <c r="I1033" s="47">
        <v>12.784176616399844</v>
      </c>
      <c r="J1033" s="40">
        <v>49.779914163507605</v>
      </c>
      <c r="K1033" s="45">
        <f>IF(G1033&gt;0,0.0000275*G1033^2.082*H1033^0.974*F1033,"")</f>
        <v>40.709182130921079</v>
      </c>
      <c r="L1033" s="45">
        <f>IF(G1033&gt;0,(1/3*H1033^3*PI()*(G1033/((H1033-1.3)*200))^2)*F1033,"")</f>
        <v>43.179644807793153</v>
      </c>
      <c r="M1033" s="30">
        <f>IF(E1033&gt;1.9,J1033/E1033,"")</f>
        <v>12.714493227350186</v>
      </c>
      <c r="N1033" s="13" t="s">
        <v>90</v>
      </c>
      <c r="O1033" s="13" t="s">
        <v>379</v>
      </c>
      <c r="P1033" s="27" t="s">
        <v>48</v>
      </c>
      <c r="Q1033" s="15" t="s">
        <v>110</v>
      </c>
      <c r="R1033" s="26">
        <v>8</v>
      </c>
      <c r="S1033" s="13">
        <v>400</v>
      </c>
      <c r="T1033" s="13">
        <v>0</v>
      </c>
      <c r="U1033" s="13"/>
      <c r="V1033" s="25">
        <f>(F1032-F1033)/F1032</f>
        <v>-0.11940298507462649</v>
      </c>
      <c r="W1033" s="13" t="s">
        <v>95</v>
      </c>
    </row>
    <row r="1034" spans="1:23" x14ac:dyDescent="0.25">
      <c r="A1034" s="21" t="s">
        <v>152</v>
      </c>
      <c r="B1034" s="34">
        <v>44361</v>
      </c>
      <c r="C1034" s="18">
        <v>42931</v>
      </c>
      <c r="D1034" s="9">
        <v>2</v>
      </c>
      <c r="E1034" s="12">
        <f>IF(B1034&gt;0,_xlfn.DAYS(B1034,C1034)/365.242199,"")</f>
        <v>3.9152102465575176</v>
      </c>
      <c r="F1034" s="43">
        <v>777.77777777777771</v>
      </c>
      <c r="G1034" s="47">
        <v>11.425322061191626</v>
      </c>
      <c r="H1034" s="47">
        <v>11.271274127287366</v>
      </c>
      <c r="I1034" s="47">
        <v>12.302576311482138</v>
      </c>
      <c r="J1034" s="40">
        <v>46.461298509641338</v>
      </c>
      <c r="K1034" s="45">
        <f>IF(G1034&gt;0,0.0000275*G1034^2.082*H1034^0.974*F1034,"")</f>
        <v>36.082120565071037</v>
      </c>
      <c r="L1034" s="45">
        <f>IF(G1034&gt;0,(1/3*H1034^3*PI()*(G1034/((H1034-1.3)*200))^2)*F1034,"")</f>
        <v>38.280604244824225</v>
      </c>
      <c r="M1034" s="30">
        <f>IF(E1034&gt;1.9,J1034/E1034,"")</f>
        <v>11.866871913326452</v>
      </c>
      <c r="N1034" s="13" t="s">
        <v>90</v>
      </c>
      <c r="O1034" s="13" t="s">
        <v>379</v>
      </c>
      <c r="P1034" s="27" t="s">
        <v>48</v>
      </c>
      <c r="Q1034" s="15" t="s">
        <v>110</v>
      </c>
      <c r="R1034" s="26">
        <v>9</v>
      </c>
      <c r="S1034" s="13">
        <v>400</v>
      </c>
      <c r="T1034" s="13">
        <v>400</v>
      </c>
      <c r="U1034" s="13"/>
      <c r="V1034" s="25">
        <f>(F1033-F1034)/F1033</f>
        <v>0.15999999999999992</v>
      </c>
      <c r="W1034" s="13" t="s">
        <v>95</v>
      </c>
    </row>
    <row r="1035" spans="1:23" x14ac:dyDescent="0.25">
      <c r="A1035" s="21" t="s">
        <v>138</v>
      </c>
      <c r="B1035" s="34">
        <v>44361</v>
      </c>
      <c r="C1035" s="18">
        <v>42931</v>
      </c>
      <c r="D1035" s="9">
        <v>2</v>
      </c>
      <c r="E1035" s="12">
        <f>IF(B1035&gt;0,_xlfn.DAYS(B1035,C1035)/365.242199,"")</f>
        <v>3.9152102465575176</v>
      </c>
      <c r="F1035" s="43">
        <v>925.92592592592598</v>
      </c>
      <c r="G1035" s="47">
        <v>11.663734567901233</v>
      </c>
      <c r="H1035" s="47">
        <v>12.129300108395061</v>
      </c>
      <c r="I1035" s="47">
        <v>13.672935665195626</v>
      </c>
      <c r="J1035" s="40">
        <v>54.300410449293707</v>
      </c>
      <c r="K1035" s="45">
        <f>IF(G1035&gt;0,0.0000275*G1035^2.082*H1035^0.974*F1035,"")</f>
        <v>48.163816365383916</v>
      </c>
      <c r="L1035" s="45">
        <f>IF(G1035&gt;0,(1/3*H1035^3*PI()*(G1035/((H1035-1.3)*200))^2)*F1035,"")</f>
        <v>50.179528151384289</v>
      </c>
      <c r="M1035" s="30">
        <f>IF(E1035&gt;1.9,J1035/E1035,"")</f>
        <v>13.869091831540288</v>
      </c>
      <c r="N1035" s="13" t="s">
        <v>90</v>
      </c>
      <c r="O1035" s="13" t="s">
        <v>379</v>
      </c>
      <c r="P1035" s="27" t="s">
        <v>48</v>
      </c>
      <c r="Q1035" s="15" t="s">
        <v>110</v>
      </c>
      <c r="R1035" s="26">
        <v>10</v>
      </c>
      <c r="S1035" s="13">
        <v>400</v>
      </c>
      <c r="T1035" s="13">
        <v>0</v>
      </c>
      <c r="U1035" s="13"/>
      <c r="V1035" s="25">
        <f>(F1034-F1035)/F1034</f>
        <v>-0.19047619047619063</v>
      </c>
      <c r="W1035" s="13" t="s">
        <v>95</v>
      </c>
    </row>
    <row r="1036" spans="1:23" x14ac:dyDescent="0.25">
      <c r="A1036" s="21" t="s">
        <v>125</v>
      </c>
      <c r="B1036" s="34">
        <v>44012</v>
      </c>
      <c r="C1036" s="18">
        <v>42536</v>
      </c>
      <c r="D1036" s="9">
        <v>2</v>
      </c>
      <c r="E1036" s="12">
        <f>IF(B1036&gt;0,_xlfn.DAYS(B1036,C1036)/365.242199,"")</f>
        <v>4.0411540726705564</v>
      </c>
      <c r="F1036" s="43">
        <v>968.75</v>
      </c>
      <c r="G1036" s="47">
        <v>10.227189542483661</v>
      </c>
      <c r="H1036" s="47">
        <v>11.337058227506059</v>
      </c>
      <c r="I1036" s="47">
        <v>11.939583866035594</v>
      </c>
      <c r="J1036" s="40">
        <v>44.630086283201202</v>
      </c>
      <c r="K1036" s="45">
        <f>IF(G1036&gt;0,0.0000275*G1036^2.082*H1036^0.974*F1036,"")</f>
        <v>35.887268460272807</v>
      </c>
      <c r="L1036" s="45">
        <f>IF(G1036&gt;0,(1/3*H1036^3*PI()*(G1036/((H1036-1.3)*200))^2)*F1036,"")</f>
        <v>38.369063243037488</v>
      </c>
      <c r="M1036" s="30">
        <f>IF(E1036&gt;1.9,J1036/E1036,"")</f>
        <v>11.043896243655926</v>
      </c>
      <c r="N1036" s="13" t="s">
        <v>90</v>
      </c>
      <c r="O1036" s="13" t="s">
        <v>379</v>
      </c>
      <c r="P1036" s="27" t="s">
        <v>48</v>
      </c>
      <c r="Q1036" s="15" t="s">
        <v>111</v>
      </c>
      <c r="R1036" s="26">
        <v>1</v>
      </c>
      <c r="S1036" s="13">
        <v>0</v>
      </c>
      <c r="T1036" s="13">
        <v>0</v>
      </c>
      <c r="U1036" s="13"/>
      <c r="V1036" s="25">
        <f>(F1035-F1036)/F1035</f>
        <v>-4.6249999999999937E-2</v>
      </c>
      <c r="W1036" s="13" t="s">
        <v>95</v>
      </c>
    </row>
    <row r="1037" spans="1:23" x14ac:dyDescent="0.25">
      <c r="A1037" s="21" t="s">
        <v>167</v>
      </c>
      <c r="B1037" s="34">
        <v>44012</v>
      </c>
      <c r="C1037" s="18">
        <v>42536</v>
      </c>
      <c r="D1037" s="9">
        <v>2</v>
      </c>
      <c r="E1037" s="12">
        <f>IF(B1037&gt;0,_xlfn.DAYS(B1037,C1037)/365.242199,"")</f>
        <v>4.0411540726705564</v>
      </c>
      <c r="F1037" s="43">
        <v>875</v>
      </c>
      <c r="G1037" s="47">
        <v>9.943658905372768</v>
      </c>
      <c r="H1037" s="47">
        <v>10.710779014759813</v>
      </c>
      <c r="I1037" s="47">
        <v>11.061744392331534</v>
      </c>
      <c r="J1037" s="40">
        <v>42.55706305252798</v>
      </c>
      <c r="K1037" s="45">
        <f>IF(G1037&gt;0,0.0000275*G1037^2.082*H1037^0.974*F1037,"")</f>
        <v>28.925287552197915</v>
      </c>
      <c r="L1037" s="45">
        <f>IF(G1037&gt;0,(1/3*H1037^3*PI()*(G1037/((H1037-1.3)*200))^2)*F1037,"")</f>
        <v>31.425423767157056</v>
      </c>
      <c r="M1037" s="30">
        <f>IF(E1037&gt;1.9,J1037/E1037,"")</f>
        <v>10.530918219706622</v>
      </c>
      <c r="N1037" s="13" t="s">
        <v>90</v>
      </c>
      <c r="O1037" s="13" t="s">
        <v>379</v>
      </c>
      <c r="P1037" s="27" t="s">
        <v>48</v>
      </c>
      <c r="Q1037" s="15" t="s">
        <v>111</v>
      </c>
      <c r="R1037" s="26">
        <v>2</v>
      </c>
      <c r="S1037" s="13">
        <v>0</v>
      </c>
      <c r="T1037" s="13">
        <v>0</v>
      </c>
      <c r="U1037" s="13"/>
      <c r="V1037" s="25">
        <f>(F1036-F1037)/F1036</f>
        <v>9.6774193548387094E-2</v>
      </c>
      <c r="W1037" s="13" t="s">
        <v>95</v>
      </c>
    </row>
    <row r="1038" spans="1:23" x14ac:dyDescent="0.25">
      <c r="A1038" s="21" t="s">
        <v>181</v>
      </c>
      <c r="B1038" s="34">
        <v>44012</v>
      </c>
      <c r="C1038" s="18">
        <v>42536</v>
      </c>
      <c r="D1038" s="9">
        <v>2</v>
      </c>
      <c r="E1038" s="12">
        <f>IF(B1038&gt;0,_xlfn.DAYS(B1038,C1038)/365.242199,"")</f>
        <v>4.0411540726705564</v>
      </c>
      <c r="F1038" s="43">
        <v>979.16666666666663</v>
      </c>
      <c r="G1038" s="47">
        <v>9.3588981354946927</v>
      </c>
      <c r="H1038" s="47">
        <v>9.963253022598213</v>
      </c>
      <c r="I1038" s="47">
        <v>10.900827819860876</v>
      </c>
      <c r="J1038" s="40">
        <v>47.956778262469037</v>
      </c>
      <c r="K1038" s="45">
        <f>IF(G1038&gt;0,0.0000275*G1038^2.082*H1038^0.974*F1038,"")</f>
        <v>26.590218838041924</v>
      </c>
      <c r="L1038" s="45">
        <f>IF(G1038&gt;0,(1/3*H1038^3*PI()*(G1038/((H1038-1.3)*200))^2)*F1038,"")</f>
        <v>29.588038095201835</v>
      </c>
      <c r="M1038" s="30">
        <f>IF(E1038&gt;1.9,J1038/E1038,"")</f>
        <v>11.867099694810022</v>
      </c>
      <c r="N1038" s="13" t="s">
        <v>90</v>
      </c>
      <c r="O1038" s="13" t="s">
        <v>379</v>
      </c>
      <c r="P1038" s="27" t="s">
        <v>48</v>
      </c>
      <c r="Q1038" s="15" t="s">
        <v>111</v>
      </c>
      <c r="R1038" s="26">
        <v>3</v>
      </c>
      <c r="S1038" s="13">
        <v>0</v>
      </c>
      <c r="T1038" s="13">
        <v>100</v>
      </c>
      <c r="U1038" s="13"/>
      <c r="V1038" s="25">
        <f>(F1037-F1038)/F1037</f>
        <v>-0.119047619047619</v>
      </c>
      <c r="W1038" s="13" t="s">
        <v>95</v>
      </c>
    </row>
    <row r="1039" spans="1:23" x14ac:dyDescent="0.25">
      <c r="A1039" s="21" t="s">
        <v>195</v>
      </c>
      <c r="B1039" s="34">
        <v>44012</v>
      </c>
      <c r="C1039" s="18">
        <v>42536</v>
      </c>
      <c r="D1039" s="9">
        <v>2</v>
      </c>
      <c r="E1039" s="12">
        <f>IF(B1039&gt;0,_xlfn.DAYS(B1039,C1039)/365.242199,"")</f>
        <v>4.0411540726705564</v>
      </c>
      <c r="F1039" s="43">
        <v>947.91666666666663</v>
      </c>
      <c r="G1039" s="47">
        <v>11.268361175115206</v>
      </c>
      <c r="H1039" s="47">
        <v>11.597622748417974</v>
      </c>
      <c r="I1039" s="47">
        <v>13.886022140551017</v>
      </c>
      <c r="J1039" s="40">
        <v>56.922569796933921</v>
      </c>
      <c r="K1039" s="45">
        <f>IF(G1039&gt;0,0.0000275*G1039^2.082*H1039^0.974*F1039,"")</f>
        <v>43.931126206435714</v>
      </c>
      <c r="L1039" s="45">
        <f>IF(G1039&gt;0,(1/3*H1039^3*PI()*(G1039/((H1039-1.3)*200))^2)*F1039,"")</f>
        <v>46.35464734824015</v>
      </c>
      <c r="M1039" s="30">
        <f>IF(E1039&gt;1.9,J1039/E1039,"")</f>
        <v>14.085721250246024</v>
      </c>
      <c r="N1039" s="13" t="s">
        <v>90</v>
      </c>
      <c r="O1039" s="13" t="s">
        <v>379</v>
      </c>
      <c r="P1039" s="27" t="s">
        <v>48</v>
      </c>
      <c r="Q1039" s="15" t="s">
        <v>111</v>
      </c>
      <c r="R1039" s="26">
        <v>4</v>
      </c>
      <c r="S1039" s="13">
        <v>100</v>
      </c>
      <c r="T1039" s="13">
        <v>100</v>
      </c>
      <c r="U1039" s="13"/>
      <c r="V1039" s="25">
        <f>(F1038-F1039)/F1038</f>
        <v>3.1914893617021281E-2</v>
      </c>
      <c r="W1039" s="13" t="s">
        <v>95</v>
      </c>
    </row>
    <row r="1040" spans="1:23" x14ac:dyDescent="0.25">
      <c r="A1040" s="21" t="s">
        <v>209</v>
      </c>
      <c r="B1040" s="34">
        <v>44012</v>
      </c>
      <c r="C1040" s="18">
        <v>42536</v>
      </c>
      <c r="D1040" s="9">
        <v>2</v>
      </c>
      <c r="E1040" s="12">
        <f>IF(B1040&gt;0,_xlfn.DAYS(B1040,C1040)/365.242199,"")</f>
        <v>4.0411540726705564</v>
      </c>
      <c r="F1040" s="43">
        <v>958.33333333333337</v>
      </c>
      <c r="G1040" s="47">
        <v>10.577133402995473</v>
      </c>
      <c r="H1040" s="47">
        <v>10.562012020321781</v>
      </c>
      <c r="I1040" s="47">
        <v>12.628506250069888</v>
      </c>
      <c r="J1040" s="40">
        <v>48.709364889434063</v>
      </c>
      <c r="K1040" s="45">
        <f>IF(G1040&gt;0,0.0000275*G1040^2.082*H1040^0.974*F1040,"")</f>
        <v>35.539611067251123</v>
      </c>
      <c r="L1040" s="45">
        <f>IF(G1040&gt;0,(1/3*H1040^3*PI()*(G1040/((H1040-1.3)*200))^2)*F1040,"")</f>
        <v>38.552316292957258</v>
      </c>
      <c r="M1040" s="30">
        <f>IF(E1040&gt;1.9,J1040/E1040,"")</f>
        <v>12.053330314437867</v>
      </c>
      <c r="N1040" s="13" t="s">
        <v>90</v>
      </c>
      <c r="O1040" s="13" t="s">
        <v>379</v>
      </c>
      <c r="P1040" s="27" t="s">
        <v>48</v>
      </c>
      <c r="Q1040" s="15" t="s">
        <v>111</v>
      </c>
      <c r="R1040" s="26">
        <v>5</v>
      </c>
      <c r="S1040" s="13">
        <v>100</v>
      </c>
      <c r="T1040" s="13">
        <v>0</v>
      </c>
      <c r="U1040" s="13"/>
      <c r="V1040" s="25">
        <f>(F1039-F1040)/F1039</f>
        <v>-1.098901098901107E-2</v>
      </c>
      <c r="W1040" s="13" t="s">
        <v>95</v>
      </c>
    </row>
    <row r="1041" spans="1:23" x14ac:dyDescent="0.25">
      <c r="A1041" s="21" t="s">
        <v>223</v>
      </c>
      <c r="B1041" s="34">
        <v>44012</v>
      </c>
      <c r="C1041" s="18">
        <v>42536</v>
      </c>
      <c r="D1041" s="9">
        <v>2</v>
      </c>
      <c r="E1041" s="12">
        <f>IF(B1041&gt;0,_xlfn.DAYS(B1041,C1041)/365.242199,"")</f>
        <v>4.0411540726705564</v>
      </c>
      <c r="F1041" s="43">
        <v>875</v>
      </c>
      <c r="G1041" s="47">
        <v>10.257593146118715</v>
      </c>
      <c r="H1041" s="47">
        <v>10.039958786326022</v>
      </c>
      <c r="I1041" s="47">
        <v>11.696557067660452</v>
      </c>
      <c r="J1041" s="40">
        <v>51.712869182900491</v>
      </c>
      <c r="K1041" s="45">
        <f>IF(G1041&gt;0,0.0000275*G1041^2.082*H1041^0.974*F1041,"")</f>
        <v>28.975057996219924</v>
      </c>
      <c r="L1041" s="45">
        <f>IF(G1041&gt;0,(1/3*H1041^3*PI()*(G1041/((H1041-1.3)*200))^2)*F1041,"")</f>
        <v>31.933361624370676</v>
      </c>
      <c r="M1041" s="30">
        <f>IF(E1041&gt;1.9,J1041/E1041,"")</f>
        <v>12.796559659188286</v>
      </c>
      <c r="N1041" s="13" t="s">
        <v>90</v>
      </c>
      <c r="O1041" s="13" t="s">
        <v>379</v>
      </c>
      <c r="P1041" s="27" t="s">
        <v>48</v>
      </c>
      <c r="Q1041" s="15" t="s">
        <v>111</v>
      </c>
      <c r="R1041" s="26">
        <v>6</v>
      </c>
      <c r="S1041" s="13">
        <v>200</v>
      </c>
      <c r="T1041" s="13">
        <v>200</v>
      </c>
      <c r="U1041" s="13"/>
      <c r="V1041" s="25">
        <f>(F1040-F1041)/F1040</f>
        <v>8.6956521739130474E-2</v>
      </c>
      <c r="W1041" s="13" t="s">
        <v>95</v>
      </c>
    </row>
    <row r="1042" spans="1:23" x14ac:dyDescent="0.25">
      <c r="A1042" s="21" t="s">
        <v>237</v>
      </c>
      <c r="B1042" s="34">
        <v>44012</v>
      </c>
      <c r="C1042" s="18">
        <v>42536</v>
      </c>
      <c r="D1042" s="9">
        <v>2</v>
      </c>
      <c r="E1042" s="12">
        <f>IF(B1042&gt;0,_xlfn.DAYS(B1042,C1042)/365.242199,"")</f>
        <v>4.0411540726705564</v>
      </c>
      <c r="F1042" s="43">
        <v>958.33333333333337</v>
      </c>
      <c r="G1042" s="47">
        <v>11.108258928571427</v>
      </c>
      <c r="H1042" s="47">
        <v>10.88324089666617</v>
      </c>
      <c r="I1042" s="47">
        <v>13.966635154964781</v>
      </c>
      <c r="J1042" s="40">
        <v>59.633090674396357</v>
      </c>
      <c r="K1042" s="45">
        <f>IF(G1042&gt;0,0.0000275*G1042^2.082*H1042^0.974*F1042,"")</f>
        <v>40.521617842858326</v>
      </c>
      <c r="L1042" s="45">
        <f>IF(G1042&gt;0,(1/3*H1042^3*PI()*(G1042/((H1042-1.3)*200))^2)*F1042,"")</f>
        <v>43.453736441880942</v>
      </c>
      <c r="M1042" s="30">
        <f>IF(E1042&gt;1.9,J1042/E1042,"")</f>
        <v>14.756450657915257</v>
      </c>
      <c r="N1042" s="13" t="s">
        <v>90</v>
      </c>
      <c r="O1042" s="13" t="s">
        <v>379</v>
      </c>
      <c r="P1042" s="27" t="s">
        <v>48</v>
      </c>
      <c r="Q1042" s="15" t="s">
        <v>111</v>
      </c>
      <c r="R1042" s="26">
        <v>7</v>
      </c>
      <c r="S1042" s="13">
        <v>200</v>
      </c>
      <c r="T1042" s="13">
        <v>0</v>
      </c>
      <c r="U1042" s="13"/>
      <c r="V1042" s="25">
        <f>(F1041-F1042)/F1041</f>
        <v>-9.5238095238095288E-2</v>
      </c>
      <c r="W1042" s="13" t="s">
        <v>95</v>
      </c>
    </row>
    <row r="1043" spans="1:23" x14ac:dyDescent="0.25">
      <c r="A1043" s="21" t="s">
        <v>251</v>
      </c>
      <c r="B1043" s="34">
        <v>44012</v>
      </c>
      <c r="C1043" s="18">
        <v>42536</v>
      </c>
      <c r="D1043" s="9">
        <v>2</v>
      </c>
      <c r="E1043" s="12">
        <f>IF(B1043&gt;0,_xlfn.DAYS(B1043,C1043)/365.242199,"")</f>
        <v>4.0411540726705564</v>
      </c>
      <c r="F1043" s="43">
        <v>937.5</v>
      </c>
      <c r="G1043" s="47">
        <v>11.269431003584229</v>
      </c>
      <c r="H1043" s="47">
        <v>11.301795033739682</v>
      </c>
      <c r="I1043" s="47">
        <v>13.7989515585344</v>
      </c>
      <c r="J1043" s="40">
        <v>60.366903625525815</v>
      </c>
      <c r="K1043" s="45">
        <f>IF(G1043&gt;0,0.0000275*G1043^2.082*H1043^0.974*F1043,"")</f>
        <v>42.376931358501793</v>
      </c>
      <c r="L1043" s="45">
        <f>IF(G1043&gt;0,(1/3*H1043^3*PI()*(G1043/((H1043-1.3)*200))^2)*F1043,"")</f>
        <v>44.981119564587537</v>
      </c>
      <c r="M1043" s="30">
        <f>IF(E1043&gt;1.9,J1043/E1043,"")</f>
        <v>14.938035655154556</v>
      </c>
      <c r="N1043" s="13" t="s">
        <v>90</v>
      </c>
      <c r="O1043" s="13" t="s">
        <v>379</v>
      </c>
      <c r="P1043" s="27" t="s">
        <v>48</v>
      </c>
      <c r="Q1043" s="15" t="s">
        <v>111</v>
      </c>
      <c r="R1043" s="26">
        <v>8</v>
      </c>
      <c r="S1043" s="13">
        <v>400</v>
      </c>
      <c r="T1043" s="13">
        <v>0</v>
      </c>
      <c r="U1043" s="13"/>
      <c r="V1043" s="25">
        <f>(F1042-F1043)/F1042</f>
        <v>2.1739130434782646E-2</v>
      </c>
      <c r="W1043" s="13" t="s">
        <v>95</v>
      </c>
    </row>
    <row r="1044" spans="1:23" x14ac:dyDescent="0.25">
      <c r="A1044" s="21" t="s">
        <v>153</v>
      </c>
      <c r="B1044" s="34">
        <v>44012</v>
      </c>
      <c r="C1044" s="18">
        <v>42536</v>
      </c>
      <c r="D1044" s="9">
        <v>2</v>
      </c>
      <c r="E1044" s="12">
        <f>IF(B1044&gt;0,_xlfn.DAYS(B1044,C1044)/365.242199,"")</f>
        <v>4.0411540726705564</v>
      </c>
      <c r="F1044" s="43">
        <v>916.66666666666663</v>
      </c>
      <c r="G1044" s="47">
        <v>11.773879550234129</v>
      </c>
      <c r="H1044" s="47">
        <v>11.315213412559583</v>
      </c>
      <c r="I1044" s="47">
        <v>14.512219414845735</v>
      </c>
      <c r="J1044" s="40">
        <v>58.979544261774436</v>
      </c>
      <c r="K1044" s="45">
        <f>IF(G1044&gt;0,0.0000275*G1044^2.082*H1044^0.974*F1044,"")</f>
        <v>45.442920467742482</v>
      </c>
      <c r="L1044" s="45">
        <f>IF(G1044&gt;0,(1/3*H1044^3*PI()*(G1044/((H1044-1.3)*200))^2)*F1044,"")</f>
        <v>48.049301114040567</v>
      </c>
      <c r="M1044" s="30">
        <f>IF(E1044&gt;1.9,J1044/E1044,"")</f>
        <v>14.594727941862011</v>
      </c>
      <c r="N1044" s="13" t="s">
        <v>90</v>
      </c>
      <c r="O1044" s="13" t="s">
        <v>379</v>
      </c>
      <c r="P1044" s="27" t="s">
        <v>48</v>
      </c>
      <c r="Q1044" s="15" t="s">
        <v>111</v>
      </c>
      <c r="R1044" s="26">
        <v>9</v>
      </c>
      <c r="S1044" s="13">
        <v>400</v>
      </c>
      <c r="T1044" s="13">
        <v>400</v>
      </c>
      <c r="U1044" s="13"/>
      <c r="V1044" s="25">
        <f>(F1043-F1044)/F1043</f>
        <v>2.2222222222222261E-2</v>
      </c>
      <c r="W1044" s="13" t="s">
        <v>95</v>
      </c>
    </row>
    <row r="1045" spans="1:23" x14ac:dyDescent="0.25">
      <c r="A1045" s="21" t="s">
        <v>139</v>
      </c>
      <c r="B1045" s="34">
        <v>44012</v>
      </c>
      <c r="C1045" s="18">
        <v>42536</v>
      </c>
      <c r="D1045" s="9">
        <v>2</v>
      </c>
      <c r="E1045" s="12">
        <f>IF(B1045&gt;0,_xlfn.DAYS(B1045,C1045)/365.242199,"")</f>
        <v>4.0411540726705564</v>
      </c>
      <c r="F1045" s="43">
        <v>968.75</v>
      </c>
      <c r="G1045" s="47">
        <v>12.152272727272727</v>
      </c>
      <c r="H1045" s="47">
        <v>11.854468901681408</v>
      </c>
      <c r="I1045" s="47">
        <v>15.469680794146376</v>
      </c>
      <c r="J1045" s="40">
        <v>62.301449672144621</v>
      </c>
      <c r="K1045" s="45">
        <f>IF(G1045&gt;0,0.0000275*G1045^2.082*H1045^0.974*F1045,"")</f>
        <v>53.673820227988436</v>
      </c>
      <c r="L1045" s="45">
        <f>IF(G1045&gt;0,(1/3*H1045^3*PI()*(G1045/((H1045-1.3)*200))^2)*F1045,"")</f>
        <v>56.010428252199567</v>
      </c>
      <c r="M1045" s="30">
        <f>IF(E1045&gt;1.9,J1045/E1045,"")</f>
        <v>15.41674693708803</v>
      </c>
      <c r="N1045" s="13" t="s">
        <v>90</v>
      </c>
      <c r="O1045" s="13" t="s">
        <v>379</v>
      </c>
      <c r="P1045" s="27" t="s">
        <v>48</v>
      </c>
      <c r="Q1045" s="15" t="s">
        <v>111</v>
      </c>
      <c r="R1045" s="26">
        <v>10</v>
      </c>
      <c r="S1045" s="13">
        <v>400</v>
      </c>
      <c r="T1045" s="13">
        <v>0</v>
      </c>
      <c r="U1045" s="13"/>
      <c r="V1045" s="25">
        <f>(F1044-F1045)/F1044</f>
        <v>-5.6818181818181865E-2</v>
      </c>
      <c r="W1045" s="13" t="s">
        <v>95</v>
      </c>
    </row>
    <row r="1046" spans="1:23" x14ac:dyDescent="0.25">
      <c r="A1046" s="21" t="s">
        <v>126</v>
      </c>
      <c r="B1046" s="34">
        <v>44369</v>
      </c>
      <c r="C1046" s="18">
        <v>42962</v>
      </c>
      <c r="D1046" s="9">
        <v>2</v>
      </c>
      <c r="E1046" s="12">
        <f>IF(B1046&gt;0,_xlfn.DAYS(B1046,C1046)/365.242199,"")</f>
        <v>3.8522383335009982</v>
      </c>
      <c r="F1046" s="43">
        <v>906.81599743068784</v>
      </c>
      <c r="G1046" s="47">
        <v>9.5031428571428584</v>
      </c>
      <c r="H1046" s="47">
        <v>9.1840067352002812</v>
      </c>
      <c r="I1046" s="47">
        <v>10.200381999347218</v>
      </c>
      <c r="J1046" s="40">
        <v>40.29989624707833</v>
      </c>
      <c r="K1046" s="45">
        <f>IF(G1046&gt;0,0.0000275*G1046^2.082*H1046^0.974*F1046,"")</f>
        <v>23.483609732099957</v>
      </c>
      <c r="L1046" s="45">
        <f>IF(G1046&gt;0,(1/3*H1046^3*PI()*(G1046/((H1046-1.3)*200))^2)*F1046,"")</f>
        <v>26.719290569758041</v>
      </c>
      <c r="M1046" s="30">
        <f>IF(E1046&gt;1.9,J1046/E1046,"")</f>
        <v>10.461423400678562</v>
      </c>
      <c r="N1046" s="13" t="s">
        <v>90</v>
      </c>
      <c r="O1046" s="13" t="s">
        <v>379</v>
      </c>
      <c r="P1046" s="27" t="s">
        <v>48</v>
      </c>
      <c r="Q1046" s="15" t="s">
        <v>112</v>
      </c>
      <c r="R1046" s="26">
        <v>1</v>
      </c>
      <c r="S1046" s="13">
        <v>0</v>
      </c>
      <c r="T1046" s="13">
        <v>0</v>
      </c>
      <c r="U1046" s="13"/>
      <c r="V1046" s="25">
        <f>(F1045-F1046)/F1045</f>
        <v>6.3931873619935131E-2</v>
      </c>
      <c r="W1046" s="13" t="s">
        <v>95</v>
      </c>
    </row>
    <row r="1047" spans="1:23" x14ac:dyDescent="0.25">
      <c r="A1047" s="21" t="s">
        <v>168</v>
      </c>
      <c r="B1047" s="34">
        <v>44369</v>
      </c>
      <c r="C1047" s="18">
        <v>42962</v>
      </c>
      <c r="D1047" s="9">
        <v>2</v>
      </c>
      <c r="E1047" s="12">
        <f>IF(B1047&gt;0,_xlfn.DAYS(B1047,C1047)/365.242199,"")</f>
        <v>3.8522383335009982</v>
      </c>
      <c r="F1047" s="43">
        <v>1068.0277303072546</v>
      </c>
      <c r="G1047" s="47">
        <v>9.7345717234262139</v>
      </c>
      <c r="H1047" s="47">
        <v>10.132634423470929</v>
      </c>
      <c r="I1047" s="47">
        <v>11.448872806824141</v>
      </c>
      <c r="J1047" s="40">
        <v>36.917375366544633</v>
      </c>
      <c r="K1047" s="45">
        <f>IF(G1047&gt;0,0.0000275*G1047^2.082*H1047^0.974*F1047,"")</f>
        <v>32.001069662105465</v>
      </c>
      <c r="L1047" s="45">
        <f>IF(G1047&gt;0,(1/3*H1047^3*PI()*(G1047/((H1047-1.3)*200))^2)*F1047,"")</f>
        <v>35.332263831500093</v>
      </c>
      <c r="M1047" s="30">
        <f>IF(E1047&gt;1.9,J1047/E1047,"")</f>
        <v>9.5833570434862771</v>
      </c>
      <c r="N1047" s="13" t="s">
        <v>90</v>
      </c>
      <c r="O1047" s="13" t="s">
        <v>379</v>
      </c>
      <c r="P1047" s="27" t="s">
        <v>48</v>
      </c>
      <c r="Q1047" s="15" t="s">
        <v>112</v>
      </c>
      <c r="R1047" s="26">
        <v>2</v>
      </c>
      <c r="S1047" s="13">
        <v>0</v>
      </c>
      <c r="T1047" s="13">
        <v>0</v>
      </c>
      <c r="U1047" s="13"/>
      <c r="V1047" s="25">
        <f>(F1046-F1047)/F1046</f>
        <v>-0.17777777777777781</v>
      </c>
      <c r="W1047" s="13" t="s">
        <v>95</v>
      </c>
    </row>
    <row r="1048" spans="1:23" x14ac:dyDescent="0.25">
      <c r="A1048" s="21" t="s">
        <v>182</v>
      </c>
      <c r="B1048" s="34">
        <v>44369</v>
      </c>
      <c r="C1048" s="18">
        <v>42962</v>
      </c>
      <c r="D1048" s="9">
        <v>2</v>
      </c>
      <c r="E1048" s="12">
        <f>IF(B1048&gt;0,_xlfn.DAYS(B1048,C1048)/365.242199,"")</f>
        <v>3.8522383335009982</v>
      </c>
      <c r="F1048" s="43">
        <v>967.2703972594004</v>
      </c>
      <c r="G1048" s="47">
        <v>10.557050653594771</v>
      </c>
      <c r="H1048" s="47">
        <v>10.497593954248366</v>
      </c>
      <c r="I1048" s="47">
        <v>12.366121626841306</v>
      </c>
      <c r="J1048" s="40">
        <v>47.028386843159346</v>
      </c>
      <c r="K1048" s="45">
        <f>IF(G1048&gt;0,0.0000275*G1048^2.082*H1048^0.974*F1048,"")</f>
        <v>35.517119055737851</v>
      </c>
      <c r="L1048" s="45">
        <f>IF(G1048&gt;0,(1/3*H1048^3*PI()*(G1048/((H1048-1.3)*200))^2)*F1048,"")</f>
        <v>38.594247633562034</v>
      </c>
      <c r="M1048" s="30">
        <f>IF(E1048&gt;1.9,J1048/E1048,"")</f>
        <v>12.208067822329914</v>
      </c>
      <c r="N1048" s="13" t="s">
        <v>90</v>
      </c>
      <c r="O1048" s="13" t="s">
        <v>379</v>
      </c>
      <c r="P1048" s="27" t="s">
        <v>48</v>
      </c>
      <c r="Q1048" s="15" t="s">
        <v>112</v>
      </c>
      <c r="R1048" s="26">
        <v>3</v>
      </c>
      <c r="S1048" s="13">
        <v>0</v>
      </c>
      <c r="T1048" s="13">
        <v>100</v>
      </c>
      <c r="U1048" s="13"/>
      <c r="V1048" s="25">
        <f>(F1047-F1048)/F1047</f>
        <v>9.4339622641509441E-2</v>
      </c>
      <c r="W1048" s="13" t="s">
        <v>95</v>
      </c>
    </row>
    <row r="1049" spans="1:23" x14ac:dyDescent="0.25">
      <c r="A1049" s="21" t="s">
        <v>196</v>
      </c>
      <c r="B1049" s="34">
        <v>44369</v>
      </c>
      <c r="C1049" s="18">
        <v>42962</v>
      </c>
      <c r="D1049" s="9">
        <v>2</v>
      </c>
      <c r="E1049" s="12">
        <f>IF(B1049&gt;0,_xlfn.DAYS(B1049,C1049)/365.242199,"")</f>
        <v>3.8522383335009982</v>
      </c>
      <c r="F1049" s="43">
        <v>957.19466395461495</v>
      </c>
      <c r="G1049" s="47">
        <v>10.33399256254226</v>
      </c>
      <c r="H1049" s="47">
        <v>10.314451330166341</v>
      </c>
      <c r="I1049" s="47">
        <v>11.799248383808699</v>
      </c>
      <c r="J1049" s="40">
        <v>43.267830374632119</v>
      </c>
      <c r="K1049" s="45">
        <f>IF(G1049&gt;0,0.0000275*G1049^2.082*H1049^0.974*F1049,"")</f>
        <v>33.047283903885521</v>
      </c>
      <c r="L1049" s="45">
        <f>IF(G1049&gt;0,(1/3*H1049^3*PI()*(G1049/((H1049-1.3)*200))^2)*F1049,"")</f>
        <v>36.138072189589153</v>
      </c>
      <c r="M1049" s="30">
        <f>IF(E1049&gt;1.9,J1049/E1049,"")</f>
        <v>11.23186745699334</v>
      </c>
      <c r="N1049" s="13" t="s">
        <v>90</v>
      </c>
      <c r="O1049" s="13" t="s">
        <v>379</v>
      </c>
      <c r="P1049" s="27" t="s">
        <v>48</v>
      </c>
      <c r="Q1049" s="15" t="s">
        <v>112</v>
      </c>
      <c r="R1049" s="26">
        <v>4</v>
      </c>
      <c r="S1049" s="13">
        <v>100</v>
      </c>
      <c r="T1049" s="13">
        <v>100</v>
      </c>
      <c r="U1049" s="13"/>
      <c r="V1049" s="25">
        <f>(F1048-F1049)/F1048</f>
        <v>1.041666666666669E-2</v>
      </c>
      <c r="W1049" s="13" t="s">
        <v>95</v>
      </c>
    </row>
    <row r="1050" spans="1:23" x14ac:dyDescent="0.25">
      <c r="A1050" s="21" t="s">
        <v>210</v>
      </c>
      <c r="B1050" s="34">
        <v>44369</v>
      </c>
      <c r="C1050" s="18">
        <v>42962</v>
      </c>
      <c r="D1050" s="9">
        <v>2</v>
      </c>
      <c r="E1050" s="12">
        <f>IF(B1050&gt;0,_xlfn.DAYS(B1050,C1050)/365.242199,"")</f>
        <v>3.8522383335009982</v>
      </c>
      <c r="F1050" s="43">
        <v>937.04319734504406</v>
      </c>
      <c r="G1050" s="47">
        <v>10.368218334625453</v>
      </c>
      <c r="H1050" s="47">
        <v>10.630070413534677</v>
      </c>
      <c r="I1050" s="47">
        <v>11.838878004303613</v>
      </c>
      <c r="J1050" s="40">
        <v>45.582464483565715</v>
      </c>
      <c r="K1050" s="45">
        <f>IF(G1050&gt;0,0.0000275*G1050^2.082*H1050^0.974*F1050,"")</f>
        <v>33.545518938216297</v>
      </c>
      <c r="L1050" s="45">
        <f>IF(G1050&gt;0,(1/3*H1050^3*PI()*(G1050/((H1050-1.3)*200))^2)*F1050,"")</f>
        <v>36.389416186583354</v>
      </c>
      <c r="M1050" s="30">
        <f>IF(E1050&gt;1.9,J1050/E1050,"")</f>
        <v>11.832721793757599</v>
      </c>
      <c r="N1050" s="13" t="s">
        <v>90</v>
      </c>
      <c r="O1050" s="13" t="s">
        <v>379</v>
      </c>
      <c r="P1050" s="27" t="s">
        <v>48</v>
      </c>
      <c r="Q1050" s="15" t="s">
        <v>112</v>
      </c>
      <c r="R1050" s="26">
        <v>5</v>
      </c>
      <c r="S1050" s="13">
        <v>100</v>
      </c>
      <c r="T1050" s="13">
        <v>0</v>
      </c>
      <c r="U1050" s="13"/>
      <c r="V1050" s="25">
        <f>(F1049-F1050)/F1049</f>
        <v>2.105263157894742E-2</v>
      </c>
      <c r="W1050" s="13" t="s">
        <v>95</v>
      </c>
    </row>
    <row r="1051" spans="1:23" x14ac:dyDescent="0.25">
      <c r="A1051" s="21" t="s">
        <v>224</v>
      </c>
      <c r="B1051" s="34">
        <v>44369</v>
      </c>
      <c r="C1051" s="18">
        <v>42962</v>
      </c>
      <c r="D1051" s="9">
        <v>2</v>
      </c>
      <c r="E1051" s="12">
        <f>IF(B1051&gt;0,_xlfn.DAYS(B1051,C1051)/365.242199,"")</f>
        <v>3.8522383335009982</v>
      </c>
      <c r="F1051" s="43">
        <v>937.04319734504406</v>
      </c>
      <c r="G1051" s="47">
        <v>11.255367917214414</v>
      </c>
      <c r="H1051" s="47">
        <v>11.035610547759962</v>
      </c>
      <c r="I1051" s="47">
        <v>13.365661913345029</v>
      </c>
      <c r="J1051" s="40">
        <v>52.333605328032057</v>
      </c>
      <c r="K1051" s="45">
        <f>IF(G1051&gt;0,0.0000275*G1051^2.082*H1051^0.974*F1051,"")</f>
        <v>41.276879056065098</v>
      </c>
      <c r="L1051" s="45">
        <f>IF(G1051&gt;0,(1/3*H1051^3*PI()*(G1051/((H1051-1.3)*200))^2)*F1051,"")</f>
        <v>44.066681055929557</v>
      </c>
      <c r="M1051" s="30">
        <f>IF(E1051&gt;1.9,J1051/E1051,"")</f>
        <v>13.585245978399819</v>
      </c>
      <c r="N1051" s="13" t="s">
        <v>90</v>
      </c>
      <c r="O1051" s="13" t="s">
        <v>379</v>
      </c>
      <c r="P1051" s="27" t="s">
        <v>48</v>
      </c>
      <c r="Q1051" s="15" t="s">
        <v>112</v>
      </c>
      <c r="R1051" s="26">
        <v>6</v>
      </c>
      <c r="S1051" s="13">
        <v>200</v>
      </c>
      <c r="T1051" s="13">
        <v>200</v>
      </c>
      <c r="U1051" s="13"/>
      <c r="V1051" s="25">
        <f>(F1050-F1051)/F1050</f>
        <v>0</v>
      </c>
      <c r="W1051" s="13" t="s">
        <v>95</v>
      </c>
    </row>
    <row r="1052" spans="1:23" x14ac:dyDescent="0.25">
      <c r="A1052" s="21" t="s">
        <v>238</v>
      </c>
      <c r="B1052" s="34">
        <v>44369</v>
      </c>
      <c r="C1052" s="18">
        <v>42962</v>
      </c>
      <c r="D1052" s="9">
        <v>2</v>
      </c>
      <c r="E1052" s="12">
        <f>IF(B1052&gt;0,_xlfn.DAYS(B1052,C1052)/365.242199,"")</f>
        <v>3.8522383335009982</v>
      </c>
      <c r="F1052" s="43">
        <v>957.19466395461495</v>
      </c>
      <c r="G1052" s="47">
        <v>11.344444444444445</v>
      </c>
      <c r="H1052" s="47">
        <v>11.301155465810636</v>
      </c>
      <c r="I1052" s="47">
        <v>13.627805589492642</v>
      </c>
      <c r="J1052" s="40">
        <v>49.015883126004766</v>
      </c>
      <c r="K1052" s="45">
        <f>IF(G1052&gt;0,0.0000275*G1052^2.082*H1052^0.974*F1052,"")</f>
        <v>43.866532716965487</v>
      </c>
      <c r="L1052" s="45">
        <f>IF(G1052&gt;0,(1/3*H1052^3*PI()*(G1052/((H1052-1.3)*200))^2)*F1052,"")</f>
        <v>46.537553910960014</v>
      </c>
      <c r="M1052" s="30">
        <f>IF(E1052&gt;1.9,J1052/E1052,"")</f>
        <v>12.724000667284276</v>
      </c>
      <c r="N1052" s="13" t="s">
        <v>90</v>
      </c>
      <c r="O1052" s="13" t="s">
        <v>379</v>
      </c>
      <c r="P1052" s="27" t="s">
        <v>48</v>
      </c>
      <c r="Q1052" s="15" t="s">
        <v>112</v>
      </c>
      <c r="R1052" s="26">
        <v>7</v>
      </c>
      <c r="S1052" s="13">
        <v>200</v>
      </c>
      <c r="T1052" s="13">
        <v>0</v>
      </c>
      <c r="U1052" s="13"/>
      <c r="V1052" s="25">
        <f>(F1051-F1052)/F1051</f>
        <v>-2.1505376344086075E-2</v>
      </c>
      <c r="W1052" s="13" t="s">
        <v>95</v>
      </c>
    </row>
    <row r="1053" spans="1:23" x14ac:dyDescent="0.25">
      <c r="A1053" s="21" t="s">
        <v>252</v>
      </c>
      <c r="B1053" s="34">
        <v>44369</v>
      </c>
      <c r="C1053" s="18">
        <v>42962</v>
      </c>
      <c r="D1053" s="9">
        <v>2</v>
      </c>
      <c r="E1053" s="12">
        <f>IF(B1053&gt;0,_xlfn.DAYS(B1053,C1053)/365.242199,"")</f>
        <v>3.8522383335009982</v>
      </c>
      <c r="F1053" s="43">
        <v>947.11893064982951</v>
      </c>
      <c r="G1053" s="47">
        <v>10.592638888888889</v>
      </c>
      <c r="H1053" s="47">
        <v>10.104886363636364</v>
      </c>
      <c r="I1053" s="47">
        <v>12.131517400845926</v>
      </c>
      <c r="J1053" s="40">
        <v>45.703003528170626</v>
      </c>
      <c r="K1053" s="45">
        <f>IF(G1053&gt;0,0.0000275*G1053^2.082*H1053^0.974*F1053,"")</f>
        <v>33.74500552728594</v>
      </c>
      <c r="L1053" s="45">
        <f>IF(G1053&gt;0,(1/3*H1053^3*PI()*(G1053/((H1053-1.3)*200))^2)*F1053,"")</f>
        <v>37.027830691814763</v>
      </c>
      <c r="M1053" s="30">
        <f>IF(E1053&gt;1.9,J1053/E1053,"")</f>
        <v>11.864012444586921</v>
      </c>
      <c r="N1053" s="13" t="s">
        <v>90</v>
      </c>
      <c r="O1053" s="13" t="s">
        <v>379</v>
      </c>
      <c r="P1053" s="27" t="s">
        <v>48</v>
      </c>
      <c r="Q1053" s="15" t="s">
        <v>112</v>
      </c>
      <c r="R1053" s="26">
        <v>8</v>
      </c>
      <c r="S1053" s="13">
        <v>400</v>
      </c>
      <c r="T1053" s="13">
        <v>0</v>
      </c>
      <c r="U1053" s="13"/>
      <c r="V1053" s="25">
        <f>(F1052-F1053)/F1052</f>
        <v>1.052631578947371E-2</v>
      </c>
      <c r="W1053" s="13" t="s">
        <v>95</v>
      </c>
    </row>
    <row r="1054" spans="1:23" x14ac:dyDescent="0.25">
      <c r="A1054" s="21" t="s">
        <v>154</v>
      </c>
      <c r="B1054" s="34">
        <v>44369</v>
      </c>
      <c r="C1054" s="18">
        <v>42962</v>
      </c>
      <c r="D1054" s="9">
        <v>2</v>
      </c>
      <c r="E1054" s="12">
        <f>IF(B1054&gt;0,_xlfn.DAYS(B1054,C1054)/365.242199,"")</f>
        <v>3.8522383335009982</v>
      </c>
      <c r="F1054" s="43">
        <v>967.2703972594004</v>
      </c>
      <c r="G1054" s="47">
        <v>10.683838383838381</v>
      </c>
      <c r="H1054" s="47">
        <v>10.205210932857989</v>
      </c>
      <c r="I1054" s="47">
        <v>12.592630724725449</v>
      </c>
      <c r="J1054" s="40">
        <v>49.259969070151605</v>
      </c>
      <c r="K1054" s="45">
        <f>IF(G1054&gt;0,0.0000275*G1054^2.082*H1054^0.974*F1054,"")</f>
        <v>35.422847007289597</v>
      </c>
      <c r="L1054" s="45">
        <f>IF(G1054&gt;0,(1/3*H1054^3*PI()*(G1054/((H1054-1.3)*200))^2)*F1054,"")</f>
        <v>38.739024292137202</v>
      </c>
      <c r="M1054" s="30">
        <f>IF(E1054&gt;1.9,J1054/E1054,"")</f>
        <v>12.787362776015749</v>
      </c>
      <c r="N1054" s="13" t="s">
        <v>90</v>
      </c>
      <c r="O1054" s="13" t="s">
        <v>379</v>
      </c>
      <c r="P1054" s="27" t="s">
        <v>48</v>
      </c>
      <c r="Q1054" s="15" t="s">
        <v>112</v>
      </c>
      <c r="R1054" s="26">
        <v>9</v>
      </c>
      <c r="S1054" s="13">
        <v>400</v>
      </c>
      <c r="T1054" s="13">
        <v>400</v>
      </c>
      <c r="U1054" s="13"/>
      <c r="V1054" s="25">
        <f>(F1053-F1054)/F1053</f>
        <v>-2.1276595744680903E-2</v>
      </c>
      <c r="W1054" s="13" t="s">
        <v>95</v>
      </c>
    </row>
    <row r="1055" spans="1:23" x14ac:dyDescent="0.25">
      <c r="A1055" s="21" t="s">
        <v>140</v>
      </c>
      <c r="B1055" s="34">
        <v>44369</v>
      </c>
      <c r="C1055" s="18">
        <v>42962</v>
      </c>
      <c r="D1055" s="9">
        <v>2</v>
      </c>
      <c r="E1055" s="12">
        <f>IF(B1055&gt;0,_xlfn.DAYS(B1055,C1055)/365.242199,"")</f>
        <v>3.8522383335009982</v>
      </c>
      <c r="F1055" s="43">
        <v>916.89173073547329</v>
      </c>
      <c r="G1055" s="47">
        <v>10.897265325670498</v>
      </c>
      <c r="H1055" s="47">
        <v>10.359571514645904</v>
      </c>
      <c r="I1055" s="47">
        <v>12.360259515956303</v>
      </c>
      <c r="J1055" s="40">
        <v>47.984826355489623</v>
      </c>
      <c r="K1055" s="45">
        <f>IF(G1055&gt;0,0.0000275*G1055^2.082*H1055^0.974*F1055,"")</f>
        <v>35.504936756226449</v>
      </c>
      <c r="L1055" s="45">
        <f>IF(G1055&gt;0,(1/3*H1055^3*PI()*(G1055/((H1055-1.3)*200))^2)*F1055,"")</f>
        <v>38.61284451026431</v>
      </c>
      <c r="M1055" s="30">
        <f>IF(E1055&gt;1.9,J1055/E1055,"")</f>
        <v>12.456349322467794</v>
      </c>
      <c r="N1055" s="13" t="s">
        <v>90</v>
      </c>
      <c r="O1055" s="13" t="s">
        <v>379</v>
      </c>
      <c r="P1055" s="27" t="s">
        <v>48</v>
      </c>
      <c r="Q1055" s="15" t="s">
        <v>112</v>
      </c>
      <c r="R1055" s="26">
        <v>10</v>
      </c>
      <c r="S1055" s="13">
        <v>400</v>
      </c>
      <c r="T1055" s="13">
        <v>0</v>
      </c>
      <c r="U1055" s="13"/>
      <c r="V1055" s="25">
        <f>(F1054-F1055)/F1054</f>
        <v>5.2083333333333336E-2</v>
      </c>
      <c r="W1055" s="13" t="s">
        <v>95</v>
      </c>
    </row>
    <row r="1056" spans="1:23" x14ac:dyDescent="0.25">
      <c r="A1056" s="21" t="s">
        <v>127</v>
      </c>
      <c r="B1056" s="34">
        <v>44365</v>
      </c>
      <c r="C1056" s="18">
        <v>42962</v>
      </c>
      <c r="D1056" s="9">
        <v>2</v>
      </c>
      <c r="E1056" s="12">
        <f>IF(B1056&gt;0,_xlfn.DAYS(B1056,C1056)/365.242199,"")</f>
        <v>3.8412866964476904</v>
      </c>
      <c r="F1056" s="43">
        <v>845.23809523809507</v>
      </c>
      <c r="G1056" s="47">
        <v>10.646014492753622</v>
      </c>
      <c r="H1056" s="47">
        <v>11.489554412546866</v>
      </c>
      <c r="I1056" s="47">
        <v>11.348246936133451</v>
      </c>
      <c r="J1056" s="40">
        <v>43.411439041193333</v>
      </c>
      <c r="K1056" s="45">
        <f>IF(G1056&gt;0,0.0000275*G1056^2.082*H1056^0.974*F1056,"")</f>
        <v>34.4866098878732</v>
      </c>
      <c r="L1056" s="45">
        <f>IF(G1056&gt;0,(1/3*H1056^3*PI()*(G1056/((H1056-1.3)*200))^2)*F1056,"")</f>
        <v>36.637089758336373</v>
      </c>
      <c r="M1056" s="30">
        <f>IF(E1056&gt;1.9,J1056/E1056,"")</f>
        <v>11.301275450577267</v>
      </c>
      <c r="N1056" s="13" t="s">
        <v>90</v>
      </c>
      <c r="O1056" s="13" t="s">
        <v>379</v>
      </c>
      <c r="P1056" s="27" t="s">
        <v>48</v>
      </c>
      <c r="Q1056" s="15" t="s">
        <v>113</v>
      </c>
      <c r="R1056" s="26">
        <v>1</v>
      </c>
      <c r="S1056" s="13">
        <v>0</v>
      </c>
      <c r="T1056" s="13">
        <v>0</v>
      </c>
      <c r="U1056" s="13"/>
      <c r="V1056" s="25">
        <f>(F1055-F1056)/F1055</f>
        <v>7.814841501504452E-2</v>
      </c>
      <c r="W1056" s="13" t="s">
        <v>95</v>
      </c>
    </row>
    <row r="1057" spans="1:23" x14ac:dyDescent="0.25">
      <c r="A1057" s="21" t="s">
        <v>169</v>
      </c>
      <c r="B1057" s="34">
        <v>44365</v>
      </c>
      <c r="C1057" s="18">
        <v>42962</v>
      </c>
      <c r="D1057" s="9">
        <v>2</v>
      </c>
      <c r="E1057" s="12">
        <f>IF(B1057&gt;0,_xlfn.DAYS(B1057,C1057)/365.242199,"")</f>
        <v>3.8412866964476904</v>
      </c>
      <c r="F1057" s="43">
        <v>845.2380952380953</v>
      </c>
      <c r="G1057" s="47">
        <v>11.572057971014491</v>
      </c>
      <c r="H1057" s="47">
        <v>12.65338593985477</v>
      </c>
      <c r="I1057" s="47">
        <v>13.032307427623246</v>
      </c>
      <c r="J1057" s="40">
        <v>47.927571825239127</v>
      </c>
      <c r="K1057" s="45">
        <f>IF(G1057&gt;0,0.0000275*G1057^2.082*H1057^0.974*F1057,"")</f>
        <v>45.06942381909883</v>
      </c>
      <c r="L1057" s="45">
        <f>IF(G1057&gt;0,(1/3*H1057^3*PI()*(G1057/((H1057-1.3)*200))^2)*F1057,"")</f>
        <v>46.573443753533148</v>
      </c>
      <c r="M1057" s="30">
        <f>IF(E1057&gt;1.9,J1057/E1057,"")</f>
        <v>12.476957752088941</v>
      </c>
      <c r="N1057" s="13" t="s">
        <v>90</v>
      </c>
      <c r="O1057" s="13" t="s">
        <v>379</v>
      </c>
      <c r="P1057" s="27" t="s">
        <v>48</v>
      </c>
      <c r="Q1057" s="15" t="s">
        <v>113</v>
      </c>
      <c r="R1057" s="26">
        <v>2</v>
      </c>
      <c r="S1057" s="13">
        <v>0</v>
      </c>
      <c r="T1057" s="13">
        <v>0</v>
      </c>
      <c r="U1057" s="13"/>
      <c r="V1057" s="25">
        <f>(F1056-F1057)/F1056</f>
        <v>-2.6900547517227458E-16</v>
      </c>
      <c r="W1057" s="13" t="s">
        <v>95</v>
      </c>
    </row>
    <row r="1058" spans="1:23" x14ac:dyDescent="0.25">
      <c r="A1058" s="21" t="s">
        <v>183</v>
      </c>
      <c r="B1058" s="34">
        <v>44365</v>
      </c>
      <c r="C1058" s="18">
        <v>42962</v>
      </c>
      <c r="D1058" s="9">
        <v>2</v>
      </c>
      <c r="E1058" s="12">
        <f>IF(B1058&gt;0,_xlfn.DAYS(B1058,C1058)/365.242199,"")</f>
        <v>3.8412866964476904</v>
      </c>
      <c r="F1058" s="43">
        <v>833.33333333333337</v>
      </c>
      <c r="G1058" s="47">
        <v>10.395000000000001</v>
      </c>
      <c r="H1058" s="47">
        <v>11.190258310208465</v>
      </c>
      <c r="I1058" s="47">
        <v>10.936692465666233</v>
      </c>
      <c r="J1058" s="40">
        <v>41.213710508156353</v>
      </c>
      <c r="K1058" s="45">
        <f>IF(G1058&gt;0,0.0000275*G1058^2.082*H1058^0.974*F1058,"")</f>
        <v>31.531912473207377</v>
      </c>
      <c r="L1058" s="45">
        <f>IF(G1058&gt;0,(1/3*H1058^3*PI()*(G1058/((H1058-1.3)*200))^2)*F1058,"")</f>
        <v>33.770806623063564</v>
      </c>
      <c r="M1058" s="30">
        <f>IF(E1058&gt;1.9,J1058/E1058,"")</f>
        <v>10.729142020633239</v>
      </c>
      <c r="N1058" s="13" t="s">
        <v>90</v>
      </c>
      <c r="O1058" s="13" t="s">
        <v>379</v>
      </c>
      <c r="P1058" s="27" t="s">
        <v>48</v>
      </c>
      <c r="Q1058" s="15" t="s">
        <v>113</v>
      </c>
      <c r="R1058" s="26">
        <v>3</v>
      </c>
      <c r="S1058" s="13">
        <v>0</v>
      </c>
      <c r="T1058" s="13">
        <v>100</v>
      </c>
      <c r="U1058" s="13"/>
      <c r="V1058" s="25">
        <f>(F1057-F1058)/F1057</f>
        <v>1.4084507042253546E-2</v>
      </c>
      <c r="W1058" s="13" t="s">
        <v>95</v>
      </c>
    </row>
    <row r="1059" spans="1:23" x14ac:dyDescent="0.25">
      <c r="A1059" s="21" t="s">
        <v>197</v>
      </c>
      <c r="B1059" s="34">
        <v>44365</v>
      </c>
      <c r="C1059" s="18">
        <v>42962</v>
      </c>
      <c r="D1059" s="9">
        <v>2</v>
      </c>
      <c r="E1059" s="12">
        <f>IF(B1059&gt;0,_xlfn.DAYS(B1059,C1059)/365.242199,"")</f>
        <v>3.8412866964476904</v>
      </c>
      <c r="F1059" s="43">
        <v>845.23809523809507</v>
      </c>
      <c r="G1059" s="47">
        <v>11.486986714975846</v>
      </c>
      <c r="H1059" s="47">
        <v>12.431117823756093</v>
      </c>
      <c r="I1059" s="47">
        <v>12.583947976352011</v>
      </c>
      <c r="J1059" s="40">
        <v>45.415597219515739</v>
      </c>
      <c r="K1059" s="45">
        <f>IF(G1059&gt;0,0.0000275*G1059^2.082*H1059^0.974*F1059,"")</f>
        <v>43.622827703442354</v>
      </c>
      <c r="L1059" s="45">
        <f>IF(G1059&gt;0,(1/3*H1059^3*PI()*(G1059/((H1059-1.3)*200))^2)*F1059,"")</f>
        <v>45.270252369747766</v>
      </c>
      <c r="M1059" s="30">
        <f>IF(E1059&gt;1.9,J1059/E1059,"")</f>
        <v>11.823016819211842</v>
      </c>
      <c r="N1059" s="13" t="s">
        <v>90</v>
      </c>
      <c r="O1059" s="13" t="s">
        <v>379</v>
      </c>
      <c r="P1059" s="27" t="s">
        <v>48</v>
      </c>
      <c r="Q1059" s="15" t="s">
        <v>113</v>
      </c>
      <c r="R1059" s="26">
        <v>4</v>
      </c>
      <c r="S1059" s="13">
        <v>100</v>
      </c>
      <c r="T1059" s="13">
        <v>100</v>
      </c>
      <c r="U1059" s="13"/>
      <c r="V1059" s="25">
        <f>(F1058-F1059)/F1058</f>
        <v>-1.4285714285714039E-2</v>
      </c>
      <c r="W1059" s="13" t="s">
        <v>95</v>
      </c>
    </row>
    <row r="1060" spans="1:23" x14ac:dyDescent="0.25">
      <c r="A1060" s="21" t="s">
        <v>211</v>
      </c>
      <c r="B1060" s="34">
        <v>44365</v>
      </c>
      <c r="C1060" s="18">
        <v>42962</v>
      </c>
      <c r="D1060" s="9">
        <v>2</v>
      </c>
      <c r="E1060" s="12">
        <f>IF(B1060&gt;0,_xlfn.DAYS(B1060,C1060)/365.242199,"")</f>
        <v>3.8412866964476904</v>
      </c>
      <c r="F1060" s="43">
        <v>1000</v>
      </c>
      <c r="G1060" s="47">
        <v>10.890347985347987</v>
      </c>
      <c r="H1060" s="47">
        <v>11.727975242238667</v>
      </c>
      <c r="I1060" s="47">
        <v>13.197668530798024</v>
      </c>
      <c r="J1060" s="40">
        <v>52.723340969335155</v>
      </c>
      <c r="K1060" s="45">
        <f>IF(G1060&gt;0,0.0000275*G1060^2.082*H1060^0.974*F1060,"")</f>
        <v>43.639209384345904</v>
      </c>
      <c r="L1060" s="45">
        <f>IF(G1060&gt;0,(1/3*H1060^3*PI()*(G1060/((H1060-1.3)*200))^2)*F1060,"")</f>
        <v>46.05971854310328</v>
      </c>
      <c r="M1060" s="30">
        <f>IF(E1060&gt;1.9,J1060/E1060,"")</f>
        <v>13.725437629555783</v>
      </c>
      <c r="N1060" s="13" t="s">
        <v>90</v>
      </c>
      <c r="O1060" s="13" t="s">
        <v>379</v>
      </c>
      <c r="P1060" s="27" t="s">
        <v>48</v>
      </c>
      <c r="Q1060" s="15" t="s">
        <v>113</v>
      </c>
      <c r="R1060" s="26">
        <v>5</v>
      </c>
      <c r="S1060" s="13">
        <v>100</v>
      </c>
      <c r="T1060" s="13">
        <v>0</v>
      </c>
      <c r="U1060" s="13"/>
      <c r="V1060" s="25">
        <f>(F1059-F1060)/F1059</f>
        <v>-0.183098591549296</v>
      </c>
      <c r="W1060" s="13" t="s">
        <v>95</v>
      </c>
    </row>
    <row r="1061" spans="1:23" x14ac:dyDescent="0.25">
      <c r="A1061" s="21" t="s">
        <v>225</v>
      </c>
      <c r="B1061" s="34">
        <v>44365</v>
      </c>
      <c r="C1061" s="18">
        <v>42962</v>
      </c>
      <c r="D1061" s="9">
        <v>2</v>
      </c>
      <c r="E1061" s="12">
        <f>IF(B1061&gt;0,_xlfn.DAYS(B1061,C1061)/365.242199,"")</f>
        <v>3.8412866964476904</v>
      </c>
      <c r="F1061" s="43">
        <v>773.80952380952385</v>
      </c>
      <c r="G1061" s="47">
        <v>10.976666666666665</v>
      </c>
      <c r="H1061" s="47">
        <v>11.795070085616604</v>
      </c>
      <c r="I1061" s="47">
        <v>11.461731623958631</v>
      </c>
      <c r="J1061" s="40">
        <v>41.919923502669015</v>
      </c>
      <c r="K1061" s="45">
        <f>IF(G1061&gt;0,0.0000275*G1061^2.082*H1061^0.974*F1061,"")</f>
        <v>34.519349856248475</v>
      </c>
      <c r="L1061" s="45">
        <f>IF(G1061&gt;0,(1/3*H1061^3*PI()*(G1061/((H1061-1.3)*200))^2)*F1061,"")</f>
        <v>36.364242085224959</v>
      </c>
      <c r="M1061" s="30">
        <f>IF(E1061&gt;1.9,J1061/E1061,"")</f>
        <v>10.912990051337573</v>
      </c>
      <c r="N1061" s="13" t="s">
        <v>90</v>
      </c>
      <c r="O1061" s="13" t="s">
        <v>379</v>
      </c>
      <c r="P1061" s="27" t="s">
        <v>48</v>
      </c>
      <c r="Q1061" s="15" t="s">
        <v>113</v>
      </c>
      <c r="R1061" s="26">
        <v>6</v>
      </c>
      <c r="S1061" s="13">
        <v>200</v>
      </c>
      <c r="T1061" s="13">
        <v>200</v>
      </c>
      <c r="U1061" s="13"/>
      <c r="V1061" s="25">
        <f>(F1060-F1061)/F1060</f>
        <v>0.22619047619047614</v>
      </c>
      <c r="W1061" s="13" t="s">
        <v>95</v>
      </c>
    </row>
    <row r="1062" spans="1:23" x14ac:dyDescent="0.25">
      <c r="A1062" s="21" t="s">
        <v>239</v>
      </c>
      <c r="B1062" s="34">
        <v>44365</v>
      </c>
      <c r="C1062" s="18">
        <v>42962</v>
      </c>
      <c r="D1062" s="9">
        <v>2</v>
      </c>
      <c r="E1062" s="12">
        <f>IF(B1062&gt;0,_xlfn.DAYS(B1062,C1062)/365.242199,"")</f>
        <v>3.8412866964476904</v>
      </c>
      <c r="F1062" s="43">
        <v>821.42857142857144</v>
      </c>
      <c r="G1062" s="47">
        <v>11.831884057971013</v>
      </c>
      <c r="H1062" s="47">
        <v>12.08934351383002</v>
      </c>
      <c r="I1062" s="47">
        <v>13.030873809166959</v>
      </c>
      <c r="J1062" s="40">
        <v>52.327385675839338</v>
      </c>
      <c r="K1062" s="45">
        <f>IF(G1062&gt;0,0.0000275*G1062^2.082*H1062^0.974*F1062,"")</f>
        <v>43.879429934542905</v>
      </c>
      <c r="L1062" s="45">
        <f>IF(G1062&gt;0,(1/3*H1062^3*PI()*(G1062/((H1062-1.3)*200))^2)*F1062,"")</f>
        <v>45.694544778738802</v>
      </c>
      <c r="M1062" s="30">
        <f>IF(E1062&gt;1.9,J1062/E1062,"")</f>
        <v>13.622358811236396</v>
      </c>
      <c r="N1062" s="13" t="s">
        <v>90</v>
      </c>
      <c r="O1062" s="13" t="s">
        <v>379</v>
      </c>
      <c r="P1062" s="27" t="s">
        <v>48</v>
      </c>
      <c r="Q1062" s="15" t="s">
        <v>113</v>
      </c>
      <c r="R1062" s="26">
        <v>7</v>
      </c>
      <c r="S1062" s="13">
        <v>200</v>
      </c>
      <c r="T1062" s="13">
        <v>0</v>
      </c>
      <c r="U1062" s="13"/>
      <c r="V1062" s="25">
        <f>(F1061-F1062)/F1061</f>
        <v>-6.15384615384615E-2</v>
      </c>
      <c r="W1062" s="13" t="s">
        <v>95</v>
      </c>
    </row>
    <row r="1063" spans="1:23" x14ac:dyDescent="0.25">
      <c r="A1063" s="21" t="s">
        <v>253</v>
      </c>
      <c r="B1063" s="34">
        <v>44365</v>
      </c>
      <c r="C1063" s="18">
        <v>42962</v>
      </c>
      <c r="D1063" s="9">
        <v>2</v>
      </c>
      <c r="E1063" s="12">
        <f>IF(B1063&gt;0,_xlfn.DAYS(B1063,C1063)/365.242199,"")</f>
        <v>3.8412866964476904</v>
      </c>
      <c r="F1063" s="43">
        <v>833.33333333333337</v>
      </c>
      <c r="G1063" s="47">
        <v>11.868434343434345</v>
      </c>
      <c r="H1063" s="47">
        <v>12.627808376198843</v>
      </c>
      <c r="I1063" s="47">
        <v>13.468382070252265</v>
      </c>
      <c r="J1063" s="40">
        <v>52.766308144199733</v>
      </c>
      <c r="K1063" s="45">
        <f>IF(G1063&gt;0,0.0000275*G1063^2.082*H1063^0.974*F1063,"")</f>
        <v>46.744662424310548</v>
      </c>
      <c r="L1063" s="45">
        <f>IF(G1063&gt;0,(1/3*H1063^3*PI()*(G1063/((H1063-1.3)*200))^2)*F1063,"")</f>
        <v>48.224352496179009</v>
      </c>
      <c r="M1063" s="30">
        <f>IF(E1063&gt;1.9,J1063/E1063,"")</f>
        <v>13.736623249963735</v>
      </c>
      <c r="N1063" s="13" t="s">
        <v>90</v>
      </c>
      <c r="O1063" s="13" t="s">
        <v>379</v>
      </c>
      <c r="P1063" s="27" t="s">
        <v>48</v>
      </c>
      <c r="Q1063" s="15" t="s">
        <v>113</v>
      </c>
      <c r="R1063" s="26">
        <v>8</v>
      </c>
      <c r="S1063" s="13">
        <v>400</v>
      </c>
      <c r="T1063" s="13">
        <v>0</v>
      </c>
      <c r="U1063" s="13"/>
      <c r="V1063" s="25">
        <f>(F1062-F1063)/F1062</f>
        <v>-1.4492753623188432E-2</v>
      </c>
      <c r="W1063" s="13" t="s">
        <v>95</v>
      </c>
    </row>
    <row r="1064" spans="1:23" x14ac:dyDescent="0.25">
      <c r="A1064" s="21" t="s">
        <v>155</v>
      </c>
      <c r="B1064" s="34">
        <v>44365</v>
      </c>
      <c r="C1064" s="18">
        <v>42962</v>
      </c>
      <c r="D1064" s="9">
        <v>2</v>
      </c>
      <c r="E1064" s="12">
        <f>IF(B1064&gt;0,_xlfn.DAYS(B1064,C1064)/365.242199,"")</f>
        <v>3.8412866964476904</v>
      </c>
      <c r="F1064" s="43">
        <v>857.142857142857</v>
      </c>
      <c r="G1064" s="47">
        <v>11.058061383061382</v>
      </c>
      <c r="H1064" s="47">
        <v>11.774245914265087</v>
      </c>
      <c r="I1064" s="47">
        <v>12.180902186835688</v>
      </c>
      <c r="J1064" s="40">
        <v>47.339872939953509</v>
      </c>
      <c r="K1064" s="45">
        <f>IF(G1064&gt;0,0.0000275*G1064^2.082*H1064^0.974*F1064,"")</f>
        <v>38.762735353252822</v>
      </c>
      <c r="L1064" s="45">
        <f>IF(G1064&gt;0,(1/3*H1064^3*PI()*(G1064/((H1064-1.3)*200))^2)*F1064,"")</f>
        <v>40.825696633685396</v>
      </c>
      <c r="M1064" s="30">
        <f>IF(E1064&gt;1.9,J1064/E1064,"")</f>
        <v>12.323962432622391</v>
      </c>
      <c r="N1064" s="13" t="s">
        <v>90</v>
      </c>
      <c r="O1064" s="13" t="s">
        <v>379</v>
      </c>
      <c r="P1064" s="27" t="s">
        <v>48</v>
      </c>
      <c r="Q1064" s="15" t="s">
        <v>113</v>
      </c>
      <c r="R1064" s="26">
        <v>9</v>
      </c>
      <c r="S1064" s="13">
        <v>400</v>
      </c>
      <c r="T1064" s="13">
        <v>400</v>
      </c>
      <c r="U1064" s="13"/>
      <c r="V1064" s="25">
        <f>(F1063-F1064)/F1063</f>
        <v>-2.8571428571428348E-2</v>
      </c>
      <c r="W1064" s="13" t="s">
        <v>95</v>
      </c>
    </row>
    <row r="1065" spans="1:23" x14ac:dyDescent="0.25">
      <c r="A1065" s="21" t="s">
        <v>141</v>
      </c>
      <c r="B1065" s="34">
        <v>44365</v>
      </c>
      <c r="C1065" s="18">
        <v>42962</v>
      </c>
      <c r="D1065" s="9">
        <v>2</v>
      </c>
      <c r="E1065" s="12">
        <f>IF(B1065&gt;0,_xlfn.DAYS(B1065,C1065)/365.242199,"")</f>
        <v>3.8412866964476904</v>
      </c>
      <c r="F1065" s="43">
        <v>869.04761904761915</v>
      </c>
      <c r="G1065" s="47">
        <v>10.817623188405797</v>
      </c>
      <c r="H1065" s="47">
        <v>11.262599370055298</v>
      </c>
      <c r="I1065" s="47">
        <v>11.84255320263488</v>
      </c>
      <c r="J1065" s="40">
        <v>43.129774463801056</v>
      </c>
      <c r="K1065" s="45">
        <f>IF(G1065&gt;0,0.0000275*G1065^2.082*H1065^0.974*F1065,"")</f>
        <v>35.952973106035373</v>
      </c>
      <c r="L1065" s="45">
        <f>IF(G1065&gt;0,(1/3*H1065^3*PI()*(G1065/((H1065-1.3)*200))^2)*F1065,"")</f>
        <v>38.321850714526171</v>
      </c>
      <c r="M1065" s="30">
        <f>IF(E1065&gt;1.9,J1065/E1065,"")</f>
        <v>11.227949869944934</v>
      </c>
      <c r="N1065" s="13" t="s">
        <v>90</v>
      </c>
      <c r="O1065" s="13" t="s">
        <v>379</v>
      </c>
      <c r="P1065" s="27" t="s">
        <v>48</v>
      </c>
      <c r="Q1065" s="15" t="s">
        <v>113</v>
      </c>
      <c r="R1065" s="26">
        <v>10</v>
      </c>
      <c r="S1065" s="13">
        <v>400</v>
      </c>
      <c r="T1065" s="13">
        <v>0</v>
      </c>
      <c r="U1065" s="13"/>
      <c r="V1065" s="25">
        <f>(F1064-F1065)/F1064</f>
        <v>-1.3888888888889181E-2</v>
      </c>
      <c r="W1065" s="13" t="s">
        <v>95</v>
      </c>
    </row>
    <row r="1066" spans="1:23" x14ac:dyDescent="0.25">
      <c r="A1066" s="21" t="s">
        <v>114</v>
      </c>
      <c r="B1066" s="28">
        <v>44726</v>
      </c>
      <c r="C1066" s="18">
        <v>42993</v>
      </c>
      <c r="D1066" s="9">
        <v>3</v>
      </c>
      <c r="E1066" s="12">
        <f>IF(B1066&gt;0,_xlfn.DAYS(B1066,C1066)/365.242199,"")</f>
        <v>4.7447967533455788</v>
      </c>
      <c r="F1066" s="43">
        <v>911.1111111111112</v>
      </c>
      <c r="G1066" s="47">
        <v>12.77628787878788</v>
      </c>
      <c r="H1066" s="47">
        <v>11.380186868686868</v>
      </c>
      <c r="I1066" s="47">
        <v>12.720116668167353</v>
      </c>
      <c r="J1066" s="40">
        <v>61.654930872716953</v>
      </c>
      <c r="K1066" s="45">
        <f>IF(G1066&gt;0,0.0000275*G1066^2.082*H1066^0.974*F1066,"")</f>
        <v>53.842858484793929</v>
      </c>
      <c r="L1066" s="45">
        <f>IF(G1066&gt;0,(1/3*H1066^3*PI()*(G1066/((H1066-1.3)*200))^2)*F1066,"")</f>
        <v>56.475535981123365</v>
      </c>
      <c r="M1066" s="30">
        <f>IF(E1066&gt;1.9,J1066/E1066,"")</f>
        <v>12.99421957942535</v>
      </c>
      <c r="N1066" s="13" t="s">
        <v>92</v>
      </c>
      <c r="O1066" s="13" t="s">
        <v>379</v>
      </c>
      <c r="P1066" s="27" t="s">
        <v>48</v>
      </c>
      <c r="Q1066" s="15" t="s">
        <v>100</v>
      </c>
      <c r="R1066" s="26">
        <v>1</v>
      </c>
      <c r="S1066" s="13">
        <v>0</v>
      </c>
      <c r="T1066" s="13">
        <v>0</v>
      </c>
      <c r="U1066" s="13"/>
      <c r="V1066" s="25">
        <f>(F1065-F1066)/F1065</f>
        <v>-4.8401826484018244E-2</v>
      </c>
      <c r="W1066" s="13" t="s">
        <v>96</v>
      </c>
    </row>
    <row r="1067" spans="1:23" x14ac:dyDescent="0.25">
      <c r="A1067" s="21" t="s">
        <v>156</v>
      </c>
      <c r="B1067" s="28">
        <v>44726</v>
      </c>
      <c r="C1067" s="18">
        <v>42993</v>
      </c>
      <c r="D1067" s="9">
        <v>3</v>
      </c>
      <c r="E1067" s="12">
        <f>IF(B1067&gt;0,_xlfn.DAYS(B1067,C1067)/365.242199,"")</f>
        <v>4.7447967533455788</v>
      </c>
      <c r="F1067" s="43">
        <v>788.88888888888903</v>
      </c>
      <c r="G1067" s="47">
        <v>12.892753623188407</v>
      </c>
      <c r="H1067" s="47">
        <v>11.26853852048583</v>
      </c>
      <c r="I1067" s="47">
        <v>13.814205366178541</v>
      </c>
      <c r="J1067" s="40">
        <v>64.795358874624853</v>
      </c>
      <c r="K1067" s="45">
        <f>IF(G1067&gt;0,0.0000275*G1067^2.082*H1067^0.974*F1067,"")</f>
        <v>47.055163020816764</v>
      </c>
      <c r="L1067" s="45">
        <f>IF(G1067&gt;0,(1/3*H1067^3*PI()*(G1067/((H1067-1.3)*200))^2)*F1067,"")</f>
        <v>49.432847838592068</v>
      </c>
      <c r="M1067" s="30">
        <f>IF(E1067&gt;1.9,J1067/E1067,"")</f>
        <v>13.656087340082024</v>
      </c>
      <c r="N1067" s="13" t="s">
        <v>92</v>
      </c>
      <c r="O1067" s="13" t="s">
        <v>379</v>
      </c>
      <c r="P1067" s="27" t="s">
        <v>48</v>
      </c>
      <c r="Q1067" s="15" t="s">
        <v>100</v>
      </c>
      <c r="R1067" s="26">
        <v>2</v>
      </c>
      <c r="S1067" s="13">
        <v>0</v>
      </c>
      <c r="T1067" s="13">
        <v>0</v>
      </c>
      <c r="U1067" s="13"/>
      <c r="V1067" s="25">
        <f>(F1066-F1067)/F1066</f>
        <v>0.13414634146341456</v>
      </c>
      <c r="W1067" s="13" t="s">
        <v>96</v>
      </c>
    </row>
    <row r="1068" spans="1:23" x14ac:dyDescent="0.25">
      <c r="A1068" s="21" t="s">
        <v>170</v>
      </c>
      <c r="B1068" s="28">
        <v>44726</v>
      </c>
      <c r="C1068" s="18">
        <v>42993</v>
      </c>
      <c r="D1068" s="9">
        <v>3</v>
      </c>
      <c r="E1068" s="12">
        <f>IF(B1068&gt;0,_xlfn.DAYS(B1068,C1068)/365.242199,"")</f>
        <v>4.7447967533455788</v>
      </c>
      <c r="F1068" s="43">
        <v>877.77777777777783</v>
      </c>
      <c r="G1068" s="47">
        <v>13.713568823261578</v>
      </c>
      <c r="H1068" s="47">
        <v>12.573963475365428</v>
      </c>
      <c r="I1068" s="47">
        <v>16.81819410771881</v>
      </c>
      <c r="J1068" s="40">
        <v>70.673008114448479</v>
      </c>
      <c r="K1068" s="45">
        <f>IF(G1068&gt;0,0.0000275*G1068^2.082*H1068^0.974*F1068,"")</f>
        <v>66.244604897059702</v>
      </c>
      <c r="L1068" s="45">
        <f>IF(G1068&gt;0,(1/3*H1068^3*PI()*(G1068/((H1068-1.3)*200))^2)*F1068,"")</f>
        <v>67.595459685161956</v>
      </c>
      <c r="M1068" s="30">
        <f>IF(E1068&gt;1.9,J1068/E1068,"")</f>
        <v>14.894844139449514</v>
      </c>
      <c r="N1068" s="13" t="s">
        <v>92</v>
      </c>
      <c r="O1068" s="13" t="s">
        <v>379</v>
      </c>
      <c r="P1068" s="27" t="s">
        <v>48</v>
      </c>
      <c r="Q1068" s="15" t="s">
        <v>100</v>
      </c>
      <c r="R1068" s="26">
        <v>3</v>
      </c>
      <c r="S1068" s="13">
        <v>0</v>
      </c>
      <c r="T1068" s="13">
        <v>100</v>
      </c>
      <c r="U1068" s="13"/>
      <c r="V1068" s="25">
        <f>(F1067-F1068)/F1067</f>
        <v>-0.11267605633802803</v>
      </c>
      <c r="W1068" s="13" t="s">
        <v>96</v>
      </c>
    </row>
    <row r="1069" spans="1:23" x14ac:dyDescent="0.25">
      <c r="A1069" s="21" t="s">
        <v>184</v>
      </c>
      <c r="B1069" s="28">
        <v>44726</v>
      </c>
      <c r="C1069" s="18">
        <v>42993</v>
      </c>
      <c r="D1069" s="9">
        <v>3</v>
      </c>
      <c r="E1069" s="12">
        <f>IF(B1069&gt;0,_xlfn.DAYS(B1069,C1069)/365.242199,"")</f>
        <v>4.7447967533455788</v>
      </c>
      <c r="F1069" s="43">
        <v>788.88888888888903</v>
      </c>
      <c r="G1069" s="47">
        <v>13.683514492753623</v>
      </c>
      <c r="H1069" s="47">
        <v>12.971192679301373</v>
      </c>
      <c r="I1069" s="47">
        <v>15.220391238123174</v>
      </c>
      <c r="J1069" s="40">
        <v>54.79312459751953</v>
      </c>
      <c r="K1069" s="45">
        <f>IF(G1069&gt;0,0.0000275*G1069^2.082*H1069^0.974*F1069,"")</f>
        <v>61.087800281216737</v>
      </c>
      <c r="L1069" s="45">
        <f>IF(G1069&gt;0,(1/3*H1069^3*PI()*(G1069/((H1069-1.3)*200))^2)*F1069,"")</f>
        <v>61.956807711442899</v>
      </c>
      <c r="M1069" s="30">
        <f>IF(E1069&gt;1.9,J1069/E1069,"")</f>
        <v>11.548044615163892</v>
      </c>
      <c r="N1069" s="13" t="s">
        <v>92</v>
      </c>
      <c r="O1069" s="13" t="s">
        <v>379</v>
      </c>
      <c r="P1069" s="27" t="s">
        <v>48</v>
      </c>
      <c r="Q1069" s="15" t="s">
        <v>100</v>
      </c>
      <c r="R1069" s="26">
        <v>4</v>
      </c>
      <c r="S1069" s="13">
        <v>100</v>
      </c>
      <c r="T1069" s="13">
        <v>100</v>
      </c>
      <c r="U1069" s="13"/>
      <c r="V1069" s="25">
        <f>(F1068-F1069)/F1068</f>
        <v>0.10126582278481001</v>
      </c>
      <c r="W1069" s="13" t="s">
        <v>96</v>
      </c>
    </row>
    <row r="1070" spans="1:23" x14ac:dyDescent="0.25">
      <c r="A1070" s="21" t="s">
        <v>198</v>
      </c>
      <c r="B1070" s="28">
        <v>44726</v>
      </c>
      <c r="C1070" s="18">
        <v>42993</v>
      </c>
      <c r="D1070" s="9">
        <v>3</v>
      </c>
      <c r="E1070" s="12">
        <f>IF(B1070&gt;0,_xlfn.DAYS(B1070,C1070)/365.242199,"")</f>
        <v>4.7447967533455788</v>
      </c>
      <c r="F1070" s="43">
        <v>866.66666666666663</v>
      </c>
      <c r="G1070" s="47">
        <v>13.900931186868686</v>
      </c>
      <c r="H1070" s="47">
        <v>12.622476461897879</v>
      </c>
      <c r="I1070" s="47">
        <v>16.833273684087615</v>
      </c>
      <c r="J1070" s="40">
        <v>67.783716827683051</v>
      </c>
      <c r="K1070" s="45">
        <f>IF(G1070&gt;0,0.0000275*G1070^2.082*H1070^0.974*F1070,"")</f>
        <v>67.533146373041589</v>
      </c>
      <c r="L1070" s="45">
        <f>IF(G1070&gt;0,(1/3*H1070^3*PI()*(G1070/((H1070-1.3)*200))^2)*F1070,"")</f>
        <v>68.77955511331804</v>
      </c>
      <c r="M1070" s="30">
        <f>IF(E1070&gt;1.9,J1070/E1070,"")</f>
        <v>14.285905245548912</v>
      </c>
      <c r="N1070" s="13" t="s">
        <v>92</v>
      </c>
      <c r="O1070" s="13" t="s">
        <v>379</v>
      </c>
      <c r="P1070" s="27" t="s">
        <v>48</v>
      </c>
      <c r="Q1070" s="15" t="s">
        <v>100</v>
      </c>
      <c r="R1070" s="26">
        <v>5</v>
      </c>
      <c r="S1070" s="13">
        <v>100</v>
      </c>
      <c r="T1070" s="13">
        <v>0</v>
      </c>
      <c r="U1070" s="13"/>
      <c r="V1070" s="25">
        <f>(F1069-F1070)/F1069</f>
        <v>-9.8591549295774406E-2</v>
      </c>
      <c r="W1070" s="13" t="s">
        <v>96</v>
      </c>
    </row>
    <row r="1071" spans="1:23" x14ac:dyDescent="0.25">
      <c r="A1071" s="21" t="s">
        <v>212</v>
      </c>
      <c r="B1071" s="28">
        <v>44726</v>
      </c>
      <c r="C1071" s="18">
        <v>42993</v>
      </c>
      <c r="D1071" s="9">
        <v>3</v>
      </c>
      <c r="E1071" s="12">
        <f>IF(B1071&gt;0,_xlfn.DAYS(B1071,C1071)/365.242199,"")</f>
        <v>4.7447967533455788</v>
      </c>
      <c r="F1071" s="43">
        <v>855.55555555555566</v>
      </c>
      <c r="G1071" s="47">
        <v>14.410353248064709</v>
      </c>
      <c r="H1071" s="47">
        <v>13.012994560575283</v>
      </c>
      <c r="I1071" s="47">
        <v>17.517896105613044</v>
      </c>
      <c r="J1071" s="40">
        <v>71.869697718669599</v>
      </c>
      <c r="K1071" s="45">
        <f>IF(G1071&gt;0,0.0000275*G1071^2.082*H1071^0.974*F1071,"")</f>
        <v>74.019291333987525</v>
      </c>
      <c r="L1071" s="45">
        <f>IF(G1071&gt;0,(1/3*H1071^3*PI()*(G1071/((H1071-1.3)*200))^2)*F1071,"")</f>
        <v>74.707113724820815</v>
      </c>
      <c r="M1071" s="30">
        <f>IF(E1071&gt;1.9,J1071/E1071,"")</f>
        <v>15.147055069955091</v>
      </c>
      <c r="N1071" s="13" t="s">
        <v>92</v>
      </c>
      <c r="O1071" s="13" t="s">
        <v>379</v>
      </c>
      <c r="P1071" s="27" t="s">
        <v>48</v>
      </c>
      <c r="Q1071" s="15" t="s">
        <v>100</v>
      </c>
      <c r="R1071" s="26">
        <v>6</v>
      </c>
      <c r="S1071" s="13">
        <v>200</v>
      </c>
      <c r="T1071" s="13">
        <v>200</v>
      </c>
      <c r="U1071" s="13"/>
      <c r="V1071" s="25">
        <f>(F1070-F1071)/F1070</f>
        <v>1.282051282051266E-2</v>
      </c>
      <c r="W1071" s="13" t="s">
        <v>96</v>
      </c>
    </row>
    <row r="1072" spans="1:23" x14ac:dyDescent="0.25">
      <c r="A1072" s="21" t="s">
        <v>226</v>
      </c>
      <c r="B1072" s="28">
        <v>44726</v>
      </c>
      <c r="C1072" s="18">
        <v>42993</v>
      </c>
      <c r="D1072" s="9">
        <v>3</v>
      </c>
      <c r="E1072" s="12">
        <f>IF(B1072&gt;0,_xlfn.DAYS(B1072,C1072)/365.242199,"")</f>
        <v>4.7447967533455788</v>
      </c>
      <c r="F1072" s="43">
        <v>788.88888888888903</v>
      </c>
      <c r="G1072" s="47">
        <v>13.425030864197531</v>
      </c>
      <c r="H1072" s="47">
        <v>11.781989214489215</v>
      </c>
      <c r="I1072" s="47">
        <v>14.827213892571002</v>
      </c>
      <c r="J1072" s="40">
        <v>65.843909530739708</v>
      </c>
      <c r="K1072" s="45">
        <f>IF(G1072&gt;0,0.0000275*G1072^2.082*H1072^0.974*F1072,"")</f>
        <v>53.460757666211435</v>
      </c>
      <c r="L1072" s="45">
        <f>IF(G1072&gt;0,(1/3*H1072^3*PI()*(G1072/((H1072-1.3)*200))^2)*F1072,"")</f>
        <v>55.40940633395342</v>
      </c>
      <c r="M1072" s="30">
        <f>IF(E1072&gt;1.9,J1072/E1072,"")</f>
        <v>13.87707692311854</v>
      </c>
      <c r="N1072" s="13" t="s">
        <v>92</v>
      </c>
      <c r="O1072" s="13" t="s">
        <v>379</v>
      </c>
      <c r="P1072" s="27" t="s">
        <v>48</v>
      </c>
      <c r="Q1072" s="15" t="s">
        <v>100</v>
      </c>
      <c r="R1072" s="26">
        <v>7</v>
      </c>
      <c r="S1072" s="13">
        <v>200</v>
      </c>
      <c r="T1072" s="13">
        <v>0</v>
      </c>
      <c r="U1072" s="13"/>
      <c r="V1072" s="25">
        <f>(F1071-F1072)/F1071</f>
        <v>7.7922077922077865E-2</v>
      </c>
      <c r="W1072" s="13" t="s">
        <v>96</v>
      </c>
    </row>
    <row r="1073" spans="1:23" x14ac:dyDescent="0.25">
      <c r="A1073" s="21" t="s">
        <v>240</v>
      </c>
      <c r="B1073" s="28">
        <v>44726</v>
      </c>
      <c r="C1073" s="18">
        <v>42993</v>
      </c>
      <c r="D1073" s="9">
        <v>3</v>
      </c>
      <c r="E1073" s="12">
        <f>IF(B1073&gt;0,_xlfn.DAYS(B1073,C1073)/365.242199,"")</f>
        <v>4.7447967533455788</v>
      </c>
      <c r="F1073" s="43">
        <v>977.77777777777783</v>
      </c>
      <c r="G1073" s="47">
        <v>14.596015712682377</v>
      </c>
      <c r="H1073" s="47">
        <v>14.121155578480447</v>
      </c>
      <c r="I1073" s="47">
        <v>19.989867025788527</v>
      </c>
      <c r="J1073" s="40">
        <v>73.411046380918634</v>
      </c>
      <c r="K1073" s="45">
        <f>IF(G1073&gt;0,0.0000275*G1073^2.082*H1073^0.974*F1073,"")</f>
        <v>94.076754617135592</v>
      </c>
      <c r="L1073" s="45">
        <f>IF(G1073&gt;0,(1/3*H1073^3*PI()*(G1073/((H1073-1.3)*200))^2)*F1073,"")</f>
        <v>93.418697327201869</v>
      </c>
      <c r="M1073" s="30">
        <f>IF(E1073&gt;1.9,J1073/E1073,"")</f>
        <v>15.471905372797297</v>
      </c>
      <c r="N1073" s="13" t="s">
        <v>92</v>
      </c>
      <c r="O1073" s="13" t="s">
        <v>379</v>
      </c>
      <c r="P1073" s="27" t="s">
        <v>48</v>
      </c>
      <c r="Q1073" s="15" t="s">
        <v>100</v>
      </c>
      <c r="R1073" s="26">
        <v>8</v>
      </c>
      <c r="S1073" s="13">
        <v>400</v>
      </c>
      <c r="T1073" s="13">
        <v>0</v>
      </c>
      <c r="U1073" s="13"/>
      <c r="V1073" s="25">
        <f>(F1072-F1073)/F1072</f>
        <v>-0.23943661971830971</v>
      </c>
      <c r="W1073" s="13" t="s">
        <v>96</v>
      </c>
    </row>
    <row r="1074" spans="1:23" x14ac:dyDescent="0.25">
      <c r="A1074" s="21" t="s">
        <v>142</v>
      </c>
      <c r="B1074" s="28">
        <v>44726</v>
      </c>
      <c r="C1074" s="18">
        <v>42993</v>
      </c>
      <c r="D1074" s="9">
        <v>3</v>
      </c>
      <c r="E1074" s="12">
        <f>IF(B1074&gt;0,_xlfn.DAYS(B1074,C1074)/365.242199,"")</f>
        <v>4.7447967533455788</v>
      </c>
      <c r="F1074" s="43">
        <v>911.1111111111112</v>
      </c>
      <c r="G1074" s="47">
        <v>13.617616459627328</v>
      </c>
      <c r="H1074" s="47">
        <v>12.032777952338728</v>
      </c>
      <c r="I1074" s="47">
        <v>16.56020720523782</v>
      </c>
      <c r="J1074" s="40">
        <v>76.485103456573484</v>
      </c>
      <c r="K1074" s="45">
        <f>IF(G1074&gt;0,0.0000275*G1074^2.082*H1074^0.974*F1074,"")</f>
        <v>64.920059928311389</v>
      </c>
      <c r="L1074" s="45">
        <f>IF(G1074&gt;0,(1/3*H1074^3*PI()*(G1074/((H1074-1.3)*200))^2)*F1074,"")</f>
        <v>66.89837742625798</v>
      </c>
      <c r="M1074" s="30">
        <f>IF(E1074&gt;1.9,J1074/E1074,"")</f>
        <v>16.119784983970803</v>
      </c>
      <c r="N1074" s="13" t="s">
        <v>92</v>
      </c>
      <c r="O1074" s="13" t="s">
        <v>379</v>
      </c>
      <c r="P1074" s="27" t="s">
        <v>48</v>
      </c>
      <c r="Q1074" s="15" t="s">
        <v>100</v>
      </c>
      <c r="R1074" s="26">
        <v>9</v>
      </c>
      <c r="S1074" s="13">
        <v>400</v>
      </c>
      <c r="T1074" s="13">
        <v>400</v>
      </c>
      <c r="U1074" s="13"/>
      <c r="V1074" s="25">
        <f>(F1073-F1074)/F1073</f>
        <v>6.8181818181818135E-2</v>
      </c>
      <c r="W1074" s="13" t="s">
        <v>96</v>
      </c>
    </row>
    <row r="1075" spans="1:23" x14ac:dyDescent="0.25">
      <c r="A1075" s="21" t="s">
        <v>128</v>
      </c>
      <c r="B1075" s="28">
        <v>44726</v>
      </c>
      <c r="C1075" s="18">
        <v>42993</v>
      </c>
      <c r="D1075" s="9">
        <v>3</v>
      </c>
      <c r="E1075" s="12">
        <f>IF(B1075&gt;0,_xlfn.DAYS(B1075,C1075)/365.242199,"")</f>
        <v>4.7447967533455788</v>
      </c>
      <c r="F1075" s="43">
        <v>822.22222222222229</v>
      </c>
      <c r="G1075" s="47">
        <v>14.008783389450056</v>
      </c>
      <c r="H1075" s="47">
        <v>11.859632405335073</v>
      </c>
      <c r="I1075" s="47">
        <v>16.279108153920358</v>
      </c>
      <c r="J1075" s="40">
        <v>77.492221245223774</v>
      </c>
      <c r="K1075" s="45">
        <f>IF(G1075&gt;0,0.0000275*G1075^2.082*H1075^0.974*F1075,"")</f>
        <v>61.273537600921905</v>
      </c>
      <c r="L1075" s="45">
        <f>IF(G1075&gt;0,(1/3*H1075^3*PI()*(G1075/((H1075-1.3)*200))^2)*F1075,"")</f>
        <v>63.193842164349533</v>
      </c>
      <c r="M1075" s="30">
        <f>IF(E1075&gt;1.9,J1075/E1075,"")</f>
        <v>16.332042292556292</v>
      </c>
      <c r="N1075" s="13" t="s">
        <v>92</v>
      </c>
      <c r="O1075" s="13" t="s">
        <v>379</v>
      </c>
      <c r="P1075" s="27" t="s">
        <v>48</v>
      </c>
      <c r="Q1075" s="15" t="s">
        <v>100</v>
      </c>
      <c r="R1075" s="26">
        <v>10</v>
      </c>
      <c r="S1075" s="13">
        <v>400</v>
      </c>
      <c r="T1075" s="13">
        <v>0</v>
      </c>
      <c r="U1075" s="13"/>
      <c r="V1075" s="25">
        <f>(F1074-F1075)/F1074</f>
        <v>9.7560975609756115E-2</v>
      </c>
      <c r="W1075" s="13" t="s">
        <v>96</v>
      </c>
    </row>
    <row r="1076" spans="1:23" x14ac:dyDescent="0.25">
      <c r="A1076" s="21" t="s">
        <v>115</v>
      </c>
      <c r="B1076" s="28">
        <v>44788</v>
      </c>
      <c r="C1076" s="18">
        <v>42901</v>
      </c>
      <c r="D1076" s="9">
        <v>3</v>
      </c>
      <c r="E1076" s="12">
        <f>IF(B1076&gt;0,_xlfn.DAYS(B1076,C1076)/365.242199,"")</f>
        <v>5.1664347798979273</v>
      </c>
      <c r="F1076" s="43">
        <v>1090.909090909091</v>
      </c>
      <c r="G1076" s="47">
        <v>13.862031400966181</v>
      </c>
      <c r="H1076" s="47">
        <v>10.951326086956518</v>
      </c>
      <c r="I1076" s="47">
        <v>19.88177620081122</v>
      </c>
      <c r="J1076" s="40">
        <v>79.81659128172754</v>
      </c>
      <c r="K1076" s="45">
        <f>IF(G1076&gt;0,0.0000275*G1076^2.082*H1076^0.974*F1076,"")</f>
        <v>73.594505510921408</v>
      </c>
      <c r="L1076" s="45">
        <f>IF(G1076&gt;0,(1/3*H1076^3*PI()*(G1076/((H1076-1.3)*200))^2)*F1076,"")</f>
        <v>77.381491751563971</v>
      </c>
      <c r="M1076" s="30">
        <f>IF(E1076&gt;1.9,J1076/E1076,"")</f>
        <v>15.44906588045702</v>
      </c>
      <c r="N1076" s="13" t="s">
        <v>92</v>
      </c>
      <c r="O1076" s="13" t="s">
        <v>379</v>
      </c>
      <c r="P1076" s="27" t="s">
        <v>48</v>
      </c>
      <c r="Q1076" s="15" t="s">
        <v>101</v>
      </c>
      <c r="R1076" s="26">
        <v>1</v>
      </c>
      <c r="S1076" s="13">
        <v>0</v>
      </c>
      <c r="T1076" s="13">
        <v>0</v>
      </c>
      <c r="U1076" s="13"/>
      <c r="V1076" s="25">
        <f>(F1075-F1076)/F1075</f>
        <v>-0.32678132678132676</v>
      </c>
      <c r="W1076" s="13" t="s">
        <v>96</v>
      </c>
    </row>
    <row r="1077" spans="1:23" x14ac:dyDescent="0.25">
      <c r="A1077" s="21" t="s">
        <v>157</v>
      </c>
      <c r="B1077" s="28">
        <v>44788</v>
      </c>
      <c r="C1077" s="18">
        <v>42901</v>
      </c>
      <c r="D1077" s="9">
        <v>3</v>
      </c>
      <c r="E1077" s="12">
        <f>IF(B1077&gt;0,_xlfn.DAYS(B1077,C1077)/365.242199,"")</f>
        <v>5.1664347798979273</v>
      </c>
      <c r="F1077" s="43">
        <v>1060.6060606060607</v>
      </c>
      <c r="G1077" s="47">
        <v>13.951332015810278</v>
      </c>
      <c r="H1077" s="47">
        <v>11.229855072463771</v>
      </c>
      <c r="I1077" s="47">
        <v>19.564521151121042</v>
      </c>
      <c r="J1077" s="40">
        <v>83.452422606306484</v>
      </c>
      <c r="K1077" s="45">
        <f>IF(G1077&gt;0,0.0000275*G1077^2.082*H1077^0.974*F1077,"")</f>
        <v>74.308938182805974</v>
      </c>
      <c r="L1077" s="45">
        <f>IF(G1077&gt;0,(1/3*H1077^3*PI()*(G1077/((H1077-1.3)*200))^2)*F1077,"")</f>
        <v>77.623051949591769</v>
      </c>
      <c r="M1077" s="30">
        <f>IF(E1077&gt;1.9,J1077/E1077,"")</f>
        <v>16.152806753897558</v>
      </c>
      <c r="N1077" s="13" t="s">
        <v>92</v>
      </c>
      <c r="O1077" s="13" t="s">
        <v>379</v>
      </c>
      <c r="P1077" s="27" t="s">
        <v>48</v>
      </c>
      <c r="Q1077" s="15" t="s">
        <v>101</v>
      </c>
      <c r="R1077" s="26">
        <v>2</v>
      </c>
      <c r="S1077" s="13">
        <v>0</v>
      </c>
      <c r="T1077" s="13">
        <v>0</v>
      </c>
      <c r="U1077" s="13"/>
      <c r="V1077" s="25">
        <f>(F1076-F1077)/F1076</f>
        <v>2.7777777777777731E-2</v>
      </c>
      <c r="W1077" s="13" t="s">
        <v>96</v>
      </c>
    </row>
    <row r="1078" spans="1:23" x14ac:dyDescent="0.25">
      <c r="A1078" s="21" t="s">
        <v>171</v>
      </c>
      <c r="B1078" s="28">
        <v>44788</v>
      </c>
      <c r="C1078" s="18">
        <v>42901</v>
      </c>
      <c r="D1078" s="9">
        <v>3</v>
      </c>
      <c r="E1078" s="12">
        <f>IF(B1078&gt;0,_xlfn.DAYS(B1078,C1078)/365.242199,"")</f>
        <v>5.1664347798979273</v>
      </c>
      <c r="F1078" s="43">
        <v>1075.7575757575758</v>
      </c>
      <c r="G1078" s="47">
        <v>13.406521739130433</v>
      </c>
      <c r="H1078" s="47">
        <v>10.676132850241544</v>
      </c>
      <c r="I1078" s="47">
        <v>18.534829486203229</v>
      </c>
      <c r="J1078" s="40">
        <v>77.845002434600204</v>
      </c>
      <c r="K1078" s="45">
        <f>IF(G1078&gt;0,0.0000275*G1078^2.082*H1078^0.974*F1078,"")</f>
        <v>66.038084591132133</v>
      </c>
      <c r="L1078" s="45">
        <f>IF(G1078&gt;0,(1/3*H1078^3*PI()*(G1078/((H1078-1.3)*200))^2)*F1078,"")</f>
        <v>70.066379488758301</v>
      </c>
      <c r="M1078" s="30">
        <f>IF(E1078&gt;1.9,J1078/E1078,"")</f>
        <v>15.067450911697792</v>
      </c>
      <c r="N1078" s="13" t="s">
        <v>92</v>
      </c>
      <c r="O1078" s="13" t="s">
        <v>379</v>
      </c>
      <c r="P1078" s="27" t="s">
        <v>48</v>
      </c>
      <c r="Q1078" s="15" t="s">
        <v>101</v>
      </c>
      <c r="R1078" s="26">
        <v>3</v>
      </c>
      <c r="S1078" s="13">
        <v>0</v>
      </c>
      <c r="T1078" s="13">
        <v>100</v>
      </c>
      <c r="U1078" s="13"/>
      <c r="V1078" s="25">
        <f>(F1077-F1078)/F1077</f>
        <v>-1.4285714285714153E-2</v>
      </c>
      <c r="W1078" s="13" t="s">
        <v>96</v>
      </c>
    </row>
    <row r="1079" spans="1:23" x14ac:dyDescent="0.25">
      <c r="A1079" s="21" t="s">
        <v>185</v>
      </c>
      <c r="B1079" s="28">
        <v>44788</v>
      </c>
      <c r="C1079" s="18">
        <v>42901</v>
      </c>
      <c r="D1079" s="9">
        <v>3</v>
      </c>
      <c r="E1079" s="12">
        <f>IF(B1079&gt;0,_xlfn.DAYS(B1079,C1079)/365.242199,"")</f>
        <v>5.1664347798979273</v>
      </c>
      <c r="F1079" s="43">
        <v>1000</v>
      </c>
      <c r="G1079" s="47">
        <v>15.405194805194805</v>
      </c>
      <c r="H1079" s="47">
        <v>12.257023652675826</v>
      </c>
      <c r="I1079" s="47">
        <v>22.070162649699924</v>
      </c>
      <c r="J1079" s="40">
        <v>88.03294787609876</v>
      </c>
      <c r="K1079" s="45">
        <f>IF(G1079&gt;0,0.0000275*G1079^2.082*H1079^0.974*F1079,"")</f>
        <v>93.787035033727534</v>
      </c>
      <c r="L1079" s="45">
        <f>IF(G1079&gt;0,(1/3*H1079^3*PI()*(G1079/((H1079-1.3)*200))^2)*F1079,"")</f>
        <v>95.295609016351307</v>
      </c>
      <c r="M1079" s="30">
        <f>IF(E1079&gt;1.9,J1079/E1079,"")</f>
        <v>17.039399823380336</v>
      </c>
      <c r="N1079" s="13" t="s">
        <v>92</v>
      </c>
      <c r="O1079" s="13" t="s">
        <v>379</v>
      </c>
      <c r="P1079" s="27" t="s">
        <v>48</v>
      </c>
      <c r="Q1079" s="15" t="s">
        <v>101</v>
      </c>
      <c r="R1079" s="26">
        <v>4</v>
      </c>
      <c r="S1079" s="13">
        <v>100</v>
      </c>
      <c r="T1079" s="13">
        <v>100</v>
      </c>
      <c r="U1079" s="13"/>
      <c r="V1079" s="25">
        <f>(F1078-F1079)/F1078</f>
        <v>7.0422535211267595E-2</v>
      </c>
      <c r="W1079" s="13" t="s">
        <v>96</v>
      </c>
    </row>
    <row r="1080" spans="1:23" x14ac:dyDescent="0.25">
      <c r="A1080" s="21" t="s">
        <v>199</v>
      </c>
      <c r="B1080" s="28">
        <v>44788</v>
      </c>
      <c r="C1080" s="18">
        <v>42901</v>
      </c>
      <c r="D1080" s="9">
        <v>3</v>
      </c>
      <c r="E1080" s="12">
        <f>IF(B1080&gt;0,_xlfn.DAYS(B1080,C1080)/365.242199,"")</f>
        <v>5.1664347798979273</v>
      </c>
      <c r="F1080" s="43">
        <v>1015.1515151515151</v>
      </c>
      <c r="G1080" s="47">
        <v>13.734522946859906</v>
      </c>
      <c r="H1080" s="47">
        <v>11.141262077294687</v>
      </c>
      <c r="I1080" s="47">
        <v>18.681760589282085</v>
      </c>
      <c r="J1080" s="40">
        <v>79.966320938719079</v>
      </c>
      <c r="K1080" s="45">
        <f>IF(G1080&gt;0,0.0000275*G1080^2.082*H1080^0.974*F1080,"")</f>
        <v>68.313341526316137</v>
      </c>
      <c r="L1080" s="45">
        <f>IF(G1080&gt;0,(1/3*H1080^3*PI()*(G1080/((H1080-1.3)*200))^2)*F1080,"")</f>
        <v>71.586021823050856</v>
      </c>
      <c r="M1080" s="30">
        <f>IF(E1080&gt;1.9,J1080/E1080,"")</f>
        <v>15.478047114784049</v>
      </c>
      <c r="N1080" s="13" t="s">
        <v>92</v>
      </c>
      <c r="O1080" s="13" t="s">
        <v>379</v>
      </c>
      <c r="P1080" s="27" t="s">
        <v>48</v>
      </c>
      <c r="Q1080" s="15" t="s">
        <v>101</v>
      </c>
      <c r="R1080" s="26">
        <v>5</v>
      </c>
      <c r="S1080" s="13">
        <v>100</v>
      </c>
      <c r="T1080" s="13">
        <v>0</v>
      </c>
      <c r="U1080" s="13"/>
      <c r="V1080" s="25">
        <f>(F1079-F1080)/F1079</f>
        <v>-1.5151515151515128E-2</v>
      </c>
      <c r="W1080" s="13" t="s">
        <v>96</v>
      </c>
    </row>
    <row r="1081" spans="1:23" x14ac:dyDescent="0.25">
      <c r="A1081" s="21" t="s">
        <v>213</v>
      </c>
      <c r="B1081" s="28">
        <v>44788</v>
      </c>
      <c r="C1081" s="18">
        <v>42901</v>
      </c>
      <c r="D1081" s="9">
        <v>3</v>
      </c>
      <c r="E1081" s="12">
        <f>IF(B1081&gt;0,_xlfn.DAYS(B1081,C1081)/365.242199,"")</f>
        <v>5.1664347798979273</v>
      </c>
      <c r="F1081" s="43">
        <v>1121.2121212121212</v>
      </c>
      <c r="G1081" s="47">
        <v>14.621444444444446</v>
      </c>
      <c r="H1081" s="47">
        <v>11.576222222222221</v>
      </c>
      <c r="I1081" s="47">
        <v>22.167167653256694</v>
      </c>
      <c r="J1081" s="40">
        <v>87.007097690106264</v>
      </c>
      <c r="K1081" s="45">
        <f>IF(G1081&gt;0,0.0000275*G1081^2.082*H1081^0.974*F1081,"")</f>
        <v>89.216330097776847</v>
      </c>
      <c r="L1081" s="45">
        <f>IF(G1081&gt;0,(1/3*H1081^3*PI()*(G1081/((H1081-1.3)*200))^2)*F1081,"")</f>
        <v>92.187186020276712</v>
      </c>
      <c r="M1081" s="30">
        <f>IF(E1081&gt;1.9,J1081/E1081,"")</f>
        <v>16.840839262820474</v>
      </c>
      <c r="N1081" s="13" t="s">
        <v>92</v>
      </c>
      <c r="O1081" s="13" t="s">
        <v>379</v>
      </c>
      <c r="P1081" s="27" t="s">
        <v>48</v>
      </c>
      <c r="Q1081" s="15" t="s">
        <v>101</v>
      </c>
      <c r="R1081" s="26">
        <v>6</v>
      </c>
      <c r="S1081" s="13">
        <v>200</v>
      </c>
      <c r="T1081" s="13">
        <v>200</v>
      </c>
      <c r="U1081" s="13"/>
      <c r="V1081" s="25">
        <f>(F1080-F1081)/F1080</f>
        <v>-0.10447761194029857</v>
      </c>
      <c r="W1081" s="13" t="s">
        <v>96</v>
      </c>
    </row>
    <row r="1082" spans="1:23" x14ac:dyDescent="0.25">
      <c r="A1082" s="21" t="s">
        <v>227</v>
      </c>
      <c r="B1082" s="28">
        <v>44788</v>
      </c>
      <c r="C1082" s="18">
        <v>42901</v>
      </c>
      <c r="D1082" s="9">
        <v>3</v>
      </c>
      <c r="E1082" s="12">
        <f>IF(B1082&gt;0,_xlfn.DAYS(B1082,C1082)/365.242199,"")</f>
        <v>5.1664347798979273</v>
      </c>
      <c r="F1082" s="43">
        <v>1075.7575757575758</v>
      </c>
      <c r="G1082" s="47">
        <v>14.835778985507247</v>
      </c>
      <c r="H1082" s="47">
        <v>11.335044325970577</v>
      </c>
      <c r="I1082" s="47">
        <v>21.798602658333522</v>
      </c>
      <c r="J1082" s="40">
        <v>90.249043964372547</v>
      </c>
      <c r="K1082" s="45">
        <f>IF(G1082&gt;0,0.0000275*G1082^2.082*H1082^0.974*F1082,"")</f>
        <v>86.441736916511331</v>
      </c>
      <c r="L1082" s="45">
        <f>IF(G1082&gt;0,(1/3*H1082^3*PI()*(G1082/((H1082-1.3)*200))^2)*F1082,"")</f>
        <v>89.646807390617809</v>
      </c>
      <c r="M1082" s="30">
        <f>IF(E1082&gt;1.9,J1082/E1082,"")</f>
        <v>17.468340898354587</v>
      </c>
      <c r="N1082" s="13" t="s">
        <v>92</v>
      </c>
      <c r="O1082" s="13" t="s">
        <v>379</v>
      </c>
      <c r="P1082" s="27" t="s">
        <v>48</v>
      </c>
      <c r="Q1082" s="15" t="s">
        <v>101</v>
      </c>
      <c r="R1082" s="26">
        <v>7</v>
      </c>
      <c r="S1082" s="13">
        <v>200</v>
      </c>
      <c r="T1082" s="13">
        <v>0</v>
      </c>
      <c r="U1082" s="13"/>
      <c r="V1082" s="25">
        <f>(F1081-F1082)/F1081</f>
        <v>4.0540540540540577E-2</v>
      </c>
      <c r="W1082" s="13" t="s">
        <v>96</v>
      </c>
    </row>
    <row r="1083" spans="1:23" x14ac:dyDescent="0.25">
      <c r="A1083" s="21" t="s">
        <v>241</v>
      </c>
      <c r="B1083" s="28">
        <v>44788</v>
      </c>
      <c r="C1083" s="18">
        <v>42901</v>
      </c>
      <c r="D1083" s="9">
        <v>3</v>
      </c>
      <c r="E1083" s="12">
        <f>IF(B1083&gt;0,_xlfn.DAYS(B1083,C1083)/365.242199,"")</f>
        <v>5.1664347798979273</v>
      </c>
      <c r="F1083" s="43">
        <v>1106.0606060606062</v>
      </c>
      <c r="G1083" s="47">
        <v>13.798115942028986</v>
      </c>
      <c r="H1083" s="47">
        <v>10.794434782608695</v>
      </c>
      <c r="I1083" s="47">
        <v>19.970890365412465</v>
      </c>
      <c r="J1083" s="40">
        <v>85.834901057346727</v>
      </c>
      <c r="K1083" s="45">
        <f>IF(G1083&gt;0,0.0000275*G1083^2.082*H1083^0.974*F1083,"")</f>
        <v>72.870731671295601</v>
      </c>
      <c r="L1083" s="45">
        <f>IF(G1083&gt;0,(1/3*H1083^3*PI()*(G1083/((H1083-1.3)*200))^2)*F1083,"")</f>
        <v>76.921655053237956</v>
      </c>
      <c r="M1083" s="30">
        <f>IF(E1083&gt;1.9,J1083/E1083,"")</f>
        <v>16.613952312206013</v>
      </c>
      <c r="N1083" s="13" t="s">
        <v>92</v>
      </c>
      <c r="O1083" s="13" t="s">
        <v>379</v>
      </c>
      <c r="P1083" s="27" t="s">
        <v>48</v>
      </c>
      <c r="Q1083" s="15" t="s">
        <v>101</v>
      </c>
      <c r="R1083" s="26">
        <v>8</v>
      </c>
      <c r="S1083" s="13">
        <v>400</v>
      </c>
      <c r="T1083" s="13">
        <v>0</v>
      </c>
      <c r="U1083" s="13"/>
      <c r="V1083" s="25">
        <f>(F1082-F1083)/F1082</f>
        <v>-2.8169014084507209E-2</v>
      </c>
      <c r="W1083" s="13" t="s">
        <v>96</v>
      </c>
    </row>
    <row r="1084" spans="1:23" x14ac:dyDescent="0.25">
      <c r="A1084" s="21" t="s">
        <v>143</v>
      </c>
      <c r="B1084" s="28">
        <v>44788</v>
      </c>
      <c r="C1084" s="18">
        <v>42901</v>
      </c>
      <c r="D1084" s="9">
        <v>3</v>
      </c>
      <c r="E1084" s="12">
        <f>IF(B1084&gt;0,_xlfn.DAYS(B1084,C1084)/365.242199,"")</f>
        <v>5.1664347798979273</v>
      </c>
      <c r="F1084" s="43">
        <v>1136.3636363636365</v>
      </c>
      <c r="G1084" s="47">
        <v>14.562405943895994</v>
      </c>
      <c r="H1084" s="47">
        <v>12.184235463055984</v>
      </c>
      <c r="I1084" s="47">
        <v>22.232193441180755</v>
      </c>
      <c r="J1084" s="40">
        <v>99.862504426488172</v>
      </c>
      <c r="K1084" s="45">
        <f>IF(G1084&gt;0,0.0000275*G1084^2.082*H1084^0.974*F1084,"")</f>
        <v>94.247303431821891</v>
      </c>
      <c r="L1084" s="45">
        <f>IF(G1084&gt;0,(1/3*H1084^3*PI()*(G1084/((H1084-1.3)*200))^2)*F1084,"")</f>
        <v>96.327705131694799</v>
      </c>
      <c r="M1084" s="30">
        <f>IF(E1084&gt;1.9,J1084/E1084,"")</f>
        <v>19.329094178260611</v>
      </c>
      <c r="N1084" s="13" t="s">
        <v>92</v>
      </c>
      <c r="O1084" s="13" t="s">
        <v>379</v>
      </c>
      <c r="P1084" s="27" t="s">
        <v>48</v>
      </c>
      <c r="Q1084" s="15" t="s">
        <v>101</v>
      </c>
      <c r="R1084" s="26">
        <v>9</v>
      </c>
      <c r="S1084" s="13">
        <v>400</v>
      </c>
      <c r="T1084" s="13">
        <v>400</v>
      </c>
      <c r="U1084" s="13"/>
      <c r="V1084" s="25">
        <f>(F1083-F1084)/F1083</f>
        <v>-2.7397260273972556E-2</v>
      </c>
      <c r="W1084" s="13" t="s">
        <v>96</v>
      </c>
    </row>
    <row r="1085" spans="1:23" x14ac:dyDescent="0.25">
      <c r="A1085" s="21" t="s">
        <v>129</v>
      </c>
      <c r="B1085" s="28">
        <v>44788</v>
      </c>
      <c r="C1085" s="18">
        <v>42901</v>
      </c>
      <c r="D1085" s="9">
        <v>3</v>
      </c>
      <c r="E1085" s="12">
        <f>IF(B1085&gt;0,_xlfn.DAYS(B1085,C1085)/365.242199,"")</f>
        <v>5.1664347798979273</v>
      </c>
      <c r="F1085" s="43">
        <v>1090.909090909091</v>
      </c>
      <c r="G1085" s="47">
        <v>14.448147342995171</v>
      </c>
      <c r="H1085" s="47">
        <v>11.552829710144927</v>
      </c>
      <c r="I1085" s="47">
        <v>21.098017512682535</v>
      </c>
      <c r="J1085" s="40">
        <v>91.220828059107191</v>
      </c>
      <c r="K1085" s="45">
        <f>IF(G1085&gt;0,0.0000275*G1085^2.082*H1085^0.974*F1085,"")</f>
        <v>84.510106708919935</v>
      </c>
      <c r="L1085" s="45">
        <f>IF(G1085&gt;0,(1/3*H1085^3*PI()*(G1085/((H1085-1.3)*200))^2)*F1085,"")</f>
        <v>87.449864028691621</v>
      </c>
      <c r="M1085" s="30">
        <f>IF(E1085&gt;1.9,J1085/E1085,"")</f>
        <v>17.656436584477589</v>
      </c>
      <c r="N1085" s="13" t="s">
        <v>92</v>
      </c>
      <c r="O1085" s="13" t="s">
        <v>379</v>
      </c>
      <c r="P1085" s="27" t="s">
        <v>48</v>
      </c>
      <c r="Q1085" s="15" t="s">
        <v>101</v>
      </c>
      <c r="R1085" s="26">
        <v>10</v>
      </c>
      <c r="S1085" s="13">
        <v>400</v>
      </c>
      <c r="T1085" s="13">
        <v>0</v>
      </c>
      <c r="U1085" s="13"/>
      <c r="V1085" s="25">
        <f>(F1084-F1085)/F1084</f>
        <v>4.0000000000000029E-2</v>
      </c>
      <c r="W1085" s="13" t="s">
        <v>96</v>
      </c>
    </row>
    <row r="1086" spans="1:23" x14ac:dyDescent="0.25">
      <c r="A1086" s="21" t="s">
        <v>116</v>
      </c>
      <c r="B1086" s="28">
        <v>44770</v>
      </c>
      <c r="C1086" s="18">
        <v>43296</v>
      </c>
      <c r="D1086" s="9">
        <v>3</v>
      </c>
      <c r="E1086" s="12">
        <f>IF(B1086&gt;0,_xlfn.DAYS(B1086,C1086)/365.242199,"")</f>
        <v>4.0356782541439031</v>
      </c>
      <c r="F1086" s="43">
        <v>825.43091915931461</v>
      </c>
      <c r="G1086" s="47">
        <v>12.133925925925926</v>
      </c>
      <c r="H1086" s="47">
        <v>10.921142857142858</v>
      </c>
      <c r="I1086" s="47">
        <v>11.995415113066578</v>
      </c>
      <c r="J1086" s="40">
        <v>47.635014189949125</v>
      </c>
      <c r="K1086" s="45">
        <f>IF(G1086&gt;0,0.0000275*G1086^2.082*H1086^0.974*F1086,"")</f>
        <v>42.089845629348773</v>
      </c>
      <c r="L1086" s="45">
        <f>IF(G1086&gt;0,(1/3*H1086^3*PI()*(G1086/((H1086-1.3)*200))^2)*F1086,"")</f>
        <v>44.7716372017344</v>
      </c>
      <c r="M1086" s="30">
        <f>IF(E1086&gt;1.9,J1086/E1086,"")</f>
        <v>11.803471731433664</v>
      </c>
      <c r="N1086" s="13" t="s">
        <v>91</v>
      </c>
      <c r="O1086" s="13" t="s">
        <v>379</v>
      </c>
      <c r="P1086" s="27" t="s">
        <v>48</v>
      </c>
      <c r="Q1086" s="15" t="s">
        <v>102</v>
      </c>
      <c r="R1086" s="26">
        <v>1</v>
      </c>
      <c r="S1086" s="13">
        <v>0</v>
      </c>
      <c r="T1086" s="13">
        <v>0</v>
      </c>
      <c r="U1086" s="13"/>
      <c r="V1086" s="25">
        <f>(F1085-F1086)/F1085</f>
        <v>0.24335499077062833</v>
      </c>
      <c r="W1086" s="13" t="s">
        <v>95</v>
      </c>
    </row>
    <row r="1087" spans="1:23" x14ac:dyDescent="0.25">
      <c r="A1087" s="21" t="s">
        <v>158</v>
      </c>
      <c r="B1087" s="28">
        <v>44770</v>
      </c>
      <c r="C1087" s="18">
        <v>43296</v>
      </c>
      <c r="D1087" s="9">
        <v>3</v>
      </c>
      <c r="E1087" s="12">
        <f>IF(B1087&gt;0,_xlfn.DAYS(B1087,C1087)/365.242199,"")</f>
        <v>4.0356782541439031</v>
      </c>
      <c r="F1087" s="43">
        <v>836.15080122631855</v>
      </c>
      <c r="G1087" s="47">
        <v>11.916761904761906</v>
      </c>
      <c r="H1087" s="47">
        <v>10.169413539262116</v>
      </c>
      <c r="I1087" s="47">
        <v>11.459043346915916</v>
      </c>
      <c r="J1087" s="40">
        <v>47.182201206483981</v>
      </c>
      <c r="K1087" s="45">
        <f>IF(G1087&gt;0,0.0000275*G1087^2.082*H1087^0.974*F1087,"")</f>
        <v>38.307606781050701</v>
      </c>
      <c r="L1087" s="45">
        <f>IF(G1087&gt;0,(1/3*H1087^3*PI()*(G1087/((H1087-1.3)*200))^2)*F1087,"")</f>
        <v>41.559247693023003</v>
      </c>
      <c r="M1087" s="30">
        <f>IF(E1087&gt;1.9,J1087/E1087,"")</f>
        <v>11.69126928244007</v>
      </c>
      <c r="N1087" s="13" t="s">
        <v>91</v>
      </c>
      <c r="O1087" s="13" t="s">
        <v>379</v>
      </c>
      <c r="P1087" s="27" t="s">
        <v>48</v>
      </c>
      <c r="Q1087" s="15" t="s">
        <v>102</v>
      </c>
      <c r="R1087" s="26">
        <v>2</v>
      </c>
      <c r="S1087" s="13">
        <v>0</v>
      </c>
      <c r="T1087" s="13">
        <v>0</v>
      </c>
      <c r="U1087" s="13"/>
      <c r="V1087" s="25">
        <f>(F1086-F1087)/F1086</f>
        <v>-1.2987012987012806E-2</v>
      </c>
      <c r="W1087" s="13" t="s">
        <v>95</v>
      </c>
    </row>
    <row r="1088" spans="1:23" x14ac:dyDescent="0.25">
      <c r="A1088" s="21" t="s">
        <v>172</v>
      </c>
      <c r="B1088" s="28">
        <v>44770</v>
      </c>
      <c r="C1088" s="18">
        <v>43296</v>
      </c>
      <c r="D1088" s="9">
        <v>3</v>
      </c>
      <c r="E1088" s="12">
        <f>IF(B1088&gt;0,_xlfn.DAYS(B1088,C1088)/365.242199,"")</f>
        <v>4.0356782541439031</v>
      </c>
      <c r="F1088" s="43">
        <v>836.15080122631855</v>
      </c>
      <c r="G1088" s="47">
        <v>11.607181861348529</v>
      </c>
      <c r="H1088" s="47">
        <v>9.6415105505392873</v>
      </c>
      <c r="I1088" s="47">
        <v>10.818411101354517</v>
      </c>
      <c r="J1088" s="40">
        <v>47.157238285554293</v>
      </c>
      <c r="K1088" s="45">
        <f>IF(G1088&gt;0,0.0000275*G1088^2.082*H1088^0.974*F1088,"")</f>
        <v>34.42990207993028</v>
      </c>
      <c r="L1088" s="45">
        <f>IF(G1088&gt;0,(1/3*H1088^3*PI()*(G1088/((H1088-1.3)*200))^2)*F1088,"")</f>
        <v>37.988544177941776</v>
      </c>
      <c r="M1088" s="30">
        <f>IF(E1088&gt;1.9,J1088/E1088,"")</f>
        <v>11.685083724683066</v>
      </c>
      <c r="N1088" s="13" t="s">
        <v>91</v>
      </c>
      <c r="O1088" s="13" t="s">
        <v>379</v>
      </c>
      <c r="P1088" s="27" t="s">
        <v>48</v>
      </c>
      <c r="Q1088" s="15" t="s">
        <v>102</v>
      </c>
      <c r="R1088" s="26">
        <v>3</v>
      </c>
      <c r="S1088" s="13">
        <v>0</v>
      </c>
      <c r="T1088" s="13">
        <v>100</v>
      </c>
      <c r="U1088" s="13"/>
      <c r="V1088" s="25">
        <f>(F1087-F1088)/F1087</f>
        <v>0</v>
      </c>
      <c r="W1088" s="13" t="s">
        <v>95</v>
      </c>
    </row>
    <row r="1089" spans="1:23" x14ac:dyDescent="0.25">
      <c r="A1089" s="21" t="s">
        <v>186</v>
      </c>
      <c r="B1089" s="28">
        <v>44770</v>
      </c>
      <c r="C1089" s="18">
        <v>43296</v>
      </c>
      <c r="D1089" s="9">
        <v>3</v>
      </c>
      <c r="E1089" s="12">
        <f>IF(B1089&gt;0,_xlfn.DAYS(B1089,C1089)/365.242199,"")</f>
        <v>4.0356782541439031</v>
      </c>
      <c r="F1089" s="43">
        <v>836.15080122631855</v>
      </c>
      <c r="G1089" s="47">
        <v>12.558968859755728</v>
      </c>
      <c r="H1089" s="47">
        <v>10.598687213169971</v>
      </c>
      <c r="I1089" s="47">
        <v>12.669889289798899</v>
      </c>
      <c r="J1089" s="40">
        <v>58.330346374415647</v>
      </c>
      <c r="K1089" s="45">
        <f>IF(G1089&gt;0,0.0000275*G1089^2.082*H1089^0.974*F1089,"")</f>
        <v>44.487194584338987</v>
      </c>
      <c r="L1089" s="45">
        <f>IF(G1089&gt;0,(1/3*H1089^3*PI()*(G1089/((H1089-1.3)*200))^2)*F1089,"")</f>
        <v>47.541639231526261</v>
      </c>
      <c r="M1089" s="30">
        <f>IF(E1089&gt;1.9,J1089/E1089,"")</f>
        <v>14.453666199608715</v>
      </c>
      <c r="N1089" s="13" t="s">
        <v>91</v>
      </c>
      <c r="O1089" s="13" t="s">
        <v>379</v>
      </c>
      <c r="P1089" s="27" t="s">
        <v>48</v>
      </c>
      <c r="Q1089" s="15" t="s">
        <v>102</v>
      </c>
      <c r="R1089" s="26">
        <v>4</v>
      </c>
      <c r="S1089" s="13">
        <v>100</v>
      </c>
      <c r="T1089" s="13">
        <v>100</v>
      </c>
      <c r="U1089" s="13"/>
      <c r="V1089" s="25">
        <f>(F1088-F1089)/F1088</f>
        <v>0</v>
      </c>
      <c r="W1089" s="13" t="s">
        <v>95</v>
      </c>
    </row>
    <row r="1090" spans="1:23" x14ac:dyDescent="0.25">
      <c r="A1090" s="21" t="s">
        <v>200</v>
      </c>
      <c r="B1090" s="28">
        <v>44770</v>
      </c>
      <c r="C1090" s="18">
        <v>43296</v>
      </c>
      <c r="D1090" s="9">
        <v>3</v>
      </c>
      <c r="E1090" s="12">
        <f>IF(B1090&gt;0,_xlfn.DAYS(B1090,C1090)/365.242199,"")</f>
        <v>4.0356782541439031</v>
      </c>
      <c r="F1090" s="43">
        <v>889.75021156133892</v>
      </c>
      <c r="G1090" s="47">
        <v>11.173590511929168</v>
      </c>
      <c r="H1090" s="47">
        <v>10.284368702909914</v>
      </c>
      <c r="I1090" s="47">
        <v>11.019341587732693</v>
      </c>
      <c r="J1090" s="40">
        <v>48.605558717588295</v>
      </c>
      <c r="K1090" s="45">
        <f>IF(G1090&gt;0,0.0000275*G1090^2.082*H1090^0.974*F1090,"")</f>
        <v>36.041189965225229</v>
      </c>
      <c r="L1090" s="45">
        <f>IF(G1090&gt;0,(1/3*H1090^3*PI()*(G1090/((H1090-1.3)*200))^2)*F1090,"")</f>
        <v>39.190428397110686</v>
      </c>
      <c r="M1090" s="30">
        <f>IF(E1090&gt;1.9,J1090/E1090,"")</f>
        <v>12.043962788083832</v>
      </c>
      <c r="N1090" s="13" t="s">
        <v>91</v>
      </c>
      <c r="O1090" s="13" t="s">
        <v>379</v>
      </c>
      <c r="P1090" s="27" t="s">
        <v>48</v>
      </c>
      <c r="Q1090" s="15" t="s">
        <v>102</v>
      </c>
      <c r="R1090" s="26">
        <v>5</v>
      </c>
      <c r="S1090" s="13">
        <v>100</v>
      </c>
      <c r="T1090" s="13">
        <v>0</v>
      </c>
      <c r="U1090" s="13"/>
      <c r="V1090" s="25">
        <f>(F1089-F1090)/F1089</f>
        <v>-6.4102564102564041E-2</v>
      </c>
      <c r="W1090" s="13" t="s">
        <v>95</v>
      </c>
    </row>
    <row r="1091" spans="1:23" x14ac:dyDescent="0.25">
      <c r="A1091" s="21" t="s">
        <v>214</v>
      </c>
      <c r="B1091" s="28">
        <v>44770</v>
      </c>
      <c r="C1091" s="18">
        <v>43296</v>
      </c>
      <c r="D1091" s="9">
        <v>3</v>
      </c>
      <c r="E1091" s="12">
        <f>IF(B1091&gt;0,_xlfn.DAYS(B1091,C1091)/365.242199,"")</f>
        <v>4.0356782541439031</v>
      </c>
      <c r="F1091" s="43">
        <v>793.27127295830235</v>
      </c>
      <c r="G1091" s="47">
        <v>12.971901709401708</v>
      </c>
      <c r="H1091" s="47">
        <v>11.201423860869888</v>
      </c>
      <c r="I1091" s="47">
        <v>13.036859359635905</v>
      </c>
      <c r="J1091" s="40">
        <v>52.472567085759103</v>
      </c>
      <c r="K1091" s="45">
        <f>IF(G1091&gt;0,0.0000275*G1091^2.082*H1091^0.974*F1091,"")</f>
        <v>47.645308807677502</v>
      </c>
      <c r="L1091" s="45">
        <f>IF(G1091&gt;0,(1/3*H1091^3*PI()*(G1091/((H1091-1.3)*200))^2)*F1091,"")</f>
        <v>50.098190713197411</v>
      </c>
      <c r="M1091" s="30">
        <f>IF(E1091&gt;1.9,J1091/E1091,"")</f>
        <v>13.002168106904801</v>
      </c>
      <c r="N1091" s="13" t="s">
        <v>91</v>
      </c>
      <c r="O1091" s="13" t="s">
        <v>379</v>
      </c>
      <c r="P1091" s="27" t="s">
        <v>48</v>
      </c>
      <c r="Q1091" s="15" t="s">
        <v>102</v>
      </c>
      <c r="R1091" s="26">
        <v>6</v>
      </c>
      <c r="S1091" s="13">
        <v>200</v>
      </c>
      <c r="T1091" s="13">
        <v>200</v>
      </c>
      <c r="U1091" s="13"/>
      <c r="V1091" s="25">
        <f>(F1090-F1091)/F1090</f>
        <v>0.10843373493975883</v>
      </c>
      <c r="W1091" s="13" t="s">
        <v>95</v>
      </c>
    </row>
    <row r="1092" spans="1:23" x14ac:dyDescent="0.25">
      <c r="A1092" s="21" t="s">
        <v>228</v>
      </c>
      <c r="B1092" s="28">
        <v>44770</v>
      </c>
      <c r="C1092" s="18">
        <v>43296</v>
      </c>
      <c r="D1092" s="9">
        <v>3</v>
      </c>
      <c r="E1092" s="12">
        <f>IF(B1092&gt;0,_xlfn.DAYS(B1092,C1092)/365.242199,"")</f>
        <v>4.0356782541439031</v>
      </c>
      <c r="F1092" s="43">
        <v>868.31044742733081</v>
      </c>
      <c r="G1092" s="47">
        <v>12.277202724563644</v>
      </c>
      <c r="H1092" s="47">
        <v>10.584635644717721</v>
      </c>
      <c r="I1092" s="47">
        <v>12.730723804947502</v>
      </c>
      <c r="J1092" s="40">
        <v>53.38468584186775</v>
      </c>
      <c r="K1092" s="45">
        <f>IF(G1092&gt;0,0.0000275*G1092^2.082*H1092^0.974*F1092,"")</f>
        <v>44.009564057537432</v>
      </c>
      <c r="L1092" s="45">
        <f>IF(G1092&gt;0,(1/3*H1092^3*PI()*(G1092/((H1092-1.3)*200))^2)*F1092,"")</f>
        <v>47.134674789665191</v>
      </c>
      <c r="M1092" s="30">
        <f>IF(E1092&gt;1.9,J1092/E1092,"")</f>
        <v>13.228181851972824</v>
      </c>
      <c r="N1092" s="13" t="s">
        <v>91</v>
      </c>
      <c r="O1092" s="13" t="s">
        <v>379</v>
      </c>
      <c r="P1092" s="27" t="s">
        <v>48</v>
      </c>
      <c r="Q1092" s="15" t="s">
        <v>102</v>
      </c>
      <c r="R1092" s="26">
        <v>7</v>
      </c>
      <c r="S1092" s="13">
        <v>200</v>
      </c>
      <c r="T1092" s="13">
        <v>0</v>
      </c>
      <c r="U1092" s="13"/>
      <c r="V1092" s="25">
        <f>(F1091-F1092)/F1091</f>
        <v>-9.4594594594594419E-2</v>
      </c>
      <c r="W1092" s="13" t="s">
        <v>95</v>
      </c>
    </row>
    <row r="1093" spans="1:23" x14ac:dyDescent="0.25">
      <c r="A1093" s="21" t="s">
        <v>242</v>
      </c>
      <c r="B1093" s="28">
        <v>44770</v>
      </c>
      <c r="C1093" s="18">
        <v>43296</v>
      </c>
      <c r="D1093" s="9">
        <v>3</v>
      </c>
      <c r="E1093" s="12">
        <f>IF(B1093&gt;0,_xlfn.DAYS(B1093,C1093)/365.242199,"")</f>
        <v>4.0356782541439031</v>
      </c>
      <c r="F1093" s="43">
        <v>836.15080122631878</v>
      </c>
      <c r="G1093" s="47">
        <v>12.892307692307693</v>
      </c>
      <c r="H1093" s="47">
        <v>11.496744448072324</v>
      </c>
      <c r="I1093" s="47">
        <v>13.917413717581118</v>
      </c>
      <c r="J1093" s="40">
        <v>49.580572161875374</v>
      </c>
      <c r="K1093" s="45">
        <f>IF(G1093&gt;0,0.0000275*G1093^2.082*H1093^0.974*F1093,"")</f>
        <v>50.854064952513994</v>
      </c>
      <c r="L1093" s="45">
        <f>IF(G1093&gt;0,(1/3*H1093^3*PI()*(G1093/((H1093-1.3)*200))^2)*F1093,"")</f>
        <v>53.176056146609177</v>
      </c>
      <c r="M1093" s="30">
        <f>IF(E1093&gt;1.9,J1093/E1093,"")</f>
        <v>12.285561196798877</v>
      </c>
      <c r="N1093" s="13" t="s">
        <v>91</v>
      </c>
      <c r="O1093" s="13" t="s">
        <v>379</v>
      </c>
      <c r="P1093" s="27" t="s">
        <v>48</v>
      </c>
      <c r="Q1093" s="15" t="s">
        <v>102</v>
      </c>
      <c r="R1093" s="26">
        <v>8</v>
      </c>
      <c r="S1093" s="13">
        <v>400</v>
      </c>
      <c r="T1093" s="13">
        <v>0</v>
      </c>
      <c r="U1093" s="13"/>
      <c r="V1093" s="25">
        <f>(F1092-F1093)/F1092</f>
        <v>3.7037037037036792E-2</v>
      </c>
      <c r="W1093" s="13" t="s">
        <v>95</v>
      </c>
    </row>
    <row r="1094" spans="1:23" x14ac:dyDescent="0.25">
      <c r="A1094" s="21" t="s">
        <v>144</v>
      </c>
      <c r="B1094" s="28">
        <v>44770</v>
      </c>
      <c r="C1094" s="18">
        <v>43296</v>
      </c>
      <c r="D1094" s="9">
        <v>3</v>
      </c>
      <c r="E1094" s="12">
        <f>IF(B1094&gt;0,_xlfn.DAYS(B1094,C1094)/365.242199,"")</f>
        <v>4.0356782541439031</v>
      </c>
      <c r="F1094" s="43">
        <v>814.71103709231045</v>
      </c>
      <c r="G1094" s="47">
        <v>12.611777777777776</v>
      </c>
      <c r="H1094" s="47">
        <v>10.497556130354377</v>
      </c>
      <c r="I1094" s="47">
        <v>12.501368249647847</v>
      </c>
      <c r="J1094" s="40">
        <v>53.348360100652677</v>
      </c>
      <c r="K1094" s="45">
        <f>IF(G1094&gt;0,0.0000275*G1094^2.082*H1094^0.974*F1094,"")</f>
        <v>43.320402468104774</v>
      </c>
      <c r="L1094" s="45">
        <f>IF(G1094&gt;0,(1/3*H1094^3*PI()*(G1094/((H1094-1.3)*200))^2)*F1094,"")</f>
        <v>46.392157345260195</v>
      </c>
      <c r="M1094" s="30">
        <f>IF(E1094&gt;1.9,J1094/E1094,"")</f>
        <v>13.219180702989311</v>
      </c>
      <c r="N1094" s="13" t="s">
        <v>91</v>
      </c>
      <c r="O1094" s="13" t="s">
        <v>379</v>
      </c>
      <c r="P1094" s="27" t="s">
        <v>48</v>
      </c>
      <c r="Q1094" s="15" t="s">
        <v>102</v>
      </c>
      <c r="R1094" s="26">
        <v>9</v>
      </c>
      <c r="S1094" s="13">
        <v>400</v>
      </c>
      <c r="T1094" s="13">
        <v>400</v>
      </c>
      <c r="U1094" s="13"/>
      <c r="V1094" s="25">
        <f>(F1093-F1094)/F1093</f>
        <v>2.5641025641025827E-2</v>
      </c>
      <c r="W1094" s="13" t="s">
        <v>95</v>
      </c>
    </row>
    <row r="1095" spans="1:23" x14ac:dyDescent="0.25">
      <c r="A1095" s="21" t="s">
        <v>130</v>
      </c>
      <c r="B1095" s="28">
        <v>44770</v>
      </c>
      <c r="C1095" s="18">
        <v>43296</v>
      </c>
      <c r="D1095" s="9">
        <v>3</v>
      </c>
      <c r="E1095" s="12">
        <f>IF(B1095&gt;0,_xlfn.DAYS(B1095,C1095)/365.242199,"")</f>
        <v>4.0356782541439031</v>
      </c>
      <c r="F1095" s="43">
        <v>825.43091915931461</v>
      </c>
      <c r="G1095" s="47">
        <v>12.131036191528471</v>
      </c>
      <c r="H1095" s="47">
        <v>9.4296998702520938</v>
      </c>
      <c r="I1095" s="47">
        <v>11.768796586638448</v>
      </c>
      <c r="J1095" s="40">
        <v>49.705741041287943</v>
      </c>
      <c r="K1095" s="45">
        <f>IF(G1095&gt;0,0.0000275*G1095^2.082*H1095^0.974*F1095,"")</f>
        <v>36.462779954855591</v>
      </c>
      <c r="L1095" s="45">
        <f>IF(G1095&gt;0,(1/3*H1095^3*PI()*(G1095/((H1095-1.3)*200))^2)*F1095,"")</f>
        <v>40.345001989625224</v>
      </c>
      <c r="M1095" s="30">
        <f>IF(E1095&gt;1.9,J1095/E1095,"")</f>
        <v>12.316576771264964</v>
      </c>
      <c r="N1095" s="13" t="s">
        <v>91</v>
      </c>
      <c r="O1095" s="13" t="s">
        <v>379</v>
      </c>
      <c r="P1095" s="27" t="s">
        <v>48</v>
      </c>
      <c r="Q1095" s="15" t="s">
        <v>102</v>
      </c>
      <c r="R1095" s="26">
        <v>10</v>
      </c>
      <c r="S1095" s="13">
        <v>400</v>
      </c>
      <c r="T1095" s="13">
        <v>0</v>
      </c>
      <c r="U1095" s="13"/>
      <c r="V1095" s="25">
        <f>(F1094-F1095)/F1094</f>
        <v>-1.3157894736842203E-2</v>
      </c>
      <c r="W1095" s="13" t="s">
        <v>95</v>
      </c>
    </row>
    <row r="1096" spans="1:23" x14ac:dyDescent="0.25">
      <c r="A1096" s="21" t="s">
        <v>117</v>
      </c>
      <c r="B1096" s="17">
        <v>44761</v>
      </c>
      <c r="C1096" s="18">
        <v>42566</v>
      </c>
      <c r="D1096" s="9">
        <v>3</v>
      </c>
      <c r="E1096" s="12">
        <f>IF(B1096&gt;0,_xlfn.DAYS(B1096,C1096)/365.242199,"")</f>
        <v>6.0097108330026234</v>
      </c>
      <c r="F1096" s="43">
        <v>1144.4444444444446</v>
      </c>
      <c r="G1096" s="47">
        <v>11.726068839771013</v>
      </c>
      <c r="H1096" s="47">
        <v>13.398915547955006</v>
      </c>
      <c r="I1096" s="47">
        <v>15.290457329476364</v>
      </c>
      <c r="J1096" s="40">
        <v>67.759578050371886</v>
      </c>
      <c r="K1096" s="45">
        <f>IF(G1096&gt;0,0.0000275*G1096^2.082*H1096^0.974*F1096,"")</f>
        <v>66.323681788576238</v>
      </c>
      <c r="L1096" s="45">
        <f>IF(G1096&gt;0,(1/3*H1096^3*PI()*(G1096/((H1096-1.3)*200))^2)*F1096,"")</f>
        <v>67.699315817933638</v>
      </c>
      <c r="M1096" s="30">
        <f>IF(E1096&gt;1.9,J1096/E1096,"")</f>
        <v>11.275014710902033</v>
      </c>
      <c r="N1096" s="13" t="s">
        <v>91</v>
      </c>
      <c r="O1096" s="13" t="s">
        <v>379</v>
      </c>
      <c r="P1096" s="27" t="s">
        <v>48</v>
      </c>
      <c r="Q1096" s="15" t="s">
        <v>103</v>
      </c>
      <c r="R1096" s="26">
        <v>1</v>
      </c>
      <c r="S1096" s="13">
        <v>0</v>
      </c>
      <c r="T1096" s="13">
        <v>0</v>
      </c>
      <c r="U1096" s="13"/>
      <c r="V1096" s="25">
        <f>(F1095-F1096)/F1095</f>
        <v>-0.38648119167869194</v>
      </c>
      <c r="W1096" s="13" t="s">
        <v>95</v>
      </c>
    </row>
    <row r="1097" spans="1:23" x14ac:dyDescent="0.25">
      <c r="A1097" s="21" t="s">
        <v>159</v>
      </c>
      <c r="B1097" s="17">
        <v>44761</v>
      </c>
      <c r="C1097" s="18">
        <v>42566</v>
      </c>
      <c r="D1097" s="9">
        <v>3</v>
      </c>
      <c r="E1097" s="12">
        <f>IF(B1097&gt;0,_xlfn.DAYS(B1097,C1097)/365.242199,"")</f>
        <v>6.0097108330026234</v>
      </c>
      <c r="F1097" s="43">
        <v>877.77777777777783</v>
      </c>
      <c r="G1097" s="47">
        <v>12.920567765567764</v>
      </c>
      <c r="H1097" s="47">
        <v>14.099697139873173</v>
      </c>
      <c r="I1097" s="47">
        <v>14.775071107774206</v>
      </c>
      <c r="J1097" s="40">
        <v>65.275609327604926</v>
      </c>
      <c r="K1097" s="45">
        <f>IF(G1097&gt;0,0.0000275*G1097^2.082*H1097^0.974*F1097,"")</f>
        <v>65.423819174355344</v>
      </c>
      <c r="L1097" s="45">
        <f>IF(G1097&gt;0,(1/3*H1097^3*PI()*(G1097/((H1097-1.3)*200))^2)*F1097,"")</f>
        <v>65.636644365872712</v>
      </c>
      <c r="M1097" s="30">
        <f>IF(E1097&gt;1.9,J1097/E1097,"")</f>
        <v>10.861688880127259</v>
      </c>
      <c r="N1097" s="13" t="s">
        <v>91</v>
      </c>
      <c r="O1097" s="13" t="s">
        <v>379</v>
      </c>
      <c r="P1097" s="27" t="s">
        <v>48</v>
      </c>
      <c r="Q1097" s="15" t="s">
        <v>103</v>
      </c>
      <c r="R1097" s="26">
        <v>2</v>
      </c>
      <c r="S1097" s="13">
        <v>0</v>
      </c>
      <c r="T1097" s="13">
        <v>0</v>
      </c>
      <c r="U1097" s="13"/>
      <c r="V1097" s="25">
        <f>(F1096-F1097)/F1096</f>
        <v>0.23300970873786411</v>
      </c>
      <c r="W1097" s="13" t="s">
        <v>95</v>
      </c>
    </row>
    <row r="1098" spans="1:23" x14ac:dyDescent="0.25">
      <c r="A1098" s="21" t="s">
        <v>173</v>
      </c>
      <c r="B1098" s="17">
        <v>44761</v>
      </c>
      <c r="C1098" s="18">
        <v>42566</v>
      </c>
      <c r="D1098" s="9">
        <v>3</v>
      </c>
      <c r="E1098" s="12">
        <f>IF(B1098&gt;0,_xlfn.DAYS(B1098,C1098)/365.242199,"")</f>
        <v>6.0097108330026234</v>
      </c>
      <c r="F1098" s="43">
        <v>1011.1111111111112</v>
      </c>
      <c r="G1098" s="47">
        <v>12.303985871647509</v>
      </c>
      <c r="H1098" s="47">
        <v>13.566027355094306</v>
      </c>
      <c r="I1098" s="47">
        <v>14.88427600079169</v>
      </c>
      <c r="J1098" s="40">
        <v>65.845302900466578</v>
      </c>
      <c r="K1098" s="45">
        <f>IF(G1098&gt;0,0.0000275*G1098^2.082*H1098^0.974*F1098,"")</f>
        <v>65.556521346413703</v>
      </c>
      <c r="L1098" s="45">
        <f>IF(G1098&gt;0,(1/3*H1098^3*PI()*(G1098/((H1098-1.3)*200))^2)*F1098,"")</f>
        <v>66.498119589945958</v>
      </c>
      <c r="M1098" s="30">
        <f>IF(E1098&gt;1.9,J1098/E1098,"")</f>
        <v>10.956484385051249</v>
      </c>
      <c r="N1098" s="13" t="s">
        <v>91</v>
      </c>
      <c r="O1098" s="13" t="s">
        <v>379</v>
      </c>
      <c r="P1098" s="27" t="s">
        <v>48</v>
      </c>
      <c r="Q1098" s="15" t="s">
        <v>103</v>
      </c>
      <c r="R1098" s="26">
        <v>3</v>
      </c>
      <c r="S1098" s="13">
        <v>0</v>
      </c>
      <c r="T1098" s="13">
        <v>100</v>
      </c>
      <c r="U1098" s="13"/>
      <c r="V1098" s="25">
        <f>(F1097-F1098)/F1097</f>
        <v>-0.15189873417721522</v>
      </c>
      <c r="W1098" s="13" t="s">
        <v>95</v>
      </c>
    </row>
    <row r="1099" spans="1:23" x14ac:dyDescent="0.25">
      <c r="A1099" s="21" t="s">
        <v>187</v>
      </c>
      <c r="B1099" s="17">
        <v>44761</v>
      </c>
      <c r="C1099" s="18">
        <v>42566</v>
      </c>
      <c r="D1099" s="9">
        <v>3</v>
      </c>
      <c r="E1099" s="12">
        <f>IF(B1099&gt;0,_xlfn.DAYS(B1099,C1099)/365.242199,"")</f>
        <v>6.0097108330026234</v>
      </c>
      <c r="F1099" s="43">
        <v>1000.0000000000001</v>
      </c>
      <c r="G1099" s="47">
        <v>12.481547619047618</v>
      </c>
      <c r="H1099" s="47">
        <v>13.800503464431038</v>
      </c>
      <c r="I1099" s="47">
        <v>15.147759871914438</v>
      </c>
      <c r="J1099" s="40">
        <v>67.246497088165285</v>
      </c>
      <c r="K1099" s="45">
        <f>IF(G1099&gt;0,0.0000275*G1099^2.082*H1099^0.974*F1099,"")</f>
        <v>67.923685733977692</v>
      </c>
      <c r="L1099" s="45">
        <f>IF(G1099&gt;0,(1/3*H1099^3*PI()*(G1099/((H1099-1.3)*200))^2)*F1099,"")</f>
        <v>68.601764187858578</v>
      </c>
      <c r="M1099" s="30">
        <f>IF(E1099&gt;1.9,J1099/E1099,"")</f>
        <v>11.189639394773844</v>
      </c>
      <c r="N1099" s="13" t="s">
        <v>91</v>
      </c>
      <c r="O1099" s="13" t="s">
        <v>379</v>
      </c>
      <c r="P1099" s="27" t="s">
        <v>48</v>
      </c>
      <c r="Q1099" s="15" t="s">
        <v>103</v>
      </c>
      <c r="R1099" s="26">
        <v>4</v>
      </c>
      <c r="S1099" s="13">
        <v>100</v>
      </c>
      <c r="T1099" s="13">
        <v>100</v>
      </c>
      <c r="U1099" s="13"/>
      <c r="V1099" s="25">
        <f>(F1098-F1099)/F1098</f>
        <v>1.0989010989010964E-2</v>
      </c>
      <c r="W1099" s="13" t="s">
        <v>95</v>
      </c>
    </row>
    <row r="1100" spans="1:23" x14ac:dyDescent="0.25">
      <c r="A1100" s="21" t="s">
        <v>201</v>
      </c>
      <c r="B1100" s="17">
        <v>44761</v>
      </c>
      <c r="C1100" s="18">
        <v>42566</v>
      </c>
      <c r="D1100" s="9">
        <v>3</v>
      </c>
      <c r="E1100" s="12">
        <f>IF(B1100&gt;0,_xlfn.DAYS(B1100,C1100)/365.242199,"")</f>
        <v>6.0097108330026234</v>
      </c>
      <c r="F1100" s="43">
        <v>1066.6666666666667</v>
      </c>
      <c r="G1100" s="47">
        <v>12.48626984126984</v>
      </c>
      <c r="H1100" s="47">
        <v>13.454147425132938</v>
      </c>
      <c r="I1100" s="47">
        <v>15.993610737433013</v>
      </c>
      <c r="J1100" s="40">
        <v>70.081053614191674</v>
      </c>
      <c r="K1100" s="45">
        <f>IF(G1100&gt;0,0.0000275*G1100^2.082*H1100^0.974*F1100,"")</f>
        <v>70.735960350369396</v>
      </c>
      <c r="L1100" s="45">
        <f>IF(G1100&gt;0,(1/3*H1100^3*PI()*(G1100/((H1100-1.3)*200))^2)*F1100,"")</f>
        <v>71.776508654701985</v>
      </c>
      <c r="M1100" s="30">
        <f>IF(E1100&gt;1.9,J1100/E1100,"")</f>
        <v>11.661302109468913</v>
      </c>
      <c r="N1100" s="13" t="s">
        <v>91</v>
      </c>
      <c r="O1100" s="13" t="s">
        <v>379</v>
      </c>
      <c r="P1100" s="27" t="s">
        <v>48</v>
      </c>
      <c r="Q1100" s="15" t="s">
        <v>103</v>
      </c>
      <c r="R1100" s="26">
        <v>5</v>
      </c>
      <c r="S1100" s="13">
        <v>100</v>
      </c>
      <c r="T1100" s="13">
        <v>0</v>
      </c>
      <c r="U1100" s="13"/>
      <c r="V1100" s="25">
        <f>(F1099-F1100)/F1099</f>
        <v>-6.6666666666666624E-2</v>
      </c>
      <c r="W1100" s="13" t="s">
        <v>95</v>
      </c>
    </row>
    <row r="1101" spans="1:23" x14ac:dyDescent="0.25">
      <c r="A1101" s="21" t="s">
        <v>215</v>
      </c>
      <c r="B1101" s="17">
        <v>44761</v>
      </c>
      <c r="C1101" s="18">
        <v>42566</v>
      </c>
      <c r="D1101" s="9">
        <v>3</v>
      </c>
      <c r="E1101" s="12">
        <f>IF(B1101&gt;0,_xlfn.DAYS(B1101,C1101)/365.242199,"")</f>
        <v>6.0097108330026234</v>
      </c>
      <c r="F1101" s="43">
        <v>1033.3333333333333</v>
      </c>
      <c r="G1101" s="47">
        <v>12.544174382716047</v>
      </c>
      <c r="H1101" s="47">
        <v>13.438688709667002</v>
      </c>
      <c r="I1101" s="47">
        <v>16.003364907852067</v>
      </c>
      <c r="J1101" s="40">
        <v>72.751597176722683</v>
      </c>
      <c r="K1101" s="45">
        <f>IF(G1101&gt;0,0.0000275*G1101^2.082*H1101^0.974*F1101,"")</f>
        <v>69.11131621036634</v>
      </c>
      <c r="L1101" s="45">
        <f>IF(G1101&gt;0,(1/3*H1101^3*PI()*(G1101/((H1101-1.3)*200))^2)*F1101,"")</f>
        <v>70.116521921362065</v>
      </c>
      <c r="M1101" s="30">
        <f>IF(E1101&gt;1.9,J1101/E1101,"")</f>
        <v>12.105673500495847</v>
      </c>
      <c r="N1101" s="13" t="s">
        <v>91</v>
      </c>
      <c r="O1101" s="13" t="s">
        <v>379</v>
      </c>
      <c r="P1101" s="27" t="s">
        <v>48</v>
      </c>
      <c r="Q1101" s="15" t="s">
        <v>103</v>
      </c>
      <c r="R1101" s="26">
        <v>6</v>
      </c>
      <c r="S1101" s="13">
        <v>200</v>
      </c>
      <c r="T1101" s="13">
        <v>200</v>
      </c>
      <c r="U1101" s="13"/>
      <c r="V1101" s="25">
        <f>(F1100-F1101)/F1100</f>
        <v>3.1250000000000139E-2</v>
      </c>
      <c r="W1101" s="13" t="s">
        <v>95</v>
      </c>
    </row>
    <row r="1102" spans="1:23" x14ac:dyDescent="0.25">
      <c r="A1102" s="21" t="s">
        <v>229</v>
      </c>
      <c r="B1102" s="17">
        <v>44761</v>
      </c>
      <c r="C1102" s="18">
        <v>42566</v>
      </c>
      <c r="D1102" s="9">
        <v>3</v>
      </c>
      <c r="E1102" s="12">
        <f>IF(B1102&gt;0,_xlfn.DAYS(B1102,C1102)/365.242199,"")</f>
        <v>6.0097108330026234</v>
      </c>
      <c r="F1102" s="43">
        <v>1022.2222222222223</v>
      </c>
      <c r="G1102" s="47">
        <v>12.143356043752318</v>
      </c>
      <c r="H1102" s="47">
        <v>13.475808626455706</v>
      </c>
      <c r="I1102" s="47">
        <v>15.111215668770242</v>
      </c>
      <c r="J1102" s="40">
        <v>66.905308816734561</v>
      </c>
      <c r="K1102" s="45">
        <f>IF(G1102&gt;0,0.0000275*G1102^2.082*H1102^0.974*F1102,"")</f>
        <v>64.070432268064053</v>
      </c>
      <c r="L1102" s="45">
        <f>IF(G1102&gt;0,(1/3*H1102^3*PI()*(G1102/((H1102-1.3)*200))^2)*F1102,"")</f>
        <v>65.141878712133916</v>
      </c>
      <c r="M1102" s="30">
        <f>IF(E1102&gt;1.9,J1102/E1102,"")</f>
        <v>11.132866568108529</v>
      </c>
      <c r="N1102" s="13" t="s">
        <v>91</v>
      </c>
      <c r="O1102" s="13" t="s">
        <v>379</v>
      </c>
      <c r="P1102" s="27" t="s">
        <v>48</v>
      </c>
      <c r="Q1102" s="15" t="s">
        <v>103</v>
      </c>
      <c r="R1102" s="26">
        <v>7</v>
      </c>
      <c r="S1102" s="13">
        <v>200</v>
      </c>
      <c r="T1102" s="13">
        <v>0</v>
      </c>
      <c r="U1102" s="13"/>
      <c r="V1102" s="25">
        <f>(F1101-F1102)/F1101</f>
        <v>1.0752688172042876E-2</v>
      </c>
      <c r="W1102" s="13" t="s">
        <v>95</v>
      </c>
    </row>
    <row r="1103" spans="1:23" x14ac:dyDescent="0.25">
      <c r="A1103" s="21" t="s">
        <v>243</v>
      </c>
      <c r="B1103" s="17">
        <v>44761</v>
      </c>
      <c r="C1103" s="18">
        <v>42566</v>
      </c>
      <c r="D1103" s="9">
        <v>3</v>
      </c>
      <c r="E1103" s="12">
        <f>IF(B1103&gt;0,_xlfn.DAYS(B1103,C1103)/365.242199,"")</f>
        <v>6.0097108330026234</v>
      </c>
      <c r="F1103" s="43">
        <v>1066.6666666666667</v>
      </c>
      <c r="G1103" s="47">
        <v>11.889798073936007</v>
      </c>
      <c r="H1103" s="47">
        <v>13.246558532161131</v>
      </c>
      <c r="I1103" s="47">
        <v>14.996245336159273</v>
      </c>
      <c r="J1103" s="40">
        <v>66.031302241269117</v>
      </c>
      <c r="K1103" s="45">
        <f>IF(G1103&gt;0,0.0000275*G1103^2.082*H1103^0.974*F1103,"")</f>
        <v>62.922079325650252</v>
      </c>
      <c r="L1103" s="45">
        <f>IF(G1103&gt;0,(1/3*H1103^3*PI()*(G1103/((H1103-1.3)*200))^2)*F1103,"")</f>
        <v>64.293914182629962</v>
      </c>
      <c r="M1103" s="30">
        <f>IF(E1103&gt;1.9,J1103/E1103,"")</f>
        <v>10.987434183797157</v>
      </c>
      <c r="N1103" s="13" t="s">
        <v>91</v>
      </c>
      <c r="O1103" s="13" t="s">
        <v>379</v>
      </c>
      <c r="P1103" s="27" t="s">
        <v>48</v>
      </c>
      <c r="Q1103" s="15" t="s">
        <v>103</v>
      </c>
      <c r="R1103" s="26">
        <v>8</v>
      </c>
      <c r="S1103" s="13">
        <v>400</v>
      </c>
      <c r="T1103" s="13">
        <v>0</v>
      </c>
      <c r="U1103" s="13"/>
      <c r="V1103" s="25">
        <f>(F1102-F1103)/F1102</f>
        <v>-4.347826086956523E-2</v>
      </c>
      <c r="W1103" s="13" t="s">
        <v>95</v>
      </c>
    </row>
    <row r="1104" spans="1:23" x14ac:dyDescent="0.25">
      <c r="A1104" s="21" t="s">
        <v>145</v>
      </c>
      <c r="B1104" s="17">
        <v>44761</v>
      </c>
      <c r="C1104" s="18">
        <v>42566</v>
      </c>
      <c r="D1104" s="9">
        <v>3</v>
      </c>
      <c r="E1104" s="12">
        <f>IF(B1104&gt;0,_xlfn.DAYS(B1104,C1104)/365.242199,"")</f>
        <v>6.0097108330026234</v>
      </c>
      <c r="F1104" s="43">
        <v>977.77777777777783</v>
      </c>
      <c r="G1104" s="47">
        <v>13.123848824786323</v>
      </c>
      <c r="H1104" s="47">
        <v>14.003426591344713</v>
      </c>
      <c r="I1104" s="47">
        <v>16.447332618179818</v>
      </c>
      <c r="J1104" s="40">
        <v>73.028213711728881</v>
      </c>
      <c r="K1104" s="45">
        <f>IF(G1104&gt;0,0.0000275*G1104^2.082*H1104^0.974*F1104,"")</f>
        <v>74.783974287399261</v>
      </c>
      <c r="L1104" s="45">
        <f>IF(G1104&gt;0,(1/3*H1104^3*PI()*(G1104/((H1104-1.3)*200))^2)*F1104,"")</f>
        <v>75.022653383927945</v>
      </c>
      <c r="M1104" s="30">
        <f>IF(E1104&gt;1.9,J1104/E1104,"")</f>
        <v>12.151701760871894</v>
      </c>
      <c r="N1104" s="13" t="s">
        <v>91</v>
      </c>
      <c r="O1104" s="13" t="s">
        <v>379</v>
      </c>
      <c r="P1104" s="27" t="s">
        <v>48</v>
      </c>
      <c r="Q1104" s="15" t="s">
        <v>103</v>
      </c>
      <c r="R1104" s="26">
        <v>9</v>
      </c>
      <c r="S1104" s="13">
        <v>400</v>
      </c>
      <c r="T1104" s="13">
        <v>400</v>
      </c>
      <c r="U1104" s="13"/>
      <c r="V1104" s="25">
        <f>(F1103-F1104)/F1103</f>
        <v>8.3333333333333356E-2</v>
      </c>
      <c r="W1104" s="13" t="s">
        <v>95</v>
      </c>
    </row>
    <row r="1105" spans="1:23" x14ac:dyDescent="0.25">
      <c r="A1105" s="21" t="s">
        <v>131</v>
      </c>
      <c r="B1105" s="17">
        <v>44761</v>
      </c>
      <c r="C1105" s="18">
        <v>42566</v>
      </c>
      <c r="D1105" s="9">
        <v>3</v>
      </c>
      <c r="E1105" s="12">
        <f>IF(B1105&gt;0,_xlfn.DAYS(B1105,C1105)/365.242199,"")</f>
        <v>6.0097108330026234</v>
      </c>
      <c r="F1105" s="43">
        <v>1044.4444444444446</v>
      </c>
      <c r="G1105" s="47">
        <v>13.027923669467787</v>
      </c>
      <c r="H1105" s="47">
        <v>14.247111380700272</v>
      </c>
      <c r="I1105" s="47">
        <v>16.884873332575435</v>
      </c>
      <c r="J1105" s="40">
        <v>76.283274843472185</v>
      </c>
      <c r="K1105" s="45">
        <f>IF(G1105&gt;0,0.0000275*G1105^2.082*H1105^0.974*F1105,"")</f>
        <v>80.005185738014987</v>
      </c>
      <c r="L1105" s="45">
        <f>IF(G1105&gt;0,(1/3*H1105^3*PI()*(G1105/((H1105-1.3)*200))^2)*F1105,"")</f>
        <v>80.064329659260935</v>
      </c>
      <c r="M1105" s="30">
        <f>IF(E1105&gt;1.9,J1105/E1105,"")</f>
        <v>12.693335330638343</v>
      </c>
      <c r="N1105" s="13" t="s">
        <v>91</v>
      </c>
      <c r="O1105" s="13" t="s">
        <v>379</v>
      </c>
      <c r="P1105" s="27" t="s">
        <v>48</v>
      </c>
      <c r="Q1105" s="15" t="s">
        <v>103</v>
      </c>
      <c r="R1105" s="26">
        <v>10</v>
      </c>
      <c r="S1105" s="13">
        <v>400</v>
      </c>
      <c r="T1105" s="13">
        <v>0</v>
      </c>
      <c r="U1105" s="13"/>
      <c r="V1105" s="25">
        <f>(F1104-F1105)/F1104</f>
        <v>-6.818181818181826E-2</v>
      </c>
      <c r="W1105" s="13" t="s">
        <v>95</v>
      </c>
    </row>
    <row r="1106" spans="1:23" x14ac:dyDescent="0.25">
      <c r="A1106" s="21" t="s">
        <v>118</v>
      </c>
      <c r="B1106" s="28">
        <v>44391</v>
      </c>
      <c r="C1106" s="18">
        <v>42931</v>
      </c>
      <c r="D1106" s="9">
        <v>3</v>
      </c>
      <c r="E1106" s="12">
        <f>IF(B1106&gt;0,_xlfn.DAYS(B1106,C1106)/365.242199,"")</f>
        <v>3.9973475244573256</v>
      </c>
      <c r="F1106" s="43">
        <v>914.66058995608057</v>
      </c>
      <c r="G1106" s="47">
        <v>14.000310190315044</v>
      </c>
      <c r="H1106" s="47">
        <v>14.008584317672192</v>
      </c>
      <c r="I1106" s="47">
        <v>17.80638596437689</v>
      </c>
      <c r="J1106" s="40">
        <v>77.989107100936991</v>
      </c>
      <c r="K1106" s="45">
        <f>IF(G1106&gt;0,0.0000275*G1106^2.082*H1106^0.974*F1106,"")</f>
        <v>80.064364862882769</v>
      </c>
      <c r="L1106" s="45">
        <f>IF(G1106&gt;0,(1/3*H1106^3*PI()*(G1106/((H1106-1.3)*200))^2)*F1106,"")</f>
        <v>79.8899787663062</v>
      </c>
      <c r="M1106" s="30">
        <f>IF(E1106&gt;1.9,J1106/E1106,"")</f>
        <v>19.510214366844345</v>
      </c>
      <c r="N1106" s="13" t="s">
        <v>91</v>
      </c>
      <c r="O1106" s="13" t="s">
        <v>379</v>
      </c>
      <c r="P1106" s="27" t="s">
        <v>48</v>
      </c>
      <c r="Q1106" s="15" t="s">
        <v>104</v>
      </c>
      <c r="R1106" s="26">
        <v>1</v>
      </c>
      <c r="S1106" s="13">
        <v>0</v>
      </c>
      <c r="T1106" s="13">
        <v>0</v>
      </c>
      <c r="U1106" s="13"/>
      <c r="V1106" s="25">
        <f>(F1105-F1106)/F1105</f>
        <v>0.12426113727609317</v>
      </c>
      <c r="W1106" s="13" t="s">
        <v>96</v>
      </c>
    </row>
    <row r="1107" spans="1:23" x14ac:dyDescent="0.25">
      <c r="A1107" s="21" t="s">
        <v>160</v>
      </c>
      <c r="B1107" s="28">
        <v>44391</v>
      </c>
      <c r="C1107" s="18">
        <v>42931</v>
      </c>
      <c r="D1107" s="9">
        <v>3</v>
      </c>
      <c r="E1107" s="12">
        <f>IF(B1107&gt;0,_xlfn.DAYS(B1107,C1107)/365.242199,"")</f>
        <v>3.9973475244573256</v>
      </c>
      <c r="F1107" s="43">
        <v>904.14724984164286</v>
      </c>
      <c r="G1107" s="47">
        <v>13.928333333333335</v>
      </c>
      <c r="H1107" s="47">
        <v>13.721713464696226</v>
      </c>
      <c r="I1107" s="47">
        <v>17.441483151161233</v>
      </c>
      <c r="J1107" s="40">
        <v>78.107408794183172</v>
      </c>
      <c r="K1107" s="45">
        <f>IF(G1107&gt;0,0.0000275*G1107^2.082*H1107^0.974*F1107,"")</f>
        <v>76.737142421567086</v>
      </c>
      <c r="L1107" s="45">
        <f>IF(G1107&gt;0,(1/3*H1107^3*PI()*(G1107/((H1107-1.3)*200))^2)*F1107,"")</f>
        <v>76.889691848843938</v>
      </c>
      <c r="M1107" s="30">
        <f>IF(E1107&gt;1.9,J1107/E1107,"")</f>
        <v>19.539809415191371</v>
      </c>
      <c r="N1107" s="13" t="s">
        <v>91</v>
      </c>
      <c r="O1107" s="13" t="s">
        <v>379</v>
      </c>
      <c r="P1107" s="27" t="s">
        <v>48</v>
      </c>
      <c r="Q1107" s="15" t="s">
        <v>104</v>
      </c>
      <c r="R1107" s="26">
        <v>2</v>
      </c>
      <c r="S1107" s="13">
        <v>0</v>
      </c>
      <c r="T1107" s="13">
        <v>0</v>
      </c>
      <c r="U1107" s="13"/>
      <c r="V1107" s="25">
        <f>(F1106-F1107)/F1106</f>
        <v>1.1494252873563222E-2</v>
      </c>
      <c r="W1107" s="13" t="s">
        <v>96</v>
      </c>
    </row>
    <row r="1108" spans="1:23" x14ac:dyDescent="0.25">
      <c r="A1108" s="21" t="s">
        <v>174</v>
      </c>
      <c r="B1108" s="28">
        <v>44391</v>
      </c>
      <c r="C1108" s="18">
        <v>42931</v>
      </c>
      <c r="D1108" s="9">
        <v>3</v>
      </c>
      <c r="E1108" s="12">
        <f>IF(B1108&gt;0,_xlfn.DAYS(B1108,C1108)/365.242199,"")</f>
        <v>3.9973475244573256</v>
      </c>
      <c r="F1108" s="43">
        <v>883.12056961276733</v>
      </c>
      <c r="G1108" s="47">
        <v>12.209226053639846</v>
      </c>
      <c r="H1108" s="47">
        <v>12.068795643994012</v>
      </c>
      <c r="I1108" s="47">
        <v>13.526692688671705</v>
      </c>
      <c r="J1108" s="40">
        <v>60.911360290834793</v>
      </c>
      <c r="K1108" s="45">
        <f>IF(G1108&gt;0,0.0000275*G1108^2.082*H1108^0.974*F1108,"")</f>
        <v>50.278007939703855</v>
      </c>
      <c r="L1108" s="45">
        <f>IF(G1108&gt;0,(1/3*H1108^3*PI()*(G1108/((H1108-1.3)*200))^2)*F1108,"")</f>
        <v>52.242316549616298</v>
      </c>
      <c r="M1108" s="30">
        <f>IF(E1108&gt;1.9,J1108/E1108,"")</f>
        <v>15.237944641579302</v>
      </c>
      <c r="N1108" s="13" t="s">
        <v>91</v>
      </c>
      <c r="O1108" s="13" t="s">
        <v>379</v>
      </c>
      <c r="P1108" s="27" t="s">
        <v>48</v>
      </c>
      <c r="Q1108" s="15" t="s">
        <v>104</v>
      </c>
      <c r="R1108" s="26">
        <v>3</v>
      </c>
      <c r="S1108" s="13">
        <v>0</v>
      </c>
      <c r="T1108" s="13">
        <v>100</v>
      </c>
      <c r="U1108" s="13"/>
      <c r="V1108" s="25">
        <f>(F1107-F1108)/F1107</f>
        <v>2.3255813953488504E-2</v>
      </c>
      <c r="W1108" s="13" t="s">
        <v>96</v>
      </c>
    </row>
    <row r="1109" spans="1:23" x14ac:dyDescent="0.25">
      <c r="A1109" s="21" t="s">
        <v>188</v>
      </c>
      <c r="B1109" s="28">
        <v>44391</v>
      </c>
      <c r="C1109" s="18">
        <v>42931</v>
      </c>
      <c r="D1109" s="9">
        <v>3</v>
      </c>
      <c r="E1109" s="12">
        <f>IF(B1109&gt;0,_xlfn.DAYS(B1109,C1109)/365.242199,"")</f>
        <v>3.9973475244573256</v>
      </c>
      <c r="F1109" s="43">
        <v>862.09388938389202</v>
      </c>
      <c r="G1109" s="47">
        <v>13.408650793650793</v>
      </c>
      <c r="H1109" s="47">
        <v>12.757215736473798</v>
      </c>
      <c r="I1109" s="47">
        <v>15.71855468394636</v>
      </c>
      <c r="J1109" s="40">
        <v>70.916402748437903</v>
      </c>
      <c r="K1109" s="45">
        <f>IF(G1109&gt;0,0.0000275*G1109^2.082*H1109^0.974*F1109,"")</f>
        <v>62.96645518876651</v>
      </c>
      <c r="L1109" s="45">
        <f>IF(G1109&gt;0,(1/3*H1109^3*PI()*(G1109/((H1109-1.3)*200))^2)*F1109,"")</f>
        <v>64.180466931799501</v>
      </c>
      <c r="M1109" s="30">
        <f>IF(E1109&gt;1.9,J1109/E1109,"")</f>
        <v>17.740864989732266</v>
      </c>
      <c r="N1109" s="13" t="s">
        <v>91</v>
      </c>
      <c r="O1109" s="13" t="s">
        <v>379</v>
      </c>
      <c r="P1109" s="27" t="s">
        <v>48</v>
      </c>
      <c r="Q1109" s="15" t="s">
        <v>104</v>
      </c>
      <c r="R1109" s="26">
        <v>4</v>
      </c>
      <c r="S1109" s="13">
        <v>100</v>
      </c>
      <c r="T1109" s="13">
        <v>100</v>
      </c>
      <c r="U1109" s="13"/>
      <c r="V1109" s="25">
        <f>(F1108-F1109)/F1108</f>
        <v>2.380952380952369E-2</v>
      </c>
      <c r="W1109" s="13" t="s">
        <v>96</v>
      </c>
    </row>
    <row r="1110" spans="1:23" x14ac:dyDescent="0.25">
      <c r="A1110" s="21" t="s">
        <v>202</v>
      </c>
      <c r="B1110" s="28">
        <v>44391</v>
      </c>
      <c r="C1110" s="18">
        <v>42931</v>
      </c>
      <c r="D1110" s="9">
        <v>3</v>
      </c>
      <c r="E1110" s="12">
        <f>IF(B1110&gt;0,_xlfn.DAYS(B1110,C1110)/365.242199,"")</f>
        <v>3.9973475244573256</v>
      </c>
      <c r="F1110" s="43">
        <v>883.12056961276733</v>
      </c>
      <c r="G1110" s="47">
        <v>13.740310344827588</v>
      </c>
      <c r="H1110" s="47">
        <v>13.053491657397107</v>
      </c>
      <c r="I1110" s="47">
        <v>16.745243782900676</v>
      </c>
      <c r="J1110" s="40">
        <v>70.345218576624958</v>
      </c>
      <c r="K1110" s="45">
        <f>IF(G1110&gt;0,0.0000275*G1110^2.082*H1110^0.974*F1110,"")</f>
        <v>69.403168276629486</v>
      </c>
      <c r="L1110" s="45">
        <f>IF(G1110&gt;0,(1/3*H1110^3*PI()*(G1110/((H1110-1.3)*200))^2)*F1110,"")</f>
        <v>70.279391428641361</v>
      </c>
      <c r="M1110" s="30">
        <f>IF(E1110&gt;1.9,J1110/E1110,"")</f>
        <v>17.597974193193256</v>
      </c>
      <c r="N1110" s="13" t="s">
        <v>91</v>
      </c>
      <c r="O1110" s="13" t="s">
        <v>379</v>
      </c>
      <c r="P1110" s="27" t="s">
        <v>48</v>
      </c>
      <c r="Q1110" s="15" t="s">
        <v>104</v>
      </c>
      <c r="R1110" s="26">
        <v>5</v>
      </c>
      <c r="S1110" s="13">
        <v>100</v>
      </c>
      <c r="T1110" s="13">
        <v>0</v>
      </c>
      <c r="U1110" s="13"/>
      <c r="V1110" s="25">
        <f>(F1109-F1110)/F1109</f>
        <v>-2.43902439024389E-2</v>
      </c>
      <c r="W1110" s="13" t="s">
        <v>96</v>
      </c>
    </row>
    <row r="1111" spans="1:23" x14ac:dyDescent="0.25">
      <c r="A1111" s="21" t="s">
        <v>216</v>
      </c>
      <c r="B1111" s="28">
        <v>44391</v>
      </c>
      <c r="C1111" s="18">
        <v>42931</v>
      </c>
      <c r="D1111" s="9">
        <v>3</v>
      </c>
      <c r="E1111" s="12">
        <f>IF(B1111&gt;0,_xlfn.DAYS(B1111,C1111)/365.242199,"")</f>
        <v>3.9973475244573256</v>
      </c>
      <c r="F1111" s="43">
        <v>883.12056961276733</v>
      </c>
      <c r="G1111" s="47">
        <v>13.667550839964631</v>
      </c>
      <c r="H1111" s="47">
        <v>12.840196581196579</v>
      </c>
      <c r="I1111" s="47">
        <v>16.369650757804326</v>
      </c>
      <c r="J1111" s="40">
        <v>76.099596836369074</v>
      </c>
      <c r="K1111" s="45">
        <f>IF(G1111&gt;0,0.0000275*G1111^2.082*H1111^0.974*F1111,"")</f>
        <v>67.547539953112093</v>
      </c>
      <c r="L1111" s="45">
        <f>IF(G1111&gt;0,(1/3*H1111^3*PI()*(G1111/((H1111-1.3)*200))^2)*F1111,"")</f>
        <v>68.652858982032626</v>
      </c>
      <c r="M1111" s="30">
        <f>IF(E1111&gt;1.9,J1111/E1111,"")</f>
        <v>19.03752335036225</v>
      </c>
      <c r="N1111" s="13" t="s">
        <v>91</v>
      </c>
      <c r="O1111" s="13" t="s">
        <v>379</v>
      </c>
      <c r="P1111" s="27" t="s">
        <v>48</v>
      </c>
      <c r="Q1111" s="15" t="s">
        <v>104</v>
      </c>
      <c r="R1111" s="26">
        <v>6</v>
      </c>
      <c r="S1111" s="13">
        <v>200</v>
      </c>
      <c r="T1111" s="13">
        <v>200</v>
      </c>
      <c r="U1111" s="13"/>
      <c r="V1111" s="25">
        <f>(F1110-F1111)/F1110</f>
        <v>0</v>
      </c>
      <c r="W1111" s="13" t="s">
        <v>96</v>
      </c>
    </row>
    <row r="1112" spans="1:23" x14ac:dyDescent="0.25">
      <c r="A1112" s="21" t="s">
        <v>230</v>
      </c>
      <c r="B1112" s="28">
        <v>44391</v>
      </c>
      <c r="C1112" s="18">
        <v>42931</v>
      </c>
      <c r="D1112" s="9">
        <v>3</v>
      </c>
      <c r="E1112" s="12">
        <f>IF(B1112&gt;0,_xlfn.DAYS(B1112,C1112)/365.242199,"")</f>
        <v>3.9973475244573256</v>
      </c>
      <c r="F1112" s="43">
        <v>946.2006102993937</v>
      </c>
      <c r="G1112" s="47">
        <v>14.285283076043241</v>
      </c>
      <c r="H1112" s="47">
        <v>13.556428103632403</v>
      </c>
      <c r="I1112" s="47">
        <v>18.667965135188915</v>
      </c>
      <c r="J1112" s="40">
        <v>86.432670990467216</v>
      </c>
      <c r="K1112" s="45">
        <f>IF(G1112&gt;0,0.0000275*G1112^2.082*H1112^0.974*F1112,"")</f>
        <v>83.657330643694209</v>
      </c>
      <c r="L1112" s="45">
        <f>IF(G1112&gt;0,(1/3*H1112^3*PI()*(G1112/((H1112-1.3)*200))^2)*F1112,"")</f>
        <v>83.837348279924356</v>
      </c>
      <c r="M1112" s="30">
        <f>IF(E1112&gt;1.9,J1112/E1112,"")</f>
        <v>21.622506039727231</v>
      </c>
      <c r="N1112" s="13" t="s">
        <v>91</v>
      </c>
      <c r="O1112" s="13" t="s">
        <v>379</v>
      </c>
      <c r="P1112" s="27" t="s">
        <v>48</v>
      </c>
      <c r="Q1112" s="15" t="s">
        <v>104</v>
      </c>
      <c r="R1112" s="26">
        <v>7</v>
      </c>
      <c r="S1112" s="13">
        <v>200</v>
      </c>
      <c r="T1112" s="13">
        <v>0</v>
      </c>
      <c r="U1112" s="13"/>
      <c r="V1112" s="25">
        <f>(F1111-F1112)/F1111</f>
        <v>-7.1428571428571591E-2</v>
      </c>
      <c r="W1112" s="13" t="s">
        <v>96</v>
      </c>
    </row>
    <row r="1113" spans="1:23" x14ac:dyDescent="0.25">
      <c r="A1113" s="21" t="s">
        <v>244</v>
      </c>
      <c r="B1113" s="28">
        <v>44391</v>
      </c>
      <c r="C1113" s="18">
        <v>42931</v>
      </c>
      <c r="D1113" s="9">
        <v>3</v>
      </c>
      <c r="E1113" s="12">
        <f>IF(B1113&gt;0,_xlfn.DAYS(B1113,C1113)/365.242199,"")</f>
        <v>3.9973475244573256</v>
      </c>
      <c r="F1113" s="43">
        <v>904.14724984164286</v>
      </c>
      <c r="G1113" s="47">
        <v>14.740286307200732</v>
      </c>
      <c r="H1113" s="47">
        <v>13.049989706096015</v>
      </c>
      <c r="I1113" s="47">
        <v>18.809633763122918</v>
      </c>
      <c r="J1113" s="40">
        <v>92.288137108949513</v>
      </c>
      <c r="K1113" s="45">
        <f>IF(G1113&gt;0,0.0000275*G1113^2.082*H1113^0.974*F1113,"")</f>
        <v>82.225303986273758</v>
      </c>
      <c r="L1113" s="45">
        <f>IF(G1113&gt;0,(1/3*H1113^3*PI()*(G1113/((H1113-1.3)*200))^2)*F1113,"")</f>
        <v>82.789482044001431</v>
      </c>
      <c r="M1113" s="30">
        <f>IF(E1113&gt;1.9,J1113/E1113,"")</f>
        <v>23.087343931017962</v>
      </c>
      <c r="N1113" s="13" t="s">
        <v>91</v>
      </c>
      <c r="O1113" s="13" t="s">
        <v>379</v>
      </c>
      <c r="P1113" s="27" t="s">
        <v>48</v>
      </c>
      <c r="Q1113" s="15" t="s">
        <v>104</v>
      </c>
      <c r="R1113" s="26">
        <v>8</v>
      </c>
      <c r="S1113" s="13">
        <v>400</v>
      </c>
      <c r="T1113" s="13">
        <v>0</v>
      </c>
      <c r="U1113" s="13"/>
      <c r="V1113" s="25">
        <f>(F1112-F1113)/F1112</f>
        <v>4.4444444444444453E-2</v>
      </c>
      <c r="W1113" s="13" t="s">
        <v>96</v>
      </c>
    </row>
    <row r="1114" spans="1:23" x14ac:dyDescent="0.25">
      <c r="A1114" s="21" t="s">
        <v>146</v>
      </c>
      <c r="B1114" s="28">
        <v>44391</v>
      </c>
      <c r="C1114" s="18">
        <v>42931</v>
      </c>
      <c r="D1114" s="9">
        <v>3</v>
      </c>
      <c r="E1114" s="12">
        <f>IF(B1114&gt;0,_xlfn.DAYS(B1114,C1114)/365.242199,"")</f>
        <v>3.9973475244573256</v>
      </c>
      <c r="F1114" s="43">
        <v>893.63390972720515</v>
      </c>
      <c r="G1114" s="47">
        <v>14.464963054187194</v>
      </c>
      <c r="H1114" s="47">
        <v>13.300336617405581</v>
      </c>
      <c r="I1114" s="47">
        <v>18.403197278229992</v>
      </c>
      <c r="J1114" s="40">
        <v>83.525236434583036</v>
      </c>
      <c r="K1114" s="45">
        <f>IF(G1114&gt;0,0.0000275*G1114^2.082*H1114^0.974*F1114,"")</f>
        <v>79.600393845918717</v>
      </c>
      <c r="L1114" s="45">
        <f>IF(G1114&gt;0,(1/3*H1114^3*PI()*(G1114/((H1114-1.3)*200))^2)*F1114,"")</f>
        <v>79.976789294481776</v>
      </c>
      <c r="M1114" s="30">
        <f>IF(E1114&gt;1.9,J1114/E1114,"")</f>
        <v>20.895165087234268</v>
      </c>
      <c r="N1114" s="13" t="s">
        <v>91</v>
      </c>
      <c r="O1114" s="13" t="s">
        <v>379</v>
      </c>
      <c r="P1114" s="27" t="s">
        <v>48</v>
      </c>
      <c r="Q1114" s="15" t="s">
        <v>104</v>
      </c>
      <c r="R1114" s="26">
        <v>9</v>
      </c>
      <c r="S1114" s="13">
        <v>400</v>
      </c>
      <c r="T1114" s="13">
        <v>400</v>
      </c>
      <c r="U1114" s="13"/>
      <c r="V1114" s="25">
        <f>(F1113-F1114)/F1113</f>
        <v>1.1627906976744189E-2</v>
      </c>
      <c r="W1114" s="13" t="s">
        <v>95</v>
      </c>
    </row>
    <row r="1115" spans="1:23" x14ac:dyDescent="0.25">
      <c r="A1115" s="21" t="s">
        <v>132</v>
      </c>
      <c r="B1115" s="28">
        <v>44391</v>
      </c>
      <c r="C1115" s="18">
        <v>42931</v>
      </c>
      <c r="D1115" s="9">
        <v>3</v>
      </c>
      <c r="E1115" s="12">
        <f>IF(B1115&gt;0,_xlfn.DAYS(B1115,C1115)/365.242199,"")</f>
        <v>3.9973475244573256</v>
      </c>
      <c r="F1115" s="43">
        <v>914.66058995608057</v>
      </c>
      <c r="G1115" s="47">
        <v>15.073580246913579</v>
      </c>
      <c r="H1115" s="47">
        <v>13.712637333662915</v>
      </c>
      <c r="I1115" s="47">
        <v>19.939324253337968</v>
      </c>
      <c r="J1115" s="40">
        <v>93.87329708403891</v>
      </c>
      <c r="K1115" s="45">
        <f>IF(G1115&gt;0,0.0000275*G1115^2.082*H1115^0.974*F1115,"")</f>
        <v>91.452395551887349</v>
      </c>
      <c r="L1115" s="45">
        <f>IF(G1115&gt;0,(1/3*H1115^3*PI()*(G1115/((H1115-1.3)*200))^2)*F1115,"")</f>
        <v>91.053420591615165</v>
      </c>
      <c r="M1115" s="30">
        <f>IF(E1115&gt;1.9,J1115/E1115,"")</f>
        <v>23.48389688654429</v>
      </c>
      <c r="N1115" s="13" t="s">
        <v>91</v>
      </c>
      <c r="O1115" s="13" t="s">
        <v>379</v>
      </c>
      <c r="P1115" s="27" t="s">
        <v>48</v>
      </c>
      <c r="Q1115" s="15" t="s">
        <v>104</v>
      </c>
      <c r="R1115" s="26">
        <v>10</v>
      </c>
      <c r="S1115" s="13">
        <v>400</v>
      </c>
      <c r="T1115" s="13">
        <v>0</v>
      </c>
      <c r="U1115" s="13"/>
      <c r="V1115" s="25">
        <f>(F1114-F1115)/F1114</f>
        <v>-2.3529411764705889E-2</v>
      </c>
      <c r="W1115" s="13" t="s">
        <v>96</v>
      </c>
    </row>
    <row r="1116" spans="1:23" x14ac:dyDescent="0.25">
      <c r="A1116" s="21" t="s">
        <v>119</v>
      </c>
      <c r="B1116" s="28">
        <v>44762</v>
      </c>
      <c r="C1116" s="18">
        <v>42597</v>
      </c>
      <c r="D1116" s="9">
        <v>3</v>
      </c>
      <c r="E1116" s="12">
        <f>IF(B1116&gt;0,_xlfn.DAYS(B1116,C1116)/365.242199,"")</f>
        <v>5.927573555102815</v>
      </c>
      <c r="F1116" s="43">
        <v>950.98039215686276</v>
      </c>
      <c r="G1116" s="47">
        <v>13.720474868352193</v>
      </c>
      <c r="H1116" s="47">
        <v>13.524386485414826</v>
      </c>
      <c r="I1116" s="47">
        <v>18.20283102967328</v>
      </c>
      <c r="J1116" s="40">
        <v>104.645401038247</v>
      </c>
      <c r="K1116" s="45">
        <f>IF(G1116&gt;0,0.0000275*G1116^2.082*H1116^0.974*F1116,"")</f>
        <v>77.128578540497614</v>
      </c>
      <c r="L1116" s="45">
        <f>IF(G1116&gt;0,(1/3*H1116^3*PI()*(G1116/((H1116-1.3)*200))^2)*F1116,"")</f>
        <v>77.584872277079626</v>
      </c>
      <c r="M1116" s="30">
        <f>IF(E1116&gt;1.9,J1116/E1116,"")</f>
        <v>17.654002951707263</v>
      </c>
      <c r="N1116" s="13" t="s">
        <v>91</v>
      </c>
      <c r="O1116" s="13" t="s">
        <v>379</v>
      </c>
      <c r="P1116" s="27" t="s">
        <v>48</v>
      </c>
      <c r="Q1116" s="15" t="s">
        <v>105</v>
      </c>
      <c r="R1116" s="26">
        <v>1</v>
      </c>
      <c r="S1116" s="13">
        <v>0</v>
      </c>
      <c r="T1116" s="13">
        <v>0</v>
      </c>
      <c r="U1116" s="13"/>
      <c r="V1116" s="25">
        <f>(F1115-F1116)/F1115</f>
        <v>-3.970850236646379E-2</v>
      </c>
      <c r="W1116" s="13" t="s">
        <v>95</v>
      </c>
    </row>
    <row r="1117" spans="1:23" x14ac:dyDescent="0.25">
      <c r="A1117" s="21" t="s">
        <v>161</v>
      </c>
      <c r="B1117" s="28">
        <v>44762</v>
      </c>
      <c r="C1117" s="18">
        <v>42597</v>
      </c>
      <c r="D1117" s="9">
        <v>3</v>
      </c>
      <c r="E1117" s="12">
        <f>IF(B1117&gt;0,_xlfn.DAYS(B1117,C1117)/365.242199,"")</f>
        <v>5.927573555102815</v>
      </c>
      <c r="F1117" s="43">
        <v>921.56862745098033</v>
      </c>
      <c r="G1117" s="47">
        <v>14.175520185827391</v>
      </c>
      <c r="H1117" s="47">
        <v>12.326506439982289</v>
      </c>
      <c r="I1117" s="47">
        <v>18.107397262997466</v>
      </c>
      <c r="J1117" s="40">
        <v>93.277318832961484</v>
      </c>
      <c r="K1117" s="45">
        <f>IF(G1117&gt;0,0.0000275*G1117^2.082*H1117^0.974*F1117,"")</f>
        <v>73.087440002491647</v>
      </c>
      <c r="L1117" s="45">
        <f>IF(G1117&gt;0,(1/3*H1117^3*PI()*(G1117/((H1117-1.3)*200))^2)*F1117,"")</f>
        <v>74.68243471798219</v>
      </c>
      <c r="M1117" s="30">
        <f>IF(E1117&gt;1.9,J1117/E1117,"")</f>
        <v>15.736172308256336</v>
      </c>
      <c r="N1117" s="13" t="s">
        <v>91</v>
      </c>
      <c r="O1117" s="13" t="s">
        <v>379</v>
      </c>
      <c r="P1117" s="27" t="s">
        <v>48</v>
      </c>
      <c r="Q1117" s="15" t="s">
        <v>105</v>
      </c>
      <c r="R1117" s="26">
        <v>2</v>
      </c>
      <c r="S1117" s="13">
        <v>0</v>
      </c>
      <c r="T1117" s="13">
        <v>0</v>
      </c>
      <c r="U1117" s="13"/>
      <c r="V1117" s="25">
        <f>(F1116-F1117)/F1116</f>
        <v>3.0927835051546476E-2</v>
      </c>
      <c r="W1117" s="13" t="s">
        <v>95</v>
      </c>
    </row>
    <row r="1118" spans="1:23" x14ac:dyDescent="0.25">
      <c r="A1118" s="21" t="s">
        <v>175</v>
      </c>
      <c r="B1118" s="28">
        <v>44762</v>
      </c>
      <c r="C1118" s="18">
        <v>42597</v>
      </c>
      <c r="D1118" s="9">
        <v>3</v>
      </c>
      <c r="E1118" s="12">
        <f>IF(B1118&gt;0,_xlfn.DAYS(B1118,C1118)/365.242199,"")</f>
        <v>5.927573555102815</v>
      </c>
      <c r="F1118" s="43">
        <v>882.35294117647061</v>
      </c>
      <c r="G1118" s="47">
        <v>13.403264166820179</v>
      </c>
      <c r="H1118" s="47">
        <v>14.441212387953318</v>
      </c>
      <c r="I1118" s="47">
        <v>16.574123250915434</v>
      </c>
      <c r="J1118" s="40">
        <v>90.64174208409969</v>
      </c>
      <c r="K1118" s="45">
        <f>IF(G1118&gt;0,0.0000275*G1118^2.082*H1118^0.974*F1118,"")</f>
        <v>72.657661102983766</v>
      </c>
      <c r="L1118" s="45">
        <f>IF(G1118&gt;0,(1/3*H1118^3*PI()*(G1118/((H1118-1.3)*200))^2)*F1118,"")</f>
        <v>72.372273491282314</v>
      </c>
      <c r="M1118" s="30">
        <f>IF(E1118&gt;1.9,J1118/E1118,"")</f>
        <v>15.291542355652386</v>
      </c>
      <c r="N1118" s="13" t="s">
        <v>91</v>
      </c>
      <c r="O1118" s="13" t="s">
        <v>379</v>
      </c>
      <c r="P1118" s="27" t="s">
        <v>48</v>
      </c>
      <c r="Q1118" s="15" t="s">
        <v>105</v>
      </c>
      <c r="R1118" s="26">
        <v>3</v>
      </c>
      <c r="S1118" s="13">
        <v>0</v>
      </c>
      <c r="T1118" s="13">
        <v>100</v>
      </c>
      <c r="U1118" s="13"/>
      <c r="V1118" s="25">
        <f>(F1117-F1118)/F1117</f>
        <v>4.2553191489361618E-2</v>
      </c>
      <c r="W1118" s="13" t="s">
        <v>95</v>
      </c>
    </row>
    <row r="1119" spans="1:23" x14ac:dyDescent="0.25">
      <c r="A1119" s="21" t="s">
        <v>189</v>
      </c>
      <c r="B1119" s="28">
        <v>44762</v>
      </c>
      <c r="C1119" s="18">
        <v>42597</v>
      </c>
      <c r="D1119" s="9">
        <v>3</v>
      </c>
      <c r="E1119" s="12">
        <f>IF(B1119&gt;0,_xlfn.DAYS(B1119,C1119)/365.242199,"")</f>
        <v>5.927573555102815</v>
      </c>
      <c r="F1119" s="43">
        <v>1127.4509803921567</v>
      </c>
      <c r="G1119" s="47">
        <v>13.685686771213586</v>
      </c>
      <c r="H1119" s="47">
        <v>13.639800023726393</v>
      </c>
      <c r="I1119" s="47">
        <v>20.208387908209453</v>
      </c>
      <c r="J1119" s="40">
        <v>106.08431971557282</v>
      </c>
      <c r="K1119" s="45">
        <f>IF(G1119&gt;0,0.0000275*G1119^2.082*H1119^0.974*F1119,"")</f>
        <v>91.715008395507724</v>
      </c>
      <c r="L1119" s="45">
        <f>IF(G1119&gt;0,(1/3*H1119^3*PI()*(G1119/((H1119-1.3)*200))^2)*F1119,"")</f>
        <v>92.131311406355323</v>
      </c>
      <c r="M1119" s="30">
        <f>IF(E1119&gt;1.9,J1119/E1119,"")</f>
        <v>17.896752984912183</v>
      </c>
      <c r="N1119" s="13" t="s">
        <v>91</v>
      </c>
      <c r="O1119" s="13" t="s">
        <v>379</v>
      </c>
      <c r="P1119" s="27" t="s">
        <v>48</v>
      </c>
      <c r="Q1119" s="15" t="s">
        <v>105</v>
      </c>
      <c r="R1119" s="26">
        <v>4</v>
      </c>
      <c r="S1119" s="13">
        <v>100</v>
      </c>
      <c r="T1119" s="13">
        <v>100</v>
      </c>
      <c r="U1119" s="13"/>
      <c r="V1119" s="25">
        <f>(F1118-F1119)/F1118</f>
        <v>-0.27777777777777757</v>
      </c>
      <c r="W1119" s="13" t="s">
        <v>95</v>
      </c>
    </row>
    <row r="1120" spans="1:23" x14ac:dyDescent="0.25">
      <c r="A1120" s="21" t="s">
        <v>203</v>
      </c>
      <c r="B1120" s="28">
        <v>44762</v>
      </c>
      <c r="C1120" s="18">
        <v>42597</v>
      </c>
      <c r="D1120" s="9">
        <v>3</v>
      </c>
      <c r="E1120" s="12">
        <f>IF(B1120&gt;0,_xlfn.DAYS(B1120,C1120)/365.242199,"")</f>
        <v>5.927573555102815</v>
      </c>
      <c r="F1120" s="43">
        <v>941.17647058823513</v>
      </c>
      <c r="G1120" s="47">
        <v>14.163609619804337</v>
      </c>
      <c r="H1120" s="47">
        <v>12.85269799204093</v>
      </c>
      <c r="I1120" s="47">
        <v>18.557342993159374</v>
      </c>
      <c r="J1120" s="40">
        <v>98.304370360257508</v>
      </c>
      <c r="K1120" s="45">
        <f>IF(G1120&gt;0,0.0000275*G1120^2.082*H1120^0.974*F1120,"")</f>
        <v>77.608334964493125</v>
      </c>
      <c r="L1120" s="45">
        <f>IF(G1120&gt;0,(1/3*H1120^3*PI()*(G1120/((H1120-1.3)*200))^2)*F1120,"")</f>
        <v>78.632783966714314</v>
      </c>
      <c r="M1120" s="30">
        <f>IF(E1120&gt;1.9,J1120/E1120,"")</f>
        <v>16.584251455746365</v>
      </c>
      <c r="N1120" s="13" t="s">
        <v>91</v>
      </c>
      <c r="O1120" s="13" t="s">
        <v>379</v>
      </c>
      <c r="P1120" s="27" t="s">
        <v>48</v>
      </c>
      <c r="Q1120" s="15" t="s">
        <v>105</v>
      </c>
      <c r="R1120" s="26">
        <v>5</v>
      </c>
      <c r="S1120" s="13">
        <v>100</v>
      </c>
      <c r="T1120" s="13">
        <v>0</v>
      </c>
      <c r="U1120" s="13"/>
      <c r="V1120" s="25">
        <f>(F1119-F1120)/F1119</f>
        <v>0.16521739130434784</v>
      </c>
      <c r="W1120" s="13" t="s">
        <v>95</v>
      </c>
    </row>
    <row r="1121" spans="1:23" x14ac:dyDescent="0.25">
      <c r="A1121" s="21" t="s">
        <v>217</v>
      </c>
      <c r="B1121" s="28">
        <v>44762</v>
      </c>
      <c r="C1121" s="18">
        <v>42597</v>
      </c>
      <c r="D1121" s="9">
        <v>3</v>
      </c>
      <c r="E1121" s="12">
        <f>IF(B1121&gt;0,_xlfn.DAYS(B1121,C1121)/365.242199,"")</f>
        <v>5.927573555102815</v>
      </c>
      <c r="F1121" s="43">
        <v>901.96078431372541</v>
      </c>
      <c r="G1121" s="47">
        <v>13.56576349125347</v>
      </c>
      <c r="H1121" s="47">
        <v>13.364810092525376</v>
      </c>
      <c r="I1121" s="47">
        <v>17.501091818146193</v>
      </c>
      <c r="J1121" s="40">
        <v>93.718764906954178</v>
      </c>
      <c r="K1121" s="45">
        <f>IF(G1121&gt;0,0.0000275*G1121^2.082*H1121^0.974*F1121,"")</f>
        <v>70.624765534463066</v>
      </c>
      <c r="L1121" s="45">
        <f>IF(G1121&gt;0,(1/3*H1121^3*PI()*(G1121/((H1121-1.3)*200))^2)*F1121,"")</f>
        <v>71.267604337899215</v>
      </c>
      <c r="M1121" s="30">
        <f>IF(E1121&gt;1.9,J1121/E1121,"")</f>
        <v>15.810645626872969</v>
      </c>
      <c r="N1121" s="13" t="s">
        <v>91</v>
      </c>
      <c r="O1121" s="13" t="s">
        <v>379</v>
      </c>
      <c r="P1121" s="27" t="s">
        <v>48</v>
      </c>
      <c r="Q1121" s="15" t="s">
        <v>105</v>
      </c>
      <c r="R1121" s="26">
        <v>6</v>
      </c>
      <c r="S1121" s="13">
        <v>200</v>
      </c>
      <c r="T1121" s="13">
        <v>200</v>
      </c>
      <c r="U1121" s="13"/>
      <c r="V1121" s="25">
        <f>(F1120-F1121)/F1120</f>
        <v>4.1666666666666588E-2</v>
      </c>
      <c r="W1121" s="13" t="s">
        <v>95</v>
      </c>
    </row>
    <row r="1122" spans="1:23" x14ac:dyDescent="0.25">
      <c r="A1122" s="21" t="s">
        <v>231</v>
      </c>
      <c r="B1122" s="28">
        <v>44762</v>
      </c>
      <c r="C1122" s="18">
        <v>42597</v>
      </c>
      <c r="D1122" s="9">
        <v>3</v>
      </c>
      <c r="E1122" s="12">
        <f>IF(B1122&gt;0,_xlfn.DAYS(B1122,C1122)/365.242199,"")</f>
        <v>5.927573555102815</v>
      </c>
      <c r="F1122" s="43">
        <v>999.99999999999989</v>
      </c>
      <c r="G1122" s="47">
        <v>14.364619770354899</v>
      </c>
      <c r="H1122" s="47">
        <v>14.073766441096843</v>
      </c>
      <c r="I1122" s="47">
        <v>20.1834024397658</v>
      </c>
      <c r="J1122" s="40">
        <v>108.37020292472249</v>
      </c>
      <c r="K1122" s="45">
        <f>IF(G1122&gt;0,0.0000275*G1122^2.082*H1122^0.974*F1122,"")</f>
        <v>92.762138700019179</v>
      </c>
      <c r="L1122" s="45">
        <f>IF(G1122&gt;0,(1/3*H1122^3*PI()*(G1122/((H1122-1.3)*200))^2)*F1122,"")</f>
        <v>92.289006831647015</v>
      </c>
      <c r="M1122" s="30">
        <f>IF(E1122&gt;1.9,J1122/E1122,"")</f>
        <v>18.282388555335739</v>
      </c>
      <c r="N1122" s="13" t="s">
        <v>91</v>
      </c>
      <c r="O1122" s="13" t="s">
        <v>379</v>
      </c>
      <c r="P1122" s="27" t="s">
        <v>48</v>
      </c>
      <c r="Q1122" s="15" t="s">
        <v>105</v>
      </c>
      <c r="R1122" s="26">
        <v>7</v>
      </c>
      <c r="S1122" s="13">
        <v>200</v>
      </c>
      <c r="T1122" s="13">
        <v>0</v>
      </c>
      <c r="U1122" s="13"/>
      <c r="V1122" s="25">
        <f>(F1121-F1122)/F1121</f>
        <v>-0.10869565217391301</v>
      </c>
      <c r="W1122" s="13" t="s">
        <v>95</v>
      </c>
    </row>
    <row r="1123" spans="1:23" x14ac:dyDescent="0.25">
      <c r="A1123" s="21" t="s">
        <v>245</v>
      </c>
      <c r="B1123" s="28">
        <v>44762</v>
      </c>
      <c r="C1123" s="18">
        <v>42597</v>
      </c>
      <c r="D1123" s="9">
        <v>3</v>
      </c>
      <c r="E1123" s="12">
        <f>IF(B1123&gt;0,_xlfn.DAYS(B1123,C1123)/365.242199,"")</f>
        <v>5.927573555102815</v>
      </c>
      <c r="F1123" s="43">
        <v>911.76470588235281</v>
      </c>
      <c r="G1123" s="47">
        <v>14.83635530701936</v>
      </c>
      <c r="H1123" s="47">
        <v>13.536921398131881</v>
      </c>
      <c r="I1123" s="47">
        <v>19.832807692130299</v>
      </c>
      <c r="J1123" s="40">
        <v>101.33532319388344</v>
      </c>
      <c r="K1123" s="45">
        <f>IF(G1123&gt;0,0.0000275*G1123^2.082*H1123^0.974*F1123,"")</f>
        <v>87.100198267569937</v>
      </c>
      <c r="L1123" s="45">
        <f>IF(G1123&gt;0,(1/3*H1123^3*PI()*(G1123/((H1123-1.3)*200))^2)*F1123,"")</f>
        <v>87.040471523872597</v>
      </c>
      <c r="M1123" s="30">
        <f>IF(E1123&gt;1.9,J1123/E1123,"")</f>
        <v>17.095582577233113</v>
      </c>
      <c r="N1123" s="13" t="s">
        <v>91</v>
      </c>
      <c r="O1123" s="13" t="s">
        <v>379</v>
      </c>
      <c r="P1123" s="27" t="s">
        <v>48</v>
      </c>
      <c r="Q1123" s="15" t="s">
        <v>105</v>
      </c>
      <c r="R1123" s="26">
        <v>8</v>
      </c>
      <c r="S1123" s="13">
        <v>400</v>
      </c>
      <c r="T1123" s="13">
        <v>0</v>
      </c>
      <c r="U1123" s="13"/>
      <c r="V1123" s="25">
        <f>(F1122-F1123)/F1122</f>
        <v>8.8235294117647078E-2</v>
      </c>
      <c r="W1123" s="13" t="s">
        <v>95</v>
      </c>
    </row>
    <row r="1124" spans="1:23" x14ac:dyDescent="0.25">
      <c r="A1124" s="21" t="s">
        <v>147</v>
      </c>
      <c r="B1124" s="28">
        <v>44762</v>
      </c>
      <c r="C1124" s="18">
        <v>42597</v>
      </c>
      <c r="D1124" s="9">
        <v>3</v>
      </c>
      <c r="E1124" s="12">
        <f>IF(B1124&gt;0,_xlfn.DAYS(B1124,C1124)/365.242199,"")</f>
        <v>5.927573555102815</v>
      </c>
      <c r="F1124" s="43">
        <v>892.1568627450979</v>
      </c>
      <c r="G1124" s="47">
        <v>14.117194046648734</v>
      </c>
      <c r="H1124" s="47">
        <v>13.832428977331984</v>
      </c>
      <c r="I1124" s="47">
        <v>18.091029875861338</v>
      </c>
      <c r="J1124" s="40">
        <v>100.95854777592091</v>
      </c>
      <c r="K1124" s="45">
        <f>IF(G1124&gt;0,0.0000275*G1124^2.082*H1124^0.974*F1124,"")</f>
        <v>78.484724810999069</v>
      </c>
      <c r="L1124" s="45">
        <f>IF(G1124&gt;0,(1/3*H1124^3*PI()*(G1124/((H1124-1.3)*200))^2)*F1124,"")</f>
        <v>78.438893499014725</v>
      </c>
      <c r="M1124" s="30">
        <f>IF(E1124&gt;1.9,J1124/E1124,"")</f>
        <v>17.032019398394418</v>
      </c>
      <c r="N1124" s="13" t="s">
        <v>91</v>
      </c>
      <c r="O1124" s="13" t="s">
        <v>379</v>
      </c>
      <c r="P1124" s="27" t="s">
        <v>48</v>
      </c>
      <c r="Q1124" s="15" t="s">
        <v>105</v>
      </c>
      <c r="R1124" s="26">
        <v>9</v>
      </c>
      <c r="S1124" s="13">
        <v>400</v>
      </c>
      <c r="T1124" s="13">
        <v>400</v>
      </c>
      <c r="U1124" s="13"/>
      <c r="V1124" s="25">
        <f>(F1123-F1124)/F1123</f>
        <v>2.1505376344086041E-2</v>
      </c>
      <c r="W1124" s="13" t="s">
        <v>95</v>
      </c>
    </row>
    <row r="1125" spans="1:23" x14ac:dyDescent="0.25">
      <c r="A1125" s="21" t="s">
        <v>133</v>
      </c>
      <c r="B1125" s="28">
        <v>44762</v>
      </c>
      <c r="C1125" s="18">
        <v>42597</v>
      </c>
      <c r="D1125" s="9">
        <v>3</v>
      </c>
      <c r="E1125" s="12">
        <f>IF(B1125&gt;0,_xlfn.DAYS(B1125,C1125)/365.242199,"")</f>
        <v>5.927573555102815</v>
      </c>
      <c r="F1125" s="43">
        <v>1019.6078431372548</v>
      </c>
      <c r="G1125" s="47">
        <v>13.341435185185187</v>
      </c>
      <c r="H1125" s="47">
        <v>13.063345026852049</v>
      </c>
      <c r="I1125" s="47">
        <v>18.335326753420123</v>
      </c>
      <c r="J1125" s="40">
        <v>101.88866121094252</v>
      </c>
      <c r="K1125" s="45">
        <f>IF(G1125&gt;0,0.0000275*G1125^2.082*H1125^0.974*F1125,"")</f>
        <v>75.417920784659003</v>
      </c>
      <c r="L1125" s="45">
        <f>IF(G1125&gt;0,(1/3*H1125^3*PI()*(G1125/((H1125-1.3)*200))^2)*F1125,"")</f>
        <v>76.543517737085466</v>
      </c>
      <c r="M1125" s="30">
        <f>IF(E1125&gt;1.9,J1125/E1125,"")</f>
        <v>17.188932412864041</v>
      </c>
      <c r="N1125" s="13" t="s">
        <v>91</v>
      </c>
      <c r="O1125" s="13" t="s">
        <v>379</v>
      </c>
      <c r="P1125" s="27" t="s">
        <v>48</v>
      </c>
      <c r="Q1125" s="15" t="s">
        <v>105</v>
      </c>
      <c r="R1125" s="26">
        <v>10</v>
      </c>
      <c r="S1125" s="13">
        <v>400</v>
      </c>
      <c r="T1125" s="13">
        <v>0</v>
      </c>
      <c r="U1125" s="13"/>
      <c r="V1125" s="25">
        <f>(F1124-F1125)/F1124</f>
        <v>-0.14285714285714293</v>
      </c>
      <c r="W1125" s="13" t="s">
        <v>95</v>
      </c>
    </row>
    <row r="1126" spans="1:23" x14ac:dyDescent="0.25">
      <c r="A1126" s="21" t="s">
        <v>120</v>
      </c>
      <c r="B1126" s="28">
        <v>44762</v>
      </c>
      <c r="C1126" s="18">
        <v>43296</v>
      </c>
      <c r="D1126" s="9">
        <v>3</v>
      </c>
      <c r="E1126" s="12">
        <f>IF(B1126&gt;0,_xlfn.DAYS(B1126,C1126)/365.242199,"")</f>
        <v>4.0137749800372875</v>
      </c>
      <c r="F1126" s="43">
        <v>782.55139089129818</v>
      </c>
      <c r="G1126" s="47">
        <v>10.342240093240092</v>
      </c>
      <c r="H1126" s="47">
        <v>7.7982986404259975</v>
      </c>
      <c r="I1126" s="47">
        <v>7.525634783656681</v>
      </c>
      <c r="J1126" s="40">
        <v>29.325684774756585</v>
      </c>
      <c r="K1126" s="45">
        <f>IF(G1126&gt;0,0.0000275*G1126^2.082*H1126^0.974*F1126,"")</f>
        <v>20.610145490129725</v>
      </c>
      <c r="L1126" s="45">
        <f>IF(G1126&gt;0,(1/3*H1126^3*PI()*(G1126/((H1126-1.3)*200))^2)*F1126,"")</f>
        <v>24.609964166489533</v>
      </c>
      <c r="M1126" s="30">
        <f>IF(E1126&gt;1.9,J1126/E1126,"")</f>
        <v>7.3062602962571042</v>
      </c>
      <c r="N1126" s="13" t="s">
        <v>91</v>
      </c>
      <c r="O1126" s="13" t="s">
        <v>379</v>
      </c>
      <c r="P1126" s="27" t="s">
        <v>48</v>
      </c>
      <c r="Q1126" s="15" t="s">
        <v>106</v>
      </c>
      <c r="R1126" s="26">
        <v>1</v>
      </c>
      <c r="S1126" s="13">
        <v>0</v>
      </c>
      <c r="T1126" s="13">
        <v>0</v>
      </c>
      <c r="U1126" s="13"/>
      <c r="V1126" s="25">
        <f>(F1125-F1126)/F1125</f>
        <v>0.23249767431814977</v>
      </c>
      <c r="W1126" s="13" t="s">
        <v>95</v>
      </c>
    </row>
    <row r="1127" spans="1:23" x14ac:dyDescent="0.25">
      <c r="A1127" s="21" t="s">
        <v>162</v>
      </c>
      <c r="B1127" s="28">
        <v>44762</v>
      </c>
      <c r="C1127" s="18">
        <v>43296</v>
      </c>
      <c r="D1127" s="9">
        <v>3</v>
      </c>
      <c r="E1127" s="12">
        <f>IF(B1127&gt;0,_xlfn.DAYS(B1127,C1127)/365.242199,"")</f>
        <v>4.0137749800372875</v>
      </c>
      <c r="F1127" s="43">
        <v>793.27127295830223</v>
      </c>
      <c r="G1127" s="47">
        <v>10.134228956228956</v>
      </c>
      <c r="H1127" s="47">
        <v>7.5727716030804384</v>
      </c>
      <c r="I1127" s="47">
        <v>7.6641836038554008</v>
      </c>
      <c r="J1127" s="40">
        <v>25.861602900627531</v>
      </c>
      <c r="K1127" s="45">
        <f>IF(G1127&gt;0,0.0000275*G1127^2.082*H1127^0.974*F1127,"")</f>
        <v>19.462781872890876</v>
      </c>
      <c r="L1127" s="45">
        <f>IF(G1127&gt;0,(1/3*H1127^3*PI()*(G1127/((H1127-1.3)*200))^2)*F1127,"")</f>
        <v>23.540593268061414</v>
      </c>
      <c r="M1127" s="30">
        <f>IF(E1127&gt;1.9,J1127/E1127,"")</f>
        <v>6.4432119461732453</v>
      </c>
      <c r="N1127" s="13" t="s">
        <v>91</v>
      </c>
      <c r="O1127" s="13" t="s">
        <v>379</v>
      </c>
      <c r="P1127" s="27" t="s">
        <v>48</v>
      </c>
      <c r="Q1127" s="15" t="s">
        <v>106</v>
      </c>
      <c r="R1127" s="26">
        <v>2</v>
      </c>
      <c r="S1127" s="13">
        <v>0</v>
      </c>
      <c r="T1127" s="13">
        <v>0</v>
      </c>
      <c r="U1127" s="13"/>
      <c r="V1127" s="25">
        <f>(F1126-F1127)/F1126</f>
        <v>-1.3698630136986257E-2</v>
      </c>
      <c r="W1127" s="13" t="s">
        <v>95</v>
      </c>
    </row>
    <row r="1128" spans="1:23" x14ac:dyDescent="0.25">
      <c r="A1128" s="21" t="s">
        <v>176</v>
      </c>
      <c r="B1128" s="28">
        <v>44762</v>
      </c>
      <c r="C1128" s="18">
        <v>43296</v>
      </c>
      <c r="D1128" s="9">
        <v>3</v>
      </c>
      <c r="E1128" s="12">
        <f>IF(B1128&gt;0,_xlfn.DAYS(B1128,C1128)/365.242199,"")</f>
        <v>4.0137749800372875</v>
      </c>
      <c r="F1128" s="43">
        <v>755.75168572378789</v>
      </c>
      <c r="G1128" s="47">
        <v>10.373888888888887</v>
      </c>
      <c r="H1128" s="47">
        <v>7.8171846585385625</v>
      </c>
      <c r="I1128" s="47">
        <v>7.4922458895579771</v>
      </c>
      <c r="J1128" s="40">
        <v>28.348835265195383</v>
      </c>
      <c r="K1128" s="45">
        <f>IF(G1128&gt;0,0.0000275*G1128^2.082*H1128^0.974*F1128,"")</f>
        <v>20.078592908816429</v>
      </c>
      <c r="L1128" s="45">
        <f>IF(G1128&gt;0,(1/3*H1128^3*PI()*(G1128/((H1128-1.3)*200))^2)*F1128,"")</f>
        <v>23.947600002770066</v>
      </c>
      <c r="M1128" s="30">
        <f>IF(E1128&gt;1.9,J1128/E1128,"")</f>
        <v>7.0628860377549181</v>
      </c>
      <c r="N1128" s="13" t="s">
        <v>91</v>
      </c>
      <c r="O1128" s="13" t="s">
        <v>379</v>
      </c>
      <c r="P1128" s="27" t="s">
        <v>48</v>
      </c>
      <c r="Q1128" s="15" t="s">
        <v>106</v>
      </c>
      <c r="R1128" s="26">
        <v>3</v>
      </c>
      <c r="S1128" s="13">
        <v>0</v>
      </c>
      <c r="T1128" s="13">
        <v>100</v>
      </c>
      <c r="U1128" s="13"/>
      <c r="V1128" s="25">
        <f>(F1127-F1128)/F1127</f>
        <v>4.7297297297297362E-2</v>
      </c>
      <c r="W1128" s="13" t="s">
        <v>95</v>
      </c>
    </row>
    <row r="1129" spans="1:23" x14ac:dyDescent="0.25">
      <c r="A1129" s="21" t="s">
        <v>190</v>
      </c>
      <c r="B1129" s="28">
        <v>44762</v>
      </c>
      <c r="C1129" s="18">
        <v>43296</v>
      </c>
      <c r="D1129" s="9">
        <v>3</v>
      </c>
      <c r="E1129" s="12">
        <f>IF(B1129&gt;0,_xlfn.DAYS(B1129,C1129)/365.242199,"")</f>
        <v>4.0137749800372875</v>
      </c>
      <c r="F1129" s="43">
        <v>868.31044742733081</v>
      </c>
      <c r="G1129" s="47">
        <v>10.935610079575596</v>
      </c>
      <c r="H1129" s="47">
        <v>7.7442336601885797</v>
      </c>
      <c r="I1129" s="47">
        <v>9.4060557281110615</v>
      </c>
      <c r="J1129" s="40">
        <v>33.308297506108083</v>
      </c>
      <c r="K1129" s="45">
        <f>IF(G1129&gt;0,0.0000275*G1129^2.082*H1129^0.974*F1129,"")</f>
        <v>25.511963760340063</v>
      </c>
      <c r="L1129" s="45">
        <f>IF(G1129&gt;0,(1/3*H1129^3*PI()*(G1129/((H1129-1.3)*200))^2)*F1129,"")</f>
        <v>30.403422350046654</v>
      </c>
      <c r="M1129" s="30">
        <f>IF(E1129&gt;1.9,J1129/E1129,"")</f>
        <v>8.2984964707210995</v>
      </c>
      <c r="N1129" s="13" t="s">
        <v>91</v>
      </c>
      <c r="O1129" s="13" t="s">
        <v>379</v>
      </c>
      <c r="P1129" s="27" t="s">
        <v>48</v>
      </c>
      <c r="Q1129" s="15" t="s">
        <v>106</v>
      </c>
      <c r="R1129" s="26">
        <v>4</v>
      </c>
      <c r="S1129" s="13">
        <v>100</v>
      </c>
      <c r="T1129" s="13">
        <v>100</v>
      </c>
      <c r="U1129" s="13"/>
      <c r="V1129" s="25">
        <f>(F1128-F1129)/F1128</f>
        <v>-0.14893617021276603</v>
      </c>
      <c r="W1129" s="13" t="s">
        <v>95</v>
      </c>
    </row>
    <row r="1130" spans="1:23" x14ac:dyDescent="0.25">
      <c r="A1130" s="21" t="s">
        <v>204</v>
      </c>
      <c r="B1130" s="28">
        <v>44762</v>
      </c>
      <c r="C1130" s="18">
        <v>43296</v>
      </c>
      <c r="D1130" s="9">
        <v>3</v>
      </c>
      <c r="E1130" s="12">
        <f>IF(B1130&gt;0,_xlfn.DAYS(B1130,C1130)/365.242199,"")</f>
        <v>4.0137749800372875</v>
      </c>
      <c r="F1130" s="43">
        <v>771.83150882429402</v>
      </c>
      <c r="G1130" s="47">
        <v>11.118506319230956</v>
      </c>
      <c r="H1130" s="47">
        <v>7.6453887444405755</v>
      </c>
      <c r="I1130" s="47">
        <v>8.5430163550770004</v>
      </c>
      <c r="J1130" s="40">
        <v>31.270437935888712</v>
      </c>
      <c r="K1130" s="45">
        <f>IF(G1130&gt;0,0.0000275*G1130^2.082*H1130^0.974*F1130,"")</f>
        <v>23.182223306591556</v>
      </c>
      <c r="L1130" s="45">
        <f>IF(G1130&gt;0,(1/3*H1130^3*PI()*(G1130/((H1130-1.3)*200))^2)*F1130,"")</f>
        <v>27.724662997097969</v>
      </c>
      <c r="M1130" s="30">
        <f>IF(E1130&gt;1.9,J1130/E1130,"")</f>
        <v>7.7907800241453034</v>
      </c>
      <c r="N1130" s="13" t="s">
        <v>91</v>
      </c>
      <c r="O1130" s="13" t="s">
        <v>379</v>
      </c>
      <c r="P1130" s="27" t="s">
        <v>48</v>
      </c>
      <c r="Q1130" s="15" t="s">
        <v>106</v>
      </c>
      <c r="R1130" s="26">
        <v>5</v>
      </c>
      <c r="S1130" s="13">
        <v>100</v>
      </c>
      <c r="T1130" s="13">
        <v>0</v>
      </c>
      <c r="U1130" s="13"/>
      <c r="V1130" s="25">
        <f>(F1129-F1130)/F1129</f>
        <v>0.11111111111111116</v>
      </c>
      <c r="W1130" s="13" t="s">
        <v>95</v>
      </c>
    </row>
    <row r="1131" spans="1:23" x14ac:dyDescent="0.25">
      <c r="A1131" s="21" t="s">
        <v>218</v>
      </c>
      <c r="B1131" s="28">
        <v>44762</v>
      </c>
      <c r="C1131" s="18">
        <v>43296</v>
      </c>
      <c r="D1131" s="9">
        <v>3</v>
      </c>
      <c r="E1131" s="12">
        <f>IF(B1131&gt;0,_xlfn.DAYS(B1131,C1131)/365.242199,"")</f>
        <v>4.0137749800372875</v>
      </c>
      <c r="F1131" s="43">
        <v>846.87068329332271</v>
      </c>
      <c r="G1131" s="47">
        <v>11.034419753086421</v>
      </c>
      <c r="H1131" s="47">
        <v>7.637843102855407</v>
      </c>
      <c r="I1131" s="47">
        <v>9.2755841738098646</v>
      </c>
      <c r="J1131" s="40">
        <v>32.709012280137586</v>
      </c>
      <c r="K1131" s="45">
        <f>IF(G1131&gt;0,0.0000275*G1131^2.082*H1131^0.974*F1131,"")</f>
        <v>25.013113098110974</v>
      </c>
      <c r="L1131" s="45">
        <f>IF(G1131&gt;0,(1/3*H1131^3*PI()*(G1131/((H1131-1.3)*200))^2)*F1131,"")</f>
        <v>29.944285697914779</v>
      </c>
      <c r="M1131" s="30">
        <f>IF(E1131&gt;1.9,J1131/E1131,"")</f>
        <v>8.1491893399150452</v>
      </c>
      <c r="N1131" s="13" t="s">
        <v>91</v>
      </c>
      <c r="O1131" s="13" t="s">
        <v>379</v>
      </c>
      <c r="P1131" s="27" t="s">
        <v>48</v>
      </c>
      <c r="Q1131" s="15" t="s">
        <v>106</v>
      </c>
      <c r="R1131" s="26">
        <v>6</v>
      </c>
      <c r="S1131" s="13">
        <v>200</v>
      </c>
      <c r="T1131" s="13">
        <v>200</v>
      </c>
      <c r="U1131" s="13"/>
      <c r="V1131" s="25">
        <f>(F1130-F1131)/F1130</f>
        <v>-9.7222222222222363E-2</v>
      </c>
      <c r="W1131" s="13" t="s">
        <v>95</v>
      </c>
    </row>
    <row r="1132" spans="1:23" x14ac:dyDescent="0.25">
      <c r="A1132" s="21" t="s">
        <v>232</v>
      </c>
      <c r="B1132" s="28">
        <v>44762</v>
      </c>
      <c r="C1132" s="18">
        <v>43296</v>
      </c>
      <c r="D1132" s="9">
        <v>3</v>
      </c>
      <c r="E1132" s="12">
        <f>IF(B1132&gt;0,_xlfn.DAYS(B1132,C1132)/365.242199,"")</f>
        <v>4.0137749800372875</v>
      </c>
      <c r="F1132" s="43">
        <v>857.59056536032676</v>
      </c>
      <c r="G1132" s="47">
        <v>10.739647266313932</v>
      </c>
      <c r="H1132" s="47">
        <v>8.0578563557722571</v>
      </c>
      <c r="I1132" s="47">
        <v>8.9254870764321339</v>
      </c>
      <c r="J1132" s="40">
        <v>33.773470840933868</v>
      </c>
      <c r="K1132" s="45">
        <f>IF(G1132&gt;0,0.0000275*G1132^2.082*H1132^0.974*F1132,"")</f>
        <v>25.222708375250132</v>
      </c>
      <c r="L1132" s="45">
        <f>IF(G1132&gt;0,(1/3*H1132^3*PI()*(G1132/((H1132-1.3)*200))^2)*F1132,"")</f>
        <v>29.666704606701678</v>
      </c>
      <c r="M1132" s="30">
        <f>IF(E1132&gt;1.9,J1132/E1132,"")</f>
        <v>8.4143906942735782</v>
      </c>
      <c r="N1132" s="13" t="s">
        <v>91</v>
      </c>
      <c r="O1132" s="13" t="s">
        <v>379</v>
      </c>
      <c r="P1132" s="27" t="s">
        <v>48</v>
      </c>
      <c r="Q1132" s="15" t="s">
        <v>106</v>
      </c>
      <c r="R1132" s="26">
        <v>7</v>
      </c>
      <c r="S1132" s="13">
        <v>200</v>
      </c>
      <c r="T1132" s="13">
        <v>0</v>
      </c>
      <c r="U1132" s="13"/>
      <c r="V1132" s="25">
        <f>(F1131-F1132)/F1131</f>
        <v>-1.2658227848101226E-2</v>
      </c>
      <c r="W1132" s="13" t="s">
        <v>95</v>
      </c>
    </row>
    <row r="1133" spans="1:23" x14ac:dyDescent="0.25">
      <c r="A1133" s="21" t="s">
        <v>246</v>
      </c>
      <c r="B1133" s="28">
        <v>44762</v>
      </c>
      <c r="C1133" s="18">
        <v>43296</v>
      </c>
      <c r="D1133" s="9">
        <v>3</v>
      </c>
      <c r="E1133" s="12">
        <f>IF(B1133&gt;0,_xlfn.DAYS(B1133,C1133)/365.242199,"")</f>
        <v>4.0137749800372875</v>
      </c>
      <c r="F1133" s="43">
        <v>932.62973982935534</v>
      </c>
      <c r="G1133" s="47">
        <v>10.875096931551756</v>
      </c>
      <c r="H1133" s="47">
        <v>7.2453009854106893</v>
      </c>
      <c r="I1133" s="47">
        <v>9.838463922896679</v>
      </c>
      <c r="J1133" s="40">
        <v>34.682127567124937</v>
      </c>
      <c r="K1133" s="45">
        <f>IF(G1133&gt;0,0.0000275*G1133^2.082*H1133^0.974*F1133,"")</f>
        <v>25.385791506274614</v>
      </c>
      <c r="L1133" s="45">
        <f>IF(G1133&gt;0,(1/3*H1133^3*PI()*(G1133/((H1133-1.3)*200))^2)*F1133,"")</f>
        <v>31.071753517790555</v>
      </c>
      <c r="M1133" s="30">
        <f>IF(E1133&gt;1.9,J1133/E1133,"")</f>
        <v>8.6407752650854235</v>
      </c>
      <c r="N1133" s="13" t="s">
        <v>91</v>
      </c>
      <c r="O1133" s="13" t="s">
        <v>379</v>
      </c>
      <c r="P1133" s="27" t="s">
        <v>48</v>
      </c>
      <c r="Q1133" s="15" t="s">
        <v>106</v>
      </c>
      <c r="R1133" s="26">
        <v>8</v>
      </c>
      <c r="S1133" s="13">
        <v>400</v>
      </c>
      <c r="T1133" s="13">
        <v>0</v>
      </c>
      <c r="U1133" s="13"/>
      <c r="V1133" s="25">
        <f>(F1132-F1133)/F1132</f>
        <v>-8.7499999999999981E-2</v>
      </c>
      <c r="W1133" s="13" t="s">
        <v>95</v>
      </c>
    </row>
    <row r="1134" spans="1:23" x14ac:dyDescent="0.25">
      <c r="A1134" s="21" t="s">
        <v>148</v>
      </c>
      <c r="B1134" s="28">
        <v>44762</v>
      </c>
      <c r="C1134" s="18">
        <v>43296</v>
      </c>
      <c r="D1134" s="9">
        <v>3</v>
      </c>
      <c r="E1134" s="12">
        <f>IF(B1134&gt;0,_xlfn.DAYS(B1134,C1134)/365.242199,"")</f>
        <v>4.0137749800372875</v>
      </c>
      <c r="F1134" s="43">
        <v>803.9911550253064</v>
      </c>
      <c r="G1134" s="47">
        <v>11.393727422003284</v>
      </c>
      <c r="H1134" s="47">
        <v>7.4980036215870269</v>
      </c>
      <c r="I1134" s="47">
        <v>9.1309234576818312</v>
      </c>
      <c r="J1134" s="40">
        <v>35.202194000449744</v>
      </c>
      <c r="K1134" s="45">
        <f>IF(G1134&gt;0,0.0000275*G1134^2.082*H1134^0.974*F1134,"")</f>
        <v>24.932123662954318</v>
      </c>
      <c r="L1134" s="45">
        <f>IF(G1134&gt;0,(1/3*H1134^3*PI()*(G1134/((H1134-1.3)*200))^2)*F1134,"")</f>
        <v>29.983673122109238</v>
      </c>
      <c r="M1134" s="30">
        <f>IF(E1134&gt;1.9,J1134/E1134,"")</f>
        <v>8.7703456659951371</v>
      </c>
      <c r="N1134" s="13" t="s">
        <v>91</v>
      </c>
      <c r="O1134" s="13" t="s">
        <v>379</v>
      </c>
      <c r="P1134" s="27" t="s">
        <v>48</v>
      </c>
      <c r="Q1134" s="15" t="s">
        <v>106</v>
      </c>
      <c r="R1134" s="26">
        <v>9</v>
      </c>
      <c r="S1134" s="13">
        <v>400</v>
      </c>
      <c r="T1134" s="13">
        <v>400</v>
      </c>
      <c r="U1134" s="13"/>
      <c r="V1134" s="25">
        <f>(F1133-F1134)/F1133</f>
        <v>0.13793103448275854</v>
      </c>
      <c r="W1134" s="13" t="s">
        <v>95</v>
      </c>
    </row>
    <row r="1135" spans="1:23" x14ac:dyDescent="0.25">
      <c r="A1135" s="21" t="s">
        <v>134</v>
      </c>
      <c r="B1135" s="28">
        <v>44762</v>
      </c>
      <c r="C1135" s="18">
        <v>43296</v>
      </c>
      <c r="D1135" s="9">
        <v>3</v>
      </c>
      <c r="E1135" s="12">
        <f>IF(B1135&gt;0,_xlfn.DAYS(B1135,C1135)/365.242199,"")</f>
        <v>4.0137749800372875</v>
      </c>
      <c r="F1135" s="43">
        <v>846.87068329332271</v>
      </c>
      <c r="G1135" s="47">
        <v>11.891115520282186</v>
      </c>
      <c r="H1135" s="47">
        <v>8.0272637516403282</v>
      </c>
      <c r="I1135" s="47">
        <v>10.440492375121135</v>
      </c>
      <c r="J1135" s="40">
        <v>39.95438460792893</v>
      </c>
      <c r="K1135" s="45">
        <f>IF(G1135&gt;0,0.0000275*G1135^2.082*H1135^0.974*F1135,"")</f>
        <v>30.676938746675177</v>
      </c>
      <c r="L1135" s="45">
        <f>IF(G1135&gt;0,(1/3*H1135^3*PI()*(G1135/((H1135-1.3)*200))^2)*F1135,"")</f>
        <v>35.830808689275003</v>
      </c>
      <c r="M1135" s="30">
        <f>IF(E1135&gt;1.9,J1135/E1135,"")</f>
        <v>9.9543160258470085</v>
      </c>
      <c r="N1135" s="13" t="s">
        <v>91</v>
      </c>
      <c r="O1135" s="13" t="s">
        <v>379</v>
      </c>
      <c r="P1135" s="27" t="s">
        <v>48</v>
      </c>
      <c r="Q1135" s="15" t="s">
        <v>106</v>
      </c>
      <c r="R1135" s="26">
        <v>10</v>
      </c>
      <c r="S1135" s="13">
        <v>400</v>
      </c>
      <c r="T1135" s="13">
        <v>0</v>
      </c>
      <c r="U1135" s="13"/>
      <c r="V1135" s="25">
        <f>(F1134-F1135)/F1134</f>
        <v>-5.3333333333333302E-2</v>
      </c>
      <c r="W1135" s="13" t="s">
        <v>95</v>
      </c>
    </row>
    <row r="1136" spans="1:23" x14ac:dyDescent="0.25">
      <c r="A1136" s="21" t="s">
        <v>121</v>
      </c>
      <c r="B1136" s="28">
        <v>44425</v>
      </c>
      <c r="C1136" s="18">
        <v>42078</v>
      </c>
      <c r="D1136" s="9">
        <v>3</v>
      </c>
      <c r="E1136" s="12">
        <f>IF(B1136&gt;0,_xlfn.DAYS(B1136,C1136)/365.242199,"")</f>
        <v>6.4258730410283169</v>
      </c>
      <c r="F1136" s="43">
        <v>812.21165567809749</v>
      </c>
      <c r="G1136" s="47">
        <v>14.873983436853006</v>
      </c>
      <c r="H1136" s="47">
        <v>13.667444562516511</v>
      </c>
      <c r="I1136" s="47">
        <v>17.926538863026373</v>
      </c>
      <c r="J1136" s="40">
        <v>84.672249016643718</v>
      </c>
      <c r="K1136" s="45">
        <f>IF(G1136&gt;0,0.0000275*G1136^2.082*H1136^0.974*F1136,"")</f>
        <v>78.732671377581312</v>
      </c>
      <c r="L1136" s="45">
        <f>IF(G1136&gt;0,(1/3*H1136^3*PI()*(G1136/((H1136-1.3)*200))^2)*F1136,"")</f>
        <v>78.522559926453781</v>
      </c>
      <c r="M1136" s="30">
        <f>IF(E1136&gt;1.9,J1136/E1136,"")</f>
        <v>13.176769674100786</v>
      </c>
      <c r="N1136" s="13" t="s">
        <v>91</v>
      </c>
      <c r="O1136" s="13" t="s">
        <v>379</v>
      </c>
      <c r="P1136" s="27" t="s">
        <v>48</v>
      </c>
      <c r="Q1136" s="15" t="s">
        <v>107</v>
      </c>
      <c r="R1136" s="26">
        <v>1</v>
      </c>
      <c r="S1136" s="13">
        <v>0</v>
      </c>
      <c r="T1136" s="13">
        <v>0</v>
      </c>
      <c r="U1136" s="13"/>
      <c r="V1136" s="25">
        <f>(F1135-F1136)/F1135</f>
        <v>4.092599767468949E-2</v>
      </c>
      <c r="W1136" s="13" t="s">
        <v>95</v>
      </c>
    </row>
    <row r="1137" spans="1:23" x14ac:dyDescent="0.25">
      <c r="A1137" s="21" t="s">
        <v>163</v>
      </c>
      <c r="B1137" s="28">
        <v>44425</v>
      </c>
      <c r="C1137" s="18">
        <v>42078</v>
      </c>
      <c r="D1137" s="9">
        <v>3</v>
      </c>
      <c r="E1137" s="12">
        <f>IF(B1137&gt;0,_xlfn.DAYS(B1137,C1137)/365.242199,"")</f>
        <v>6.4258730410283169</v>
      </c>
      <c r="F1137" s="43">
        <v>812.2116556780976</v>
      </c>
      <c r="G1137" s="47">
        <v>14.308071095571096</v>
      </c>
      <c r="H1137" s="47">
        <v>14.611389880375917</v>
      </c>
      <c r="I1137" s="47">
        <v>17.193807382069412</v>
      </c>
      <c r="J1137" s="40">
        <v>85.370699331571956</v>
      </c>
      <c r="K1137" s="45">
        <f>IF(G1137&gt;0,0.0000275*G1137^2.082*H1137^0.974*F1137,"")</f>
        <v>77.505279935273023</v>
      </c>
      <c r="L1137" s="45">
        <f>IF(G1137&gt;0,(1/3*H1137^3*PI()*(G1137/((H1137-1.3)*200))^2)*F1137,"")</f>
        <v>76.635113253013387</v>
      </c>
      <c r="M1137" s="30">
        <f>IF(E1137&gt;1.9,J1137/E1137,"")</f>
        <v>13.285463124853505</v>
      </c>
      <c r="N1137" s="13" t="s">
        <v>91</v>
      </c>
      <c r="O1137" s="13" t="s">
        <v>379</v>
      </c>
      <c r="P1137" s="27" t="s">
        <v>48</v>
      </c>
      <c r="Q1137" s="15" t="s">
        <v>107</v>
      </c>
      <c r="R1137" s="26">
        <v>2</v>
      </c>
      <c r="S1137" s="13">
        <v>0</v>
      </c>
      <c r="T1137" s="13">
        <v>0</v>
      </c>
      <c r="U1137" s="13"/>
      <c r="V1137" s="25">
        <f>(F1136-F1137)/F1136</f>
        <v>-1.3997193579634291E-16</v>
      </c>
      <c r="W1137" s="13" t="s">
        <v>95</v>
      </c>
    </row>
    <row r="1138" spans="1:23" x14ac:dyDescent="0.25">
      <c r="A1138" s="21" t="s">
        <v>177</v>
      </c>
      <c r="B1138" s="28">
        <v>44425</v>
      </c>
      <c r="C1138" s="18">
        <v>42078</v>
      </c>
      <c r="D1138" s="9">
        <v>3</v>
      </c>
      <c r="E1138" s="12">
        <f>IF(B1138&gt;0,_xlfn.DAYS(B1138,C1138)/365.242199,"")</f>
        <v>6.4258730410283169</v>
      </c>
      <c r="F1138" s="43">
        <v>940.45560131148125</v>
      </c>
      <c r="G1138" s="47">
        <v>14.176421307100746</v>
      </c>
      <c r="H1138" s="47">
        <v>14.40203602977301</v>
      </c>
      <c r="I1138" s="47">
        <v>18.318591383348974</v>
      </c>
      <c r="J1138" s="40">
        <v>93.642158198532485</v>
      </c>
      <c r="K1138" s="45">
        <f>IF(G1138&gt;0,0.0000275*G1138^2.082*H1138^0.974*F1138,"")</f>
        <v>86.80356225920282</v>
      </c>
      <c r="L1138" s="45">
        <f>IF(G1138&gt;0,(1/3*H1138^3*PI()*(G1138/((H1138-1.3)*200))^2)*F1138,"")</f>
        <v>86.106165084294247</v>
      </c>
      <c r="M1138" s="30">
        <f>IF(E1138&gt;1.9,J1138/E1138,"")</f>
        <v>14.572674810199356</v>
      </c>
      <c r="N1138" s="13" t="s">
        <v>91</v>
      </c>
      <c r="O1138" s="13" t="s">
        <v>379</v>
      </c>
      <c r="P1138" s="27" t="s">
        <v>48</v>
      </c>
      <c r="Q1138" s="15" t="s">
        <v>107</v>
      </c>
      <c r="R1138" s="26">
        <v>3</v>
      </c>
      <c r="S1138" s="13">
        <v>0</v>
      </c>
      <c r="T1138" s="13">
        <v>100</v>
      </c>
      <c r="U1138" s="13"/>
      <c r="V1138" s="25">
        <f>(F1137-F1138)/F1137</f>
        <v>-0.15789473684210503</v>
      </c>
      <c r="W1138" s="13" t="s">
        <v>95</v>
      </c>
    </row>
    <row r="1139" spans="1:23" x14ac:dyDescent="0.25">
      <c r="A1139" s="21" t="s">
        <v>191</v>
      </c>
      <c r="B1139" s="28">
        <v>44425</v>
      </c>
      <c r="C1139" s="18">
        <v>42078</v>
      </c>
      <c r="D1139" s="9">
        <v>3</v>
      </c>
      <c r="E1139" s="12">
        <f>IF(B1139&gt;0,_xlfn.DAYS(B1139,C1139)/365.242199,"")</f>
        <v>6.4258730410283169</v>
      </c>
      <c r="F1139" s="43">
        <v>865.64663302534098</v>
      </c>
      <c r="G1139" s="47">
        <v>14.585201388888887</v>
      </c>
      <c r="H1139" s="47">
        <v>14.29425680273275</v>
      </c>
      <c r="I1139" s="47">
        <v>18.188481437805542</v>
      </c>
      <c r="J1139" s="40">
        <v>90.882477218460622</v>
      </c>
      <c r="K1139" s="45">
        <f>IF(G1139&gt;0,0.0000275*G1139^2.082*H1139^0.974*F1139,"")</f>
        <v>84.152378712155055</v>
      </c>
      <c r="L1139" s="45">
        <f>IF(G1139&gt;0,(1/3*H1139^3*PI()*(G1139/((H1139-1.3)*200))^2)*F1139,"")</f>
        <v>83.390385342033852</v>
      </c>
      <c r="M1139" s="30">
        <f>IF(E1139&gt;1.9,J1139/E1139,"")</f>
        <v>14.143210835039611</v>
      </c>
      <c r="N1139" s="13" t="s">
        <v>91</v>
      </c>
      <c r="O1139" s="13" t="s">
        <v>379</v>
      </c>
      <c r="P1139" s="27" t="s">
        <v>48</v>
      </c>
      <c r="Q1139" s="15" t="s">
        <v>107</v>
      </c>
      <c r="R1139" s="26">
        <v>4</v>
      </c>
      <c r="S1139" s="13">
        <v>100</v>
      </c>
      <c r="T1139" s="13">
        <v>100</v>
      </c>
      <c r="U1139" s="13"/>
      <c r="V1139" s="25">
        <f>(F1138-F1139)/F1138</f>
        <v>7.9545454545454239E-2</v>
      </c>
      <c r="W1139" s="13" t="s">
        <v>95</v>
      </c>
    </row>
    <row r="1140" spans="1:23" x14ac:dyDescent="0.25">
      <c r="A1140" s="21" t="s">
        <v>205</v>
      </c>
      <c r="B1140" s="28">
        <v>44425</v>
      </c>
      <c r="C1140" s="18">
        <v>42078</v>
      </c>
      <c r="D1140" s="9">
        <v>3</v>
      </c>
      <c r="E1140" s="12">
        <f>IF(B1140&gt;0,_xlfn.DAYS(B1140,C1140)/365.242199,"")</f>
        <v>6.4258730410283169</v>
      </c>
      <c r="F1140" s="43">
        <v>919.08161037258412</v>
      </c>
      <c r="G1140" s="47">
        <v>12.751108374384238</v>
      </c>
      <c r="H1140" s="47">
        <v>11.751759087525171</v>
      </c>
      <c r="I1140" s="47">
        <v>15.585360968966604</v>
      </c>
      <c r="J1140" s="40">
        <v>77.268826609041781</v>
      </c>
      <c r="K1140" s="45">
        <f>IF(G1140&gt;0,0.0000275*G1140^2.082*H1140^0.974*F1140,"")</f>
        <v>55.810739875424865</v>
      </c>
      <c r="L1140" s="45">
        <f>IF(G1140&gt;0,(1/3*H1140^3*PI()*(G1140/((H1140-1.3)*200))^2)*F1140,"")</f>
        <v>58.123055243871676</v>
      </c>
      <c r="M1140" s="30">
        <f>IF(E1140&gt;1.9,J1140/E1140,"")</f>
        <v>12.02464258408016</v>
      </c>
      <c r="N1140" s="13" t="s">
        <v>91</v>
      </c>
      <c r="O1140" s="13" t="s">
        <v>379</v>
      </c>
      <c r="P1140" s="27" t="s">
        <v>48</v>
      </c>
      <c r="Q1140" s="15" t="s">
        <v>107</v>
      </c>
      <c r="R1140" s="26">
        <v>5</v>
      </c>
      <c r="S1140" s="13">
        <v>100</v>
      </c>
      <c r="T1140" s="13">
        <v>0</v>
      </c>
      <c r="U1140" s="13"/>
      <c r="V1140" s="25">
        <f>(F1139-F1140)/F1139</f>
        <v>-6.1728395061728253E-2</v>
      </c>
      <c r="W1140" s="13" t="s">
        <v>95</v>
      </c>
    </row>
    <row r="1141" spans="1:23" x14ac:dyDescent="0.25">
      <c r="A1141" s="21" t="s">
        <v>219</v>
      </c>
      <c r="B1141" s="28">
        <v>44425</v>
      </c>
      <c r="C1141" s="18">
        <v>42078</v>
      </c>
      <c r="D1141" s="9">
        <v>3</v>
      </c>
      <c r="E1141" s="12">
        <f>IF(B1141&gt;0,_xlfn.DAYS(B1141,C1141)/365.242199,"")</f>
        <v>6.4258730410283169</v>
      </c>
      <c r="F1141" s="43">
        <v>887.0206239642381</v>
      </c>
      <c r="G1141" s="47">
        <v>14.269786324786326</v>
      </c>
      <c r="H1141" s="47">
        <v>13.207609842930532</v>
      </c>
      <c r="I1141" s="47">
        <v>17.885051933704624</v>
      </c>
      <c r="J1141" s="40">
        <v>87.261787299206134</v>
      </c>
      <c r="K1141" s="45">
        <f>IF(G1141&gt;0,0.0000275*G1141^2.082*H1141^0.974*F1141,"")</f>
        <v>76.286270823667465</v>
      </c>
      <c r="L1141" s="45">
        <f>IF(G1141&gt;0,(1/3*H1141^3*PI()*(G1141/((H1141-1.3)*200))^2)*F1141,"")</f>
        <v>76.835298949358958</v>
      </c>
      <c r="M1141" s="30">
        <f>IF(E1141&gt;1.9,J1141/E1141,"")</f>
        <v>13.579755893409597</v>
      </c>
      <c r="N1141" s="13" t="s">
        <v>91</v>
      </c>
      <c r="O1141" s="13" t="s">
        <v>379</v>
      </c>
      <c r="P1141" s="27" t="s">
        <v>48</v>
      </c>
      <c r="Q1141" s="15" t="s">
        <v>107</v>
      </c>
      <c r="R1141" s="26">
        <v>6</v>
      </c>
      <c r="S1141" s="13">
        <v>200</v>
      </c>
      <c r="T1141" s="13">
        <v>200</v>
      </c>
      <c r="U1141" s="13"/>
      <c r="V1141" s="25">
        <f>(F1140-F1141)/F1140</f>
        <v>3.4883720930232634E-2</v>
      </c>
      <c r="W1141" s="13" t="s">
        <v>95</v>
      </c>
    </row>
    <row r="1142" spans="1:23" x14ac:dyDescent="0.25">
      <c r="A1142" s="21" t="s">
        <v>233</v>
      </c>
      <c r="B1142" s="28">
        <v>44425</v>
      </c>
      <c r="C1142" s="18">
        <v>42078</v>
      </c>
      <c r="D1142" s="9">
        <v>3</v>
      </c>
      <c r="E1142" s="12">
        <f>IF(B1142&gt;0,_xlfn.DAYS(B1142,C1142)/365.242199,"")</f>
        <v>6.4258730410283169</v>
      </c>
      <c r="F1142" s="43">
        <v>833.58564661699495</v>
      </c>
      <c r="G1142" s="47">
        <v>14.450438746438746</v>
      </c>
      <c r="H1142" s="47">
        <v>13.541083882809371</v>
      </c>
      <c r="I1142" s="47">
        <v>17.864962151090189</v>
      </c>
      <c r="J1142" s="40">
        <v>88.791740490740693</v>
      </c>
      <c r="K1142" s="45">
        <f>IF(G1142&gt;0,0.0000275*G1142^2.082*H1142^0.974*F1142,"")</f>
        <v>75.402487381185068</v>
      </c>
      <c r="L1142" s="45">
        <f>IF(G1142&gt;0,(1/3*H1142^3*PI()*(G1142/((H1142-1.3)*200))^2)*F1142,"")</f>
        <v>75.509476391555026</v>
      </c>
      <c r="M1142" s="30">
        <f>IF(E1142&gt;1.9,J1142/E1142,"")</f>
        <v>13.817848551289082</v>
      </c>
      <c r="N1142" s="13" t="s">
        <v>91</v>
      </c>
      <c r="O1142" s="13" t="s">
        <v>379</v>
      </c>
      <c r="P1142" s="27" t="s">
        <v>48</v>
      </c>
      <c r="Q1142" s="15" t="s">
        <v>107</v>
      </c>
      <c r="R1142" s="26">
        <v>7</v>
      </c>
      <c r="S1142" s="13">
        <v>200</v>
      </c>
      <c r="T1142" s="13">
        <v>0</v>
      </c>
      <c r="U1142" s="13"/>
      <c r="V1142" s="25">
        <f>(F1141-F1142)/F1141</f>
        <v>6.0240963855421562E-2</v>
      </c>
      <c r="W1142" s="13" t="s">
        <v>95</v>
      </c>
    </row>
    <row r="1143" spans="1:23" x14ac:dyDescent="0.25">
      <c r="A1143" s="21" t="s">
        <v>247</v>
      </c>
      <c r="B1143" s="28">
        <v>44425</v>
      </c>
      <c r="C1143" s="18">
        <v>42078</v>
      </c>
      <c r="D1143" s="9">
        <v>3</v>
      </c>
      <c r="E1143" s="12">
        <f>IF(B1143&gt;0,_xlfn.DAYS(B1143,C1143)/365.242199,"")</f>
        <v>6.4258730410283169</v>
      </c>
      <c r="F1143" s="43">
        <v>790.83766473920025</v>
      </c>
      <c r="G1143" s="47">
        <v>14.659959078406315</v>
      </c>
      <c r="H1143" s="47">
        <v>13.891507292835037</v>
      </c>
      <c r="I1143" s="47">
        <v>17.708215180510756</v>
      </c>
      <c r="J1143" s="40">
        <v>89.459664474752969</v>
      </c>
      <c r="K1143" s="45">
        <f>IF(G1143&gt;0,0.0000275*G1143^2.082*H1143^0.974*F1143,"")</f>
        <v>75.569461701259598</v>
      </c>
      <c r="L1143" s="45">
        <f>IF(G1143&gt;0,(1/3*H1143^3*PI()*(G1143/((H1143-1.3)*200))^2)*F1143,"")</f>
        <v>75.234001039594929</v>
      </c>
      <c r="M1143" s="30">
        <f>IF(E1143&gt;1.9,J1143/E1143,"")</f>
        <v>13.921791467644208</v>
      </c>
      <c r="N1143" s="13" t="s">
        <v>91</v>
      </c>
      <c r="O1143" s="13" t="s">
        <v>379</v>
      </c>
      <c r="P1143" s="27" t="s">
        <v>48</v>
      </c>
      <c r="Q1143" s="15" t="s">
        <v>107</v>
      </c>
      <c r="R1143" s="26">
        <v>8</v>
      </c>
      <c r="S1143" s="13">
        <v>400</v>
      </c>
      <c r="T1143" s="13">
        <v>0</v>
      </c>
      <c r="U1143" s="13"/>
      <c r="V1143" s="25">
        <f>(F1142-F1143)/F1142</f>
        <v>5.1282051282051384E-2</v>
      </c>
      <c r="W1143" s="13" t="s">
        <v>95</v>
      </c>
    </row>
    <row r="1144" spans="1:23" x14ac:dyDescent="0.25">
      <c r="A1144" s="21" t="s">
        <v>149</v>
      </c>
      <c r="B1144" s="28">
        <v>44425</v>
      </c>
      <c r="C1144" s="18">
        <v>42078</v>
      </c>
      <c r="D1144" s="9">
        <v>3</v>
      </c>
      <c r="E1144" s="12">
        <f>IF(B1144&gt;0,_xlfn.DAYS(B1144,C1144)/365.242199,"")</f>
        <v>6.4258730410283169</v>
      </c>
      <c r="F1144" s="43">
        <v>780.15066926975157</v>
      </c>
      <c r="G1144" s="47">
        <v>14.351771618403085</v>
      </c>
      <c r="H1144" s="47">
        <v>12.768114877989136</v>
      </c>
      <c r="I1144" s="47">
        <v>16.908295932094308</v>
      </c>
      <c r="J1144" s="40">
        <v>84.145102451066435</v>
      </c>
      <c r="K1144" s="45">
        <f>IF(G1144&gt;0,0.0000275*G1144^2.082*H1144^0.974*F1144,"")</f>
        <v>65.698574443077163</v>
      </c>
      <c r="L1144" s="45">
        <f>IF(G1144&gt;0,(1/3*H1144^3*PI()*(G1144/((H1144-1.3)*200))^2)*F1144,"")</f>
        <v>66.581629023779541</v>
      </c>
      <c r="M1144" s="30">
        <f>IF(E1144&gt;1.9,J1144/E1144,"")</f>
        <v>13.094734663105156</v>
      </c>
      <c r="N1144" s="13" t="s">
        <v>91</v>
      </c>
      <c r="O1144" s="13" t="s">
        <v>379</v>
      </c>
      <c r="P1144" s="27" t="s">
        <v>48</v>
      </c>
      <c r="Q1144" s="15" t="s">
        <v>107</v>
      </c>
      <c r="R1144" s="26">
        <v>9</v>
      </c>
      <c r="S1144" s="13">
        <v>400</v>
      </c>
      <c r="T1144" s="13">
        <v>400</v>
      </c>
      <c r="U1144" s="13"/>
      <c r="V1144" s="25">
        <f>(F1143-F1144)/F1143</f>
        <v>1.3513513513513542E-2</v>
      </c>
      <c r="W1144" s="13" t="s">
        <v>95</v>
      </c>
    </row>
    <row r="1145" spans="1:23" x14ac:dyDescent="0.25">
      <c r="A1145" s="21" t="s">
        <v>135</v>
      </c>
      <c r="B1145" s="28">
        <v>44425</v>
      </c>
      <c r="C1145" s="18">
        <v>42078</v>
      </c>
      <c r="D1145" s="9">
        <v>3</v>
      </c>
      <c r="E1145" s="12">
        <f>IF(B1145&gt;0,_xlfn.DAYS(B1145,C1145)/365.242199,"")</f>
        <v>6.4258730410283169</v>
      </c>
      <c r="F1145" s="43">
        <v>854.95963755589219</v>
      </c>
      <c r="G1145" s="47">
        <v>14.060813492063495</v>
      </c>
      <c r="H1145" s="47">
        <v>13.311736634593114</v>
      </c>
      <c r="I1145" s="47">
        <v>17.392017179196831</v>
      </c>
      <c r="J1145" s="40">
        <v>86.856256121664444</v>
      </c>
      <c r="K1145" s="45">
        <f>IF(G1145&gt;0,0.0000275*G1145^2.082*H1145^0.974*F1145,"")</f>
        <v>71.85229961668071</v>
      </c>
      <c r="L1145" s="45">
        <f>IF(G1145&gt;0,(1/3*H1145^3*PI()*(G1145/((H1145-1.3)*200))^2)*F1145,"")</f>
        <v>72.348191853115495</v>
      </c>
      <c r="M1145" s="30">
        <f>IF(E1145&gt;1.9,J1145/E1145,"")</f>
        <v>13.516646775792049</v>
      </c>
      <c r="N1145" s="13" t="s">
        <v>91</v>
      </c>
      <c r="O1145" s="13" t="s">
        <v>379</v>
      </c>
      <c r="P1145" s="27" t="s">
        <v>48</v>
      </c>
      <c r="Q1145" s="15" t="s">
        <v>107</v>
      </c>
      <c r="R1145" s="26">
        <v>10</v>
      </c>
      <c r="S1145" s="13">
        <v>400</v>
      </c>
      <c r="T1145" s="13">
        <v>0</v>
      </c>
      <c r="U1145" s="13"/>
      <c r="V1145" s="25">
        <f>(F1144-F1145)/F1144</f>
        <v>-9.5890410958904174E-2</v>
      </c>
      <c r="W1145" s="13" t="s">
        <v>95</v>
      </c>
    </row>
    <row r="1146" spans="1:23" x14ac:dyDescent="0.25">
      <c r="A1146" s="21" t="s">
        <v>122</v>
      </c>
      <c r="B1146" s="28">
        <v>44713</v>
      </c>
      <c r="C1146" s="18">
        <v>42597</v>
      </c>
      <c r="D1146" s="9">
        <v>3</v>
      </c>
      <c r="E1146" s="12">
        <f>IF(B1146&gt;0,_xlfn.DAYS(B1146,C1146)/365.242199,"")</f>
        <v>5.7934160011997955</v>
      </c>
      <c r="F1146" s="43">
        <v>1093.75</v>
      </c>
      <c r="G1146" s="47">
        <v>10.658796458796459</v>
      </c>
      <c r="H1146" s="47">
        <v>11.093177186670676</v>
      </c>
      <c r="I1146" s="47">
        <v>12.965211951030174</v>
      </c>
      <c r="J1146" s="40">
        <v>46.446368858348791</v>
      </c>
      <c r="K1146" s="45">
        <f>IF(G1146&gt;0,0.0000275*G1146^2.082*H1146^0.974*F1146,"")</f>
        <v>43.233825248496188</v>
      </c>
      <c r="L1146" s="45">
        <f>IF(G1146&gt;0,(1/3*H1146^3*PI()*(G1146/((H1146-1.3)*200))^2)*F1146,"")</f>
        <v>46.304548695662113</v>
      </c>
      <c r="M1146" s="30">
        <f>IF(E1146&gt;1.9,J1146/E1146,"")</f>
        <v>8.0170954146448175</v>
      </c>
      <c r="N1146" s="13" t="s">
        <v>90</v>
      </c>
      <c r="O1146" s="13" t="s">
        <v>379</v>
      </c>
      <c r="P1146" s="27" t="s">
        <v>48</v>
      </c>
      <c r="Q1146" s="15" t="s">
        <v>108</v>
      </c>
      <c r="R1146" s="26">
        <v>1</v>
      </c>
      <c r="S1146" s="13">
        <v>0</v>
      </c>
      <c r="T1146" s="13">
        <v>0</v>
      </c>
      <c r="U1146" s="13"/>
      <c r="V1146" s="25">
        <f>(F1145-F1146)/F1145</f>
        <v>-0.27930015869140618</v>
      </c>
      <c r="W1146" s="13" t="s">
        <v>95</v>
      </c>
    </row>
    <row r="1147" spans="1:23" x14ac:dyDescent="0.25">
      <c r="A1147" s="21" t="s">
        <v>164</v>
      </c>
      <c r="B1147" s="28">
        <v>44713</v>
      </c>
      <c r="C1147" s="18">
        <v>42597</v>
      </c>
      <c r="D1147" s="9">
        <v>3</v>
      </c>
      <c r="E1147" s="12">
        <f>IF(B1147&gt;0,_xlfn.DAYS(B1147,C1147)/365.242199,"")</f>
        <v>5.7934160011997955</v>
      </c>
      <c r="F1147" s="43">
        <v>1145.8333333333333</v>
      </c>
      <c r="G1147" s="47">
        <v>8.8239704585537915</v>
      </c>
      <c r="H1147" s="47">
        <v>8.8172959534418123</v>
      </c>
      <c r="I1147" s="47">
        <v>10.491614307066712</v>
      </c>
      <c r="J1147" s="40">
        <v>44.482431437765257</v>
      </c>
      <c r="K1147" s="45">
        <f>IF(G1147&gt;0,0.0000275*G1147^2.082*H1147^0.974*F1147,"")</f>
        <v>24.438997442370557</v>
      </c>
      <c r="L1147" s="45">
        <f>IF(G1147&gt;0,(1/3*H1147^3*PI()*(G1147/((H1147-1.3)*200))^2)*F1147,"")</f>
        <v>28.3335588050385</v>
      </c>
      <c r="M1147" s="30">
        <f>IF(E1147&gt;1.9,J1147/E1147,"")</f>
        <v>7.6781006971626251</v>
      </c>
      <c r="N1147" s="13" t="s">
        <v>90</v>
      </c>
      <c r="O1147" s="13" t="s">
        <v>379</v>
      </c>
      <c r="P1147" s="27" t="s">
        <v>48</v>
      </c>
      <c r="Q1147" s="15" t="s">
        <v>108</v>
      </c>
      <c r="R1147" s="26">
        <v>2</v>
      </c>
      <c r="S1147" s="13">
        <v>0</v>
      </c>
      <c r="T1147" s="13">
        <v>0</v>
      </c>
      <c r="U1147" s="13"/>
      <c r="V1147" s="25">
        <f>(F1146-F1147)/F1146</f>
        <v>-4.7619047619047547E-2</v>
      </c>
      <c r="W1147" s="13" t="s">
        <v>95</v>
      </c>
    </row>
    <row r="1148" spans="1:23" x14ac:dyDescent="0.25">
      <c r="A1148" s="21" t="s">
        <v>178</v>
      </c>
      <c r="B1148" s="28">
        <v>44713</v>
      </c>
      <c r="C1148" s="18">
        <v>42597</v>
      </c>
      <c r="D1148" s="9">
        <v>3</v>
      </c>
      <c r="E1148" s="12">
        <f>IF(B1148&gt;0,_xlfn.DAYS(B1148,C1148)/365.242199,"")</f>
        <v>5.7934160011997955</v>
      </c>
      <c r="F1148" s="43">
        <v>1104.1666666666667</v>
      </c>
      <c r="G1148" s="47">
        <v>10.337818060051616</v>
      </c>
      <c r="H1148" s="47">
        <v>10.98722478978403</v>
      </c>
      <c r="I1148" s="47">
        <v>12.585758431885973</v>
      </c>
      <c r="J1148" s="40">
        <v>50.457443157112358</v>
      </c>
      <c r="K1148" s="45">
        <f>IF(G1148&gt;0,0.0000275*G1148^2.082*H1148^0.974*F1148,"")</f>
        <v>40.57263232583302</v>
      </c>
      <c r="L1148" s="45">
        <f>IF(G1148&gt;0,(1/3*H1148^3*PI()*(G1148/((H1148-1.3)*200))^2)*F1148,"")</f>
        <v>43.664279935553758</v>
      </c>
      <c r="M1148" s="30">
        <f>IF(E1148&gt;1.9,J1148/E1148,"")</f>
        <v>8.7094458859268524</v>
      </c>
      <c r="N1148" s="13" t="s">
        <v>90</v>
      </c>
      <c r="O1148" s="13" t="s">
        <v>379</v>
      </c>
      <c r="P1148" s="27" t="s">
        <v>48</v>
      </c>
      <c r="Q1148" s="15" t="s">
        <v>108</v>
      </c>
      <c r="R1148" s="26">
        <v>3</v>
      </c>
      <c r="S1148" s="13">
        <v>0</v>
      </c>
      <c r="T1148" s="13">
        <v>100</v>
      </c>
      <c r="U1148" s="13"/>
      <c r="V1148" s="25">
        <f>(F1147-F1148)/F1147</f>
        <v>3.6363636363636237E-2</v>
      </c>
      <c r="W1148" s="13" t="s">
        <v>95</v>
      </c>
    </row>
    <row r="1149" spans="1:23" x14ac:dyDescent="0.25">
      <c r="A1149" s="21" t="s">
        <v>192</v>
      </c>
      <c r="B1149" s="28">
        <v>44713</v>
      </c>
      <c r="C1149" s="18">
        <v>42597</v>
      </c>
      <c r="D1149" s="9">
        <v>3</v>
      </c>
      <c r="E1149" s="12">
        <f>IF(B1149&gt;0,_xlfn.DAYS(B1149,C1149)/365.242199,"")</f>
        <v>5.7934160011997955</v>
      </c>
      <c r="F1149" s="43">
        <v>916.66666666666663</v>
      </c>
      <c r="G1149" s="47">
        <v>10.35229885057471</v>
      </c>
      <c r="H1149" s="47">
        <v>10.65436163638611</v>
      </c>
      <c r="I1149" s="47">
        <v>11.500375301164432</v>
      </c>
      <c r="J1149" s="40">
        <v>47.886003874855149</v>
      </c>
      <c r="K1149" s="45">
        <f>IF(G1149&gt;0,0.0000275*G1149^2.082*H1149^0.974*F1149,"")</f>
        <v>32.784040122372687</v>
      </c>
      <c r="L1149" s="45">
        <f>IF(G1149&gt;0,(1/3*H1149^3*PI()*(G1149/((H1149-1.3)*200))^2)*F1149,"")</f>
        <v>35.547384958636478</v>
      </c>
      <c r="M1149" s="30">
        <f>IF(E1149&gt;1.9,J1149/E1149,"")</f>
        <v>8.2655904331638066</v>
      </c>
      <c r="N1149" s="13" t="s">
        <v>90</v>
      </c>
      <c r="O1149" s="13" t="s">
        <v>379</v>
      </c>
      <c r="P1149" s="27" t="s">
        <v>48</v>
      </c>
      <c r="Q1149" s="15" t="s">
        <v>108</v>
      </c>
      <c r="R1149" s="26">
        <v>4</v>
      </c>
      <c r="S1149" s="13">
        <v>100</v>
      </c>
      <c r="T1149" s="13">
        <v>100</v>
      </c>
      <c r="U1149" s="13"/>
      <c r="V1149" s="25">
        <f>(F1148-F1149)/F1148</f>
        <v>0.16981132075471708</v>
      </c>
      <c r="W1149" s="13" t="s">
        <v>95</v>
      </c>
    </row>
    <row r="1150" spans="1:23" x14ac:dyDescent="0.25">
      <c r="A1150" s="21" t="s">
        <v>206</v>
      </c>
      <c r="B1150" s="28">
        <v>44713</v>
      </c>
      <c r="C1150" s="18">
        <v>42597</v>
      </c>
      <c r="D1150" s="9">
        <v>3</v>
      </c>
      <c r="E1150" s="12">
        <f>IF(B1150&gt;0,_xlfn.DAYS(B1150,C1150)/365.242199,"")</f>
        <v>5.7934160011997955</v>
      </c>
      <c r="F1150" s="43">
        <v>1260.4166666666667</v>
      </c>
      <c r="G1150" s="47">
        <v>10.406761294261294</v>
      </c>
      <c r="H1150" s="47">
        <v>10.677890550726239</v>
      </c>
      <c r="I1150" s="47">
        <v>13.697308326944032</v>
      </c>
      <c r="J1150" s="40">
        <v>55.118645240194297</v>
      </c>
      <c r="K1150" s="45">
        <f>IF(G1150&gt;0,0.0000275*G1150^2.082*H1150^0.974*F1150,"")</f>
        <v>45.671233223902597</v>
      </c>
      <c r="L1150" s="45">
        <f>IF(G1150&gt;0,(1/3*H1150^3*PI()*(G1150/((H1150-1.3)*200))^2)*F1150,"")</f>
        <v>49.472063502007465</v>
      </c>
      <c r="M1150" s="30">
        <f>IF(E1150&gt;1.9,J1150/E1150,"")</f>
        <v>9.5140147416963377</v>
      </c>
      <c r="N1150" s="13" t="s">
        <v>90</v>
      </c>
      <c r="O1150" s="13" t="s">
        <v>379</v>
      </c>
      <c r="P1150" s="27" t="s">
        <v>48</v>
      </c>
      <c r="Q1150" s="15" t="s">
        <v>108</v>
      </c>
      <c r="R1150" s="26">
        <v>5</v>
      </c>
      <c r="S1150" s="13">
        <v>100</v>
      </c>
      <c r="T1150" s="13">
        <v>0</v>
      </c>
      <c r="U1150" s="13"/>
      <c r="V1150" s="25">
        <f>(F1149-F1150)/F1149</f>
        <v>-0.37500000000000017</v>
      </c>
      <c r="W1150" s="13" t="s">
        <v>95</v>
      </c>
    </row>
    <row r="1151" spans="1:23" x14ac:dyDescent="0.25">
      <c r="A1151" s="21" t="s">
        <v>220</v>
      </c>
      <c r="B1151" s="28">
        <v>44713</v>
      </c>
      <c r="C1151" s="18">
        <v>42597</v>
      </c>
      <c r="D1151" s="9">
        <v>3</v>
      </c>
      <c r="E1151" s="12">
        <f>IF(B1151&gt;0,_xlfn.DAYS(B1151,C1151)/365.242199,"")</f>
        <v>5.7934160011997955</v>
      </c>
      <c r="F1151" s="43">
        <v>1145.8333333333333</v>
      </c>
      <c r="G1151" s="47">
        <v>10.041716716716715</v>
      </c>
      <c r="H1151" s="47">
        <v>10.493639942813953</v>
      </c>
      <c r="I1151" s="47">
        <v>12.384917392849392</v>
      </c>
      <c r="J1151" s="40">
        <v>51.623559001765713</v>
      </c>
      <c r="K1151" s="45">
        <f>IF(G1151&gt;0,0.0000275*G1151^2.082*H1151^0.974*F1151,"")</f>
        <v>37.896614033880176</v>
      </c>
      <c r="L1151" s="45">
        <f>IF(G1151&gt;0,(1/3*H1151^3*PI()*(G1151/((H1151-1.3)*200))^2)*F1151,"")</f>
        <v>41.353236323734208</v>
      </c>
      <c r="M1151" s="30">
        <f>IF(E1151&gt;1.9,J1151/E1151,"")</f>
        <v>8.9107288327084859</v>
      </c>
      <c r="N1151" s="13" t="s">
        <v>90</v>
      </c>
      <c r="O1151" s="13" t="s">
        <v>379</v>
      </c>
      <c r="P1151" s="27" t="s">
        <v>48</v>
      </c>
      <c r="Q1151" s="15" t="s">
        <v>108</v>
      </c>
      <c r="R1151" s="26">
        <v>6</v>
      </c>
      <c r="S1151" s="13">
        <v>200</v>
      </c>
      <c r="T1151" s="13">
        <v>200</v>
      </c>
      <c r="U1151" s="13"/>
      <c r="V1151" s="25">
        <f>(F1150-F1151)/F1150</f>
        <v>9.0909090909091023E-2</v>
      </c>
      <c r="W1151" s="13" t="s">
        <v>95</v>
      </c>
    </row>
    <row r="1152" spans="1:23" x14ac:dyDescent="0.25">
      <c r="A1152" s="21" t="s">
        <v>234</v>
      </c>
      <c r="B1152" s="28">
        <v>44713</v>
      </c>
      <c r="C1152" s="18">
        <v>42597</v>
      </c>
      <c r="D1152" s="9">
        <v>3</v>
      </c>
      <c r="E1152" s="12">
        <f>IF(B1152&gt;0,_xlfn.DAYS(B1152,C1152)/365.242199,"")</f>
        <v>5.7934160011997955</v>
      </c>
      <c r="F1152" s="43">
        <v>1083.3333333333333</v>
      </c>
      <c r="G1152" s="47">
        <v>10.376172100463398</v>
      </c>
      <c r="H1152" s="47">
        <v>10.027786022090769</v>
      </c>
      <c r="I1152" s="47">
        <v>12.921823969261489</v>
      </c>
      <c r="J1152" s="40">
        <v>57.753286984540615</v>
      </c>
      <c r="K1152" s="45">
        <f>IF(G1152&gt;0,0.0000275*G1152^2.082*H1152^0.974*F1152,"")</f>
        <v>36.699310696504121</v>
      </c>
      <c r="L1152" s="45">
        <f>IF(G1152&gt;0,(1/3*H1152^3*PI()*(G1152/((H1152-1.3)*200))^2)*F1152,"")</f>
        <v>40.421465956661557</v>
      </c>
      <c r="M1152" s="30">
        <f>IF(E1152&gt;1.9,J1152/E1152,"")</f>
        <v>9.9687795546841649</v>
      </c>
      <c r="N1152" s="13" t="s">
        <v>90</v>
      </c>
      <c r="O1152" s="13" t="s">
        <v>379</v>
      </c>
      <c r="P1152" s="27" t="s">
        <v>48</v>
      </c>
      <c r="Q1152" s="15" t="s">
        <v>108</v>
      </c>
      <c r="R1152" s="26">
        <v>7</v>
      </c>
      <c r="S1152" s="13">
        <v>200</v>
      </c>
      <c r="T1152" s="13">
        <v>0</v>
      </c>
      <c r="U1152" s="13"/>
      <c r="V1152" s="25">
        <f>(F1151-F1152)/F1151</f>
        <v>5.454545454545455E-2</v>
      </c>
      <c r="W1152" s="13" t="s">
        <v>95</v>
      </c>
    </row>
    <row r="1153" spans="1:23" x14ac:dyDescent="0.25">
      <c r="A1153" s="21" t="s">
        <v>248</v>
      </c>
      <c r="B1153" s="28">
        <v>44713</v>
      </c>
      <c r="C1153" s="18">
        <v>42597</v>
      </c>
      <c r="D1153" s="9">
        <v>3</v>
      </c>
      <c r="E1153" s="12">
        <f>IF(B1153&gt;0,_xlfn.DAYS(B1153,C1153)/365.242199,"")</f>
        <v>5.7934160011997955</v>
      </c>
      <c r="F1153" s="43">
        <v>1072.9166666666667</v>
      </c>
      <c r="G1153" s="47">
        <v>10.811639139139139</v>
      </c>
      <c r="H1153" s="47">
        <v>10.735096754883452</v>
      </c>
      <c r="I1153" s="47">
        <v>13.531670924098565</v>
      </c>
      <c r="J1153" s="40">
        <v>58.675969755933771</v>
      </c>
      <c r="K1153" s="45">
        <f>IF(G1153&gt;0,0.0000275*G1153^2.082*H1153^0.974*F1153,"")</f>
        <v>42.312226958388941</v>
      </c>
      <c r="L1153" s="45">
        <f>IF(G1153&gt;0,(1/3*H1153^3*PI()*(G1153/((H1153-1.3)*200))^2)*F1153,"")</f>
        <v>45.629202136072848</v>
      </c>
      <c r="M1153" s="30">
        <f>IF(E1153&gt;1.9,J1153/E1153,"")</f>
        <v>10.128043583230031</v>
      </c>
      <c r="N1153" s="13" t="s">
        <v>90</v>
      </c>
      <c r="O1153" s="13" t="s">
        <v>379</v>
      </c>
      <c r="P1153" s="27" t="s">
        <v>48</v>
      </c>
      <c r="Q1153" s="15" t="s">
        <v>108</v>
      </c>
      <c r="R1153" s="26">
        <v>8</v>
      </c>
      <c r="S1153" s="13">
        <v>400</v>
      </c>
      <c r="T1153" s="13">
        <v>0</v>
      </c>
      <c r="U1153" s="13"/>
      <c r="V1153" s="25">
        <f>(F1152-F1153)/F1152</f>
        <v>9.6153846153844754E-3</v>
      </c>
      <c r="W1153" s="13" t="s">
        <v>95</v>
      </c>
    </row>
    <row r="1154" spans="1:23" x14ac:dyDescent="0.25">
      <c r="A1154" s="21" t="s">
        <v>150</v>
      </c>
      <c r="B1154" s="28">
        <v>44713</v>
      </c>
      <c r="C1154" s="18">
        <v>42597</v>
      </c>
      <c r="D1154" s="9">
        <v>3</v>
      </c>
      <c r="E1154" s="12">
        <f>IF(B1154&gt;0,_xlfn.DAYS(B1154,C1154)/365.242199,"")</f>
        <v>5.7934160011997955</v>
      </c>
      <c r="F1154" s="43">
        <v>1031.25</v>
      </c>
      <c r="G1154" s="47">
        <v>11.119458128078819</v>
      </c>
      <c r="H1154" s="47">
        <v>10.952758620689655</v>
      </c>
      <c r="I1154" s="47">
        <v>13.755154268232452</v>
      </c>
      <c r="J1154" s="40">
        <v>60.963624437703466</v>
      </c>
      <c r="K1154" s="45">
        <f>IF(G1154&gt;0,0.0000275*G1154^2.082*H1154^0.974*F1154,"")</f>
        <v>43.968197856147583</v>
      </c>
      <c r="L1154" s="45">
        <f>IF(G1154&gt;0,(1/3*H1154^3*PI()*(G1154/((H1154-1.3)*200))^2)*F1154,"")</f>
        <v>47.072524848344159</v>
      </c>
      <c r="M1154" s="30">
        <f>IF(E1154&gt;1.9,J1154/E1154,"")</f>
        <v>10.522915051340714</v>
      </c>
      <c r="N1154" s="13" t="s">
        <v>90</v>
      </c>
      <c r="O1154" s="13" t="s">
        <v>379</v>
      </c>
      <c r="P1154" s="27" t="s">
        <v>48</v>
      </c>
      <c r="Q1154" s="15" t="s">
        <v>108</v>
      </c>
      <c r="R1154" s="26">
        <v>9</v>
      </c>
      <c r="S1154" s="13">
        <v>400</v>
      </c>
      <c r="T1154" s="13">
        <v>400</v>
      </c>
      <c r="U1154" s="13"/>
      <c r="V1154" s="25">
        <f>(F1153-F1154)/F1153</f>
        <v>3.8834951456310746E-2</v>
      </c>
      <c r="W1154" s="13" t="s">
        <v>95</v>
      </c>
    </row>
    <row r="1155" spans="1:23" x14ac:dyDescent="0.25">
      <c r="A1155" s="21" t="s">
        <v>136</v>
      </c>
      <c r="B1155" s="28">
        <v>44713</v>
      </c>
      <c r="C1155" s="18">
        <v>42597</v>
      </c>
      <c r="D1155" s="9">
        <v>3</v>
      </c>
      <c r="E1155" s="12">
        <f>IF(B1155&gt;0,_xlfn.DAYS(B1155,C1155)/365.242199,"")</f>
        <v>5.7934160011997955</v>
      </c>
      <c r="F1155" s="43">
        <v>1333.3333333333333</v>
      </c>
      <c r="G1155" s="47">
        <v>10.165006805807623</v>
      </c>
      <c r="H1155" s="47">
        <v>10.101641516264642</v>
      </c>
      <c r="I1155" s="47">
        <v>13.595412119117739</v>
      </c>
      <c r="J1155" s="40">
        <v>57.445906376598707</v>
      </c>
      <c r="K1155" s="45">
        <f>IF(G1155&gt;0,0.0000275*G1155^2.082*H1155^0.974*F1155,"")</f>
        <v>43.586035553111117</v>
      </c>
      <c r="L1155" s="45">
        <f>IF(G1155&gt;0,(1/3*H1155^3*PI()*(G1155/((H1155-1.3)*200))^2)*F1155,"")</f>
        <v>47.992261526029587</v>
      </c>
      <c r="M1155" s="30">
        <f>IF(E1155&gt;1.9,J1155/E1155,"")</f>
        <v>9.9157226694409424</v>
      </c>
      <c r="N1155" s="13" t="s">
        <v>90</v>
      </c>
      <c r="O1155" s="13" t="s">
        <v>379</v>
      </c>
      <c r="P1155" s="27" t="s">
        <v>48</v>
      </c>
      <c r="Q1155" s="15" t="s">
        <v>108</v>
      </c>
      <c r="R1155" s="26">
        <v>10</v>
      </c>
      <c r="S1155" s="13">
        <v>400</v>
      </c>
      <c r="T1155" s="13">
        <v>0</v>
      </c>
      <c r="U1155" s="13"/>
      <c r="V1155" s="25">
        <f>(F1154-F1155)/F1154</f>
        <v>-0.29292929292929287</v>
      </c>
      <c r="W1155" s="13" t="s">
        <v>95</v>
      </c>
    </row>
    <row r="1156" spans="1:23" x14ac:dyDescent="0.25">
      <c r="A1156" s="21" t="s">
        <v>123</v>
      </c>
      <c r="B1156" s="28">
        <v>44722</v>
      </c>
      <c r="C1156" s="18">
        <v>42962</v>
      </c>
      <c r="D1156" s="9">
        <v>3</v>
      </c>
      <c r="E1156" s="12">
        <f>IF(B1156&gt;0,_xlfn.DAYS(B1156,C1156)/365.242199,"")</f>
        <v>4.8187203034554065</v>
      </c>
      <c r="F1156" s="43">
        <v>997.49759717375673</v>
      </c>
      <c r="G1156" s="47">
        <v>12.433754208754209</v>
      </c>
      <c r="H1156" s="47">
        <v>12.563922910317597</v>
      </c>
      <c r="I1156" s="47">
        <v>15.777211028447498</v>
      </c>
      <c r="J1156" s="40">
        <v>63.07240650687153</v>
      </c>
      <c r="K1156" s="45">
        <f>IF(G1156&gt;0,0.0000275*G1156^2.082*H1156^0.974*F1156,"")</f>
        <v>61.34151542412183</v>
      </c>
      <c r="L1156" s="45">
        <f>IF(G1156&gt;0,(1/3*H1156^3*PI()*(G1156/((H1156-1.3)*200))^2)*F1156,"")</f>
        <v>63.107574796688169</v>
      </c>
      <c r="M1156" s="30">
        <f>IF(E1156&gt;1.9,J1156/E1156,"")</f>
        <v>13.08903661863163</v>
      </c>
      <c r="N1156" s="13" t="s">
        <v>90</v>
      </c>
      <c r="O1156" s="13" t="s">
        <v>379</v>
      </c>
      <c r="P1156" s="27" t="s">
        <v>48</v>
      </c>
      <c r="Q1156" s="15" t="s">
        <v>109</v>
      </c>
      <c r="R1156" s="26">
        <v>1</v>
      </c>
      <c r="S1156" s="13">
        <v>0</v>
      </c>
      <c r="T1156" s="13">
        <v>0</v>
      </c>
      <c r="U1156" s="13"/>
      <c r="V1156" s="25">
        <f>(F1155-F1156)/F1155</f>
        <v>0.25187680211968239</v>
      </c>
      <c r="W1156" s="13" t="s">
        <v>95</v>
      </c>
    </row>
    <row r="1157" spans="1:23" x14ac:dyDescent="0.25">
      <c r="A1157" s="21" t="s">
        <v>165</v>
      </c>
      <c r="B1157" s="28">
        <v>44722</v>
      </c>
      <c r="C1157" s="18">
        <v>42962</v>
      </c>
      <c r="D1157" s="9">
        <v>3</v>
      </c>
      <c r="E1157" s="12">
        <f>IF(B1157&gt;0,_xlfn.DAYS(B1157,C1157)/365.242199,"")</f>
        <v>4.8187203034554065</v>
      </c>
      <c r="F1157" s="43">
        <v>916.89173073547317</v>
      </c>
      <c r="G1157" s="47">
        <v>12.020132358063393</v>
      </c>
      <c r="H1157" s="47">
        <v>12.607449494949497</v>
      </c>
      <c r="I1157" s="47">
        <v>14.167961465151535</v>
      </c>
      <c r="J1157" s="40">
        <v>60.081147994659979</v>
      </c>
      <c r="K1157" s="45">
        <f>IF(G1157&gt;0,0.0000275*G1157^2.082*H1157^0.974*F1157,"")</f>
        <v>52.726960522826303</v>
      </c>
      <c r="L1157" s="45">
        <f>IF(G1157&gt;0,(1/3*H1157^3*PI()*(G1157/((H1157-1.3)*200))^2)*F1157,"")</f>
        <v>54.357262906155952</v>
      </c>
      <c r="M1157" s="30">
        <f>IF(E1157&gt;1.9,J1157/E1157,"")</f>
        <v>12.468278756826166</v>
      </c>
      <c r="N1157" s="13" t="s">
        <v>90</v>
      </c>
      <c r="O1157" s="13" t="s">
        <v>379</v>
      </c>
      <c r="P1157" s="27" t="s">
        <v>48</v>
      </c>
      <c r="Q1157" s="15" t="s">
        <v>109</v>
      </c>
      <c r="R1157" s="26">
        <v>2</v>
      </c>
      <c r="S1157" s="13">
        <v>0</v>
      </c>
      <c r="T1157" s="13">
        <v>0</v>
      </c>
      <c r="U1157" s="13"/>
      <c r="V1157" s="25">
        <f>(F1156-F1157)/F1156</f>
        <v>8.0808080808080995E-2</v>
      </c>
      <c r="W1157" s="13" t="s">
        <v>95</v>
      </c>
    </row>
    <row r="1158" spans="1:23" x14ac:dyDescent="0.25">
      <c r="A1158" s="21" t="s">
        <v>179</v>
      </c>
      <c r="B1158" s="28">
        <v>44722</v>
      </c>
      <c r="C1158" s="18">
        <v>42962</v>
      </c>
      <c r="D1158" s="9">
        <v>3</v>
      </c>
      <c r="E1158" s="12">
        <f>IF(B1158&gt;0,_xlfn.DAYS(B1158,C1158)/365.242199,"")</f>
        <v>4.8187203034554065</v>
      </c>
      <c r="F1158" s="43">
        <v>896.7402641259024</v>
      </c>
      <c r="G1158" s="47">
        <v>12.758032656312228</v>
      </c>
      <c r="H1158" s="47">
        <v>12.708913654918362</v>
      </c>
      <c r="I1158" s="47">
        <v>15.431901729102092</v>
      </c>
      <c r="J1158" s="40">
        <v>68.548850493845777</v>
      </c>
      <c r="K1158" s="45">
        <f>IF(G1158&gt;0,0.0000275*G1158^2.082*H1158^0.974*F1158,"")</f>
        <v>58.835934678008549</v>
      </c>
      <c r="L1158" s="45">
        <f>IF(G1158&gt;0,(1/3*H1158^3*PI()*(G1158/((H1158-1.3)*200))^2)*F1158,"")</f>
        <v>60.261427673364032</v>
      </c>
      <c r="M1158" s="30">
        <f>IF(E1158&gt;1.9,J1158/E1158,"")</f>
        <v>14.225530053008221</v>
      </c>
      <c r="N1158" s="13" t="s">
        <v>90</v>
      </c>
      <c r="O1158" s="13" t="s">
        <v>379</v>
      </c>
      <c r="P1158" s="27" t="s">
        <v>48</v>
      </c>
      <c r="Q1158" s="15" t="s">
        <v>109</v>
      </c>
      <c r="R1158" s="26">
        <v>3</v>
      </c>
      <c r="S1158" s="13">
        <v>0</v>
      </c>
      <c r="T1158" s="13">
        <v>100</v>
      </c>
      <c r="U1158" s="13"/>
      <c r="V1158" s="25">
        <f>(F1157-F1158)/F1157</f>
        <v>2.1978021978021907E-2</v>
      </c>
      <c r="W1158" s="13" t="s">
        <v>95</v>
      </c>
    </row>
    <row r="1159" spans="1:23" x14ac:dyDescent="0.25">
      <c r="A1159" s="21" t="s">
        <v>193</v>
      </c>
      <c r="B1159" s="28">
        <v>44722</v>
      </c>
      <c r="C1159" s="18">
        <v>42962</v>
      </c>
      <c r="D1159" s="9">
        <v>3</v>
      </c>
      <c r="E1159" s="12">
        <f>IF(B1159&gt;0,_xlfn.DAYS(B1159,C1159)/365.242199,"")</f>
        <v>4.8187203034554065</v>
      </c>
      <c r="F1159" s="43">
        <v>1047.8762636976837</v>
      </c>
      <c r="G1159" s="47">
        <v>13.408253968253966</v>
      </c>
      <c r="H1159" s="47">
        <v>13.62617295867296</v>
      </c>
      <c r="I1159" s="47">
        <v>18.776278772077156</v>
      </c>
      <c r="J1159" s="40">
        <v>85.794480474759652</v>
      </c>
      <c r="K1159" s="45">
        <f>IF(G1159&gt;0,0.0000275*G1159^2.082*H1159^0.974*F1159,"")</f>
        <v>81.604075706753747</v>
      </c>
      <c r="L1159" s="45">
        <f>IF(G1159&gt;0,(1/3*H1159^3*PI()*(G1159/((H1159-1.3)*200))^2)*F1159,"")</f>
        <v>82.127435383392836</v>
      </c>
      <c r="M1159" s="30">
        <f>IF(E1159&gt;1.9,J1159/E1159,"")</f>
        <v>17.804411767422604</v>
      </c>
      <c r="N1159" s="13" t="s">
        <v>90</v>
      </c>
      <c r="O1159" s="13" t="s">
        <v>379</v>
      </c>
      <c r="P1159" s="27" t="s">
        <v>48</v>
      </c>
      <c r="Q1159" s="15" t="s">
        <v>109</v>
      </c>
      <c r="R1159" s="26">
        <v>4</v>
      </c>
      <c r="S1159" s="13">
        <v>100</v>
      </c>
      <c r="T1159" s="13">
        <v>100</v>
      </c>
      <c r="U1159" s="13"/>
      <c r="V1159" s="25">
        <f>(F1158-F1159)/F1158</f>
        <v>-0.16853932584269665</v>
      </c>
      <c r="W1159" s="13" t="s">
        <v>95</v>
      </c>
    </row>
    <row r="1160" spans="1:23" x14ac:dyDescent="0.25">
      <c r="A1160" s="21" t="s">
        <v>207</v>
      </c>
      <c r="B1160" s="28">
        <v>44722</v>
      </c>
      <c r="C1160" s="18">
        <v>42962</v>
      </c>
      <c r="D1160" s="9">
        <v>3</v>
      </c>
      <c r="E1160" s="12">
        <f>IF(B1160&gt;0,_xlfn.DAYS(B1160,C1160)/365.242199,"")</f>
        <v>4.8187203034554065</v>
      </c>
      <c r="F1160" s="43">
        <v>937.04319734504406</v>
      </c>
      <c r="G1160" s="47">
        <v>13.54650313620072</v>
      </c>
      <c r="H1160" s="47">
        <v>13.136452047739709</v>
      </c>
      <c r="I1160" s="47">
        <v>17.696157433933557</v>
      </c>
      <c r="J1160" s="40">
        <v>81.055237806490794</v>
      </c>
      <c r="K1160" s="45">
        <f>IF(G1160&gt;0,0.0000275*G1160^2.082*H1160^0.974*F1160,"")</f>
        <v>71.937310169750987</v>
      </c>
      <c r="L1160" s="45">
        <f>IF(G1160&gt;0,(1/3*H1160^3*PI()*(G1160/((H1160-1.3)*200))^2)*F1160,"")</f>
        <v>72.840649744976332</v>
      </c>
      <c r="M1160" s="30">
        <f>IF(E1160&gt;1.9,J1160/E1160,"")</f>
        <v>16.820905282335588</v>
      </c>
      <c r="N1160" s="13" t="s">
        <v>90</v>
      </c>
      <c r="O1160" s="13" t="s">
        <v>379</v>
      </c>
      <c r="P1160" s="27" t="s">
        <v>48</v>
      </c>
      <c r="Q1160" s="15" t="s">
        <v>109</v>
      </c>
      <c r="R1160" s="26">
        <v>5</v>
      </c>
      <c r="S1160" s="13">
        <v>100</v>
      </c>
      <c r="T1160" s="13">
        <v>0</v>
      </c>
      <c r="U1160" s="13"/>
      <c r="V1160" s="25">
        <f>(F1159-F1160)/F1159</f>
        <v>0.10576923076923081</v>
      </c>
      <c r="W1160" s="13" t="s">
        <v>95</v>
      </c>
    </row>
    <row r="1161" spans="1:23" x14ac:dyDescent="0.25">
      <c r="A1161" s="21" t="s">
        <v>221</v>
      </c>
      <c r="B1161" s="28">
        <v>44722</v>
      </c>
      <c r="C1161" s="18">
        <v>42962</v>
      </c>
      <c r="D1161" s="9">
        <v>3</v>
      </c>
      <c r="E1161" s="12">
        <f>IF(B1161&gt;0,_xlfn.DAYS(B1161,C1161)/365.242199,"")</f>
        <v>4.8187203034554065</v>
      </c>
      <c r="F1161" s="43">
        <v>856.43733090676085</v>
      </c>
      <c r="G1161" s="47">
        <v>13.089442315879097</v>
      </c>
      <c r="H1161" s="47">
        <v>12.544697805347194</v>
      </c>
      <c r="I1161" s="47">
        <v>15.690724357005188</v>
      </c>
      <c r="J1161" s="40">
        <v>82.086599738853408</v>
      </c>
      <c r="K1161" s="45">
        <f>IF(G1161&gt;0,0.0000275*G1161^2.082*H1161^0.974*F1161,"")</f>
        <v>58.527280193274898</v>
      </c>
      <c r="L1161" s="45">
        <f>IF(G1161&gt;0,(1/3*H1161^3*PI()*(G1161/((H1161-1.3)*200))^2)*F1161,"")</f>
        <v>59.977938925416275</v>
      </c>
      <c r="M1161" s="30">
        <f>IF(E1161&gt;1.9,J1161/E1161,"")</f>
        <v>17.034937611961162</v>
      </c>
      <c r="N1161" s="13" t="s">
        <v>90</v>
      </c>
      <c r="O1161" s="13" t="s">
        <v>379</v>
      </c>
      <c r="P1161" s="27" t="s">
        <v>48</v>
      </c>
      <c r="Q1161" s="15" t="s">
        <v>109</v>
      </c>
      <c r="R1161" s="26">
        <v>6</v>
      </c>
      <c r="S1161" s="13">
        <v>200</v>
      </c>
      <c r="T1161" s="13">
        <v>200</v>
      </c>
      <c r="U1161" s="13"/>
      <c r="V1161" s="25">
        <f>(F1160-F1161)/F1160</f>
        <v>8.6021505376343926E-2</v>
      </c>
      <c r="W1161" s="13" t="s">
        <v>95</v>
      </c>
    </row>
    <row r="1162" spans="1:23" x14ac:dyDescent="0.25">
      <c r="A1162" s="21" t="s">
        <v>235</v>
      </c>
      <c r="B1162" s="28">
        <v>44722</v>
      </c>
      <c r="C1162" s="18">
        <v>42962</v>
      </c>
      <c r="D1162" s="9">
        <v>3</v>
      </c>
      <c r="E1162" s="12">
        <f>IF(B1162&gt;0,_xlfn.DAYS(B1162,C1162)/365.242199,"")</f>
        <v>4.8187203034554065</v>
      </c>
      <c r="F1162" s="43">
        <v>916.89173073547317</v>
      </c>
      <c r="G1162" s="47">
        <v>13.661759980224941</v>
      </c>
      <c r="H1162" s="47">
        <v>13.103950039165092</v>
      </c>
      <c r="I1162" s="47">
        <v>17.822799046854545</v>
      </c>
      <c r="J1162" s="40">
        <v>88.670806940195035</v>
      </c>
      <c r="K1162" s="45">
        <f>IF(G1162&gt;0,0.0000275*G1162^2.082*H1162^0.974*F1162,"")</f>
        <v>71.470260974646777</v>
      </c>
      <c r="L1162" s="45">
        <f>IF(G1162&gt;0,(1/3*H1162^3*PI()*(G1162/((H1162-1.3)*200))^2)*F1162,"")</f>
        <v>72.35223399164073</v>
      </c>
      <c r="M1162" s="30">
        <f>IF(E1162&gt;1.9,J1162/E1162,"")</f>
        <v>18.401318473830283</v>
      </c>
      <c r="N1162" s="13" t="s">
        <v>90</v>
      </c>
      <c r="O1162" s="13" t="s">
        <v>379</v>
      </c>
      <c r="P1162" s="27" t="s">
        <v>48</v>
      </c>
      <c r="Q1162" s="15" t="s">
        <v>109</v>
      </c>
      <c r="R1162" s="26">
        <v>7</v>
      </c>
      <c r="S1162" s="13">
        <v>200</v>
      </c>
      <c r="T1162" s="13">
        <v>0</v>
      </c>
      <c r="U1162" s="13"/>
      <c r="V1162" s="25">
        <f>(F1161-F1162)/F1161</f>
        <v>-7.058823529411741E-2</v>
      </c>
      <c r="W1162" s="13" t="s">
        <v>95</v>
      </c>
    </row>
    <row r="1163" spans="1:23" x14ac:dyDescent="0.25">
      <c r="A1163" s="21" t="s">
        <v>249</v>
      </c>
      <c r="B1163" s="28">
        <v>44722</v>
      </c>
      <c r="C1163" s="18">
        <v>42962</v>
      </c>
      <c r="D1163" s="9">
        <v>3</v>
      </c>
      <c r="E1163" s="12">
        <f>IF(B1163&gt;0,_xlfn.DAYS(B1163,C1163)/365.242199,"")</f>
        <v>4.8187203034554065</v>
      </c>
      <c r="F1163" s="43">
        <v>876.58879751633151</v>
      </c>
      <c r="G1163" s="47">
        <v>14.102724386724386</v>
      </c>
      <c r="H1163" s="47">
        <v>13.489353417520096</v>
      </c>
      <c r="I1163" s="47">
        <v>17.862161938147352</v>
      </c>
      <c r="J1163" s="40">
        <v>78.975861709675229</v>
      </c>
      <c r="K1163" s="45">
        <f>IF(G1163&gt;0,0.0000275*G1163^2.082*H1163^0.974*F1163,"")</f>
        <v>75.091167769242901</v>
      </c>
      <c r="L1163" s="45">
        <f>IF(G1163&gt;0,(1/3*H1163^3*PI()*(G1163/((H1163-1.3)*200))^2)*F1163,"")</f>
        <v>75.401961058193905</v>
      </c>
      <c r="M1163" s="30">
        <f>IF(E1163&gt;1.9,J1163/E1163,"")</f>
        <v>16.389384885660046</v>
      </c>
      <c r="N1163" s="13" t="s">
        <v>90</v>
      </c>
      <c r="O1163" s="13" t="s">
        <v>379</v>
      </c>
      <c r="P1163" s="27" t="s">
        <v>48</v>
      </c>
      <c r="Q1163" s="15" t="s">
        <v>109</v>
      </c>
      <c r="R1163" s="26">
        <v>8</v>
      </c>
      <c r="S1163" s="13">
        <v>400</v>
      </c>
      <c r="T1163" s="13">
        <v>0</v>
      </c>
      <c r="U1163" s="13"/>
      <c r="V1163" s="25">
        <f>(F1162-F1163)/F1162</f>
        <v>4.3956043956043939E-2</v>
      </c>
      <c r="W1163" s="13" t="s">
        <v>95</v>
      </c>
    </row>
    <row r="1164" spans="1:23" x14ac:dyDescent="0.25">
      <c r="A1164" s="21" t="s">
        <v>151</v>
      </c>
      <c r="B1164" s="28">
        <v>44722</v>
      </c>
      <c r="C1164" s="18">
        <v>42962</v>
      </c>
      <c r="D1164" s="9">
        <v>3</v>
      </c>
      <c r="E1164" s="12">
        <f>IF(B1164&gt;0,_xlfn.DAYS(B1164,C1164)/365.242199,"")</f>
        <v>4.8187203034554065</v>
      </c>
      <c r="F1164" s="43">
        <v>846.3615976019754</v>
      </c>
      <c r="G1164" s="47">
        <v>13.521947496947497</v>
      </c>
      <c r="H1164" s="47">
        <v>12.484798376910444</v>
      </c>
      <c r="I1164" s="47">
        <v>16.852530624667295</v>
      </c>
      <c r="J1164" s="40">
        <v>76.043253867951663</v>
      </c>
      <c r="K1164" s="45">
        <f>IF(G1164&gt;0,0.0000275*G1164^2.082*H1164^0.974*F1164,"")</f>
        <v>61.601028818535511</v>
      </c>
      <c r="L1164" s="45">
        <f>IF(G1164&gt;0,(1/3*H1164^3*PI()*(G1164/((H1164-1.3)*200))^2)*F1164,"")</f>
        <v>63.021878912473994</v>
      </c>
      <c r="M1164" s="30">
        <f>IF(E1164&gt;1.9,J1164/E1164,"")</f>
        <v>15.780798444230637</v>
      </c>
      <c r="N1164" s="13" t="s">
        <v>90</v>
      </c>
      <c r="O1164" s="13" t="s">
        <v>379</v>
      </c>
      <c r="P1164" s="27" t="s">
        <v>48</v>
      </c>
      <c r="Q1164" s="15" t="s">
        <v>109</v>
      </c>
      <c r="R1164" s="26">
        <v>9</v>
      </c>
      <c r="S1164" s="13">
        <v>400</v>
      </c>
      <c r="T1164" s="13">
        <v>400</v>
      </c>
      <c r="U1164" s="13"/>
      <c r="V1164" s="25">
        <f>(F1163-F1164)/F1163</f>
        <v>3.4482758620689481E-2</v>
      </c>
      <c r="W1164" s="13" t="s">
        <v>95</v>
      </c>
    </row>
    <row r="1165" spans="1:23" x14ac:dyDescent="0.25">
      <c r="A1165" s="21" t="s">
        <v>137</v>
      </c>
      <c r="B1165" s="28">
        <v>44722</v>
      </c>
      <c r="C1165" s="18">
        <v>42962</v>
      </c>
      <c r="D1165" s="9">
        <v>3</v>
      </c>
      <c r="E1165" s="12">
        <f>IF(B1165&gt;0,_xlfn.DAYS(B1165,C1165)/365.242199,"")</f>
        <v>4.8187203034554065</v>
      </c>
      <c r="F1165" s="43">
        <v>916.89173073547329</v>
      </c>
      <c r="G1165" s="47">
        <v>13.946623563218392</v>
      </c>
      <c r="H1165" s="47">
        <v>12.711305006836856</v>
      </c>
      <c r="I1165" s="47">
        <v>18.142329785818013</v>
      </c>
      <c r="J1165" s="40">
        <v>81.522365795539173</v>
      </c>
      <c r="K1165" s="45">
        <f>IF(G1165&gt;0,0.0000275*G1165^2.082*H1165^0.974*F1165,"")</f>
        <v>72.429680279107828</v>
      </c>
      <c r="L1165" s="45">
        <f>IF(G1165&gt;0,(1/3*H1165^3*PI()*(G1165/((H1165-1.3)*200))^2)*F1165,"")</f>
        <v>73.641840213190221</v>
      </c>
      <c r="M1165" s="30">
        <f>IF(E1165&gt;1.9,J1165/E1165,"")</f>
        <v>16.917845540252905</v>
      </c>
      <c r="N1165" s="13" t="s">
        <v>90</v>
      </c>
      <c r="O1165" s="13" t="s">
        <v>379</v>
      </c>
      <c r="P1165" s="27" t="s">
        <v>48</v>
      </c>
      <c r="Q1165" s="15" t="s">
        <v>109</v>
      </c>
      <c r="R1165" s="26">
        <v>10</v>
      </c>
      <c r="S1165" s="13">
        <v>400</v>
      </c>
      <c r="T1165" s="13">
        <v>0</v>
      </c>
      <c r="U1165" s="13"/>
      <c r="V1165" s="25">
        <f>(F1164-F1165)/F1164</f>
        <v>-8.3333333333333259E-2</v>
      </c>
      <c r="W1165" s="13" t="s">
        <v>95</v>
      </c>
    </row>
    <row r="1166" spans="1:23" x14ac:dyDescent="0.25">
      <c r="A1166" s="21" t="s">
        <v>124</v>
      </c>
      <c r="B1166" s="34">
        <v>44769</v>
      </c>
      <c r="C1166" s="18">
        <v>42931</v>
      </c>
      <c r="D1166" s="9">
        <v>3</v>
      </c>
      <c r="E1166" s="12">
        <f>IF(B1166&gt;0,_xlfn.DAYS(B1166,C1166)/365.242199,"")</f>
        <v>5.0322772259949069</v>
      </c>
      <c r="F1166" s="43">
        <v>814.81481481481478</v>
      </c>
      <c r="G1166" s="47">
        <v>11.761390300520734</v>
      </c>
      <c r="H1166" s="47">
        <v>12.860369122409939</v>
      </c>
      <c r="I1166" s="47">
        <v>13.59662016981823</v>
      </c>
      <c r="J1166" s="40">
        <v>61.885919002734632</v>
      </c>
      <c r="K1166" s="45">
        <f>IF(G1166&gt;0,0.0000275*G1166^2.082*H1166^0.974*F1166,"")</f>
        <v>45.656160892206074</v>
      </c>
      <c r="L1166" s="45">
        <f>IF(G1166&gt;0,(1/3*H1166^3*PI()*(G1166/((H1166-1.3)*200))^2)*F1166,"")</f>
        <v>46.963641827018932</v>
      </c>
      <c r="M1166" s="30">
        <f>IF(E1166&gt;1.9,J1166/E1166,"")</f>
        <v>12.297796052064573</v>
      </c>
      <c r="N1166" s="13" t="s">
        <v>90</v>
      </c>
      <c r="O1166" s="13" t="s">
        <v>379</v>
      </c>
      <c r="P1166" s="27" t="s">
        <v>48</v>
      </c>
      <c r="Q1166" s="15" t="s">
        <v>110</v>
      </c>
      <c r="R1166" s="26">
        <v>1</v>
      </c>
      <c r="S1166" s="13">
        <v>0</v>
      </c>
      <c r="T1166" s="13">
        <v>0</v>
      </c>
      <c r="U1166" s="13"/>
      <c r="V1166" s="25">
        <f>(F1165-F1166)/F1165</f>
        <v>0.11132930148555138</v>
      </c>
      <c r="W1166" s="13" t="s">
        <v>95</v>
      </c>
    </row>
    <row r="1167" spans="1:23" x14ac:dyDescent="0.25">
      <c r="A1167" s="21" t="s">
        <v>166</v>
      </c>
      <c r="B1167" s="34">
        <v>44769</v>
      </c>
      <c r="C1167" s="18">
        <v>42931</v>
      </c>
      <c r="D1167" s="9">
        <v>3</v>
      </c>
      <c r="E1167" s="12">
        <f>IF(B1167&gt;0,_xlfn.DAYS(B1167,C1167)/365.242199,"")</f>
        <v>5.0322772259949069</v>
      </c>
      <c r="F1167" s="43">
        <v>876.54320987654319</v>
      </c>
      <c r="G1167" s="47">
        <v>12.204649336171077</v>
      </c>
      <c r="H1167" s="47">
        <v>14.310450884101435</v>
      </c>
      <c r="I1167" s="47">
        <v>14.671181618219769</v>
      </c>
      <c r="J1167" s="40">
        <v>69.073383101818493</v>
      </c>
      <c r="K1167" s="45">
        <f>IF(G1167&gt;0,0.0000275*G1167^2.082*H1167^0.974*F1167,"")</f>
        <v>58.865121059224947</v>
      </c>
      <c r="L1167" s="45">
        <f>IF(G1167&gt;0,(1/3*H1167^3*PI()*(G1167/((H1167-1.3)*200))^2)*F1167,"")</f>
        <v>59.179027673208495</v>
      </c>
      <c r="M1167" s="30">
        <f>IF(E1167&gt;1.9,J1167/E1167,"")</f>
        <v>13.726068735842018</v>
      </c>
      <c r="N1167" s="13" t="s">
        <v>90</v>
      </c>
      <c r="O1167" s="13" t="s">
        <v>379</v>
      </c>
      <c r="P1167" s="27" t="s">
        <v>48</v>
      </c>
      <c r="Q1167" s="15" t="s">
        <v>110</v>
      </c>
      <c r="R1167" s="26">
        <v>2</v>
      </c>
      <c r="S1167" s="13">
        <v>0</v>
      </c>
      <c r="T1167" s="13">
        <v>0</v>
      </c>
      <c r="U1167" s="13"/>
      <c r="V1167" s="25">
        <f>(F1166-F1167)/F1166</f>
        <v>-7.5757575757575774E-2</v>
      </c>
      <c r="W1167" s="13" t="s">
        <v>95</v>
      </c>
    </row>
    <row r="1168" spans="1:23" x14ac:dyDescent="0.25">
      <c r="A1168" s="21" t="s">
        <v>180</v>
      </c>
      <c r="B1168" s="34">
        <v>44769</v>
      </c>
      <c r="C1168" s="18">
        <v>42931</v>
      </c>
      <c r="D1168" s="9">
        <v>3</v>
      </c>
      <c r="E1168" s="12">
        <f>IF(B1168&gt;0,_xlfn.DAYS(B1168,C1168)/365.242199,"")</f>
        <v>5.0322772259949069</v>
      </c>
      <c r="F1168" s="43">
        <v>839.50617283950623</v>
      </c>
      <c r="G1168" s="47">
        <v>12.684998556998558</v>
      </c>
      <c r="H1168" s="47">
        <v>14.111126203577449</v>
      </c>
      <c r="I1168" s="47">
        <v>15.047343649319981</v>
      </c>
      <c r="J1168" s="40">
        <v>71.381485581636596</v>
      </c>
      <c r="K1168" s="45">
        <f>IF(G1168&gt;0,0.0000275*G1168^2.082*H1168^0.974*F1168,"")</f>
        <v>60.267103457968673</v>
      </c>
      <c r="L1168" s="45">
        <f>IF(G1168&gt;0,(1/3*H1168^3*PI()*(G1168/((H1168-1.3)*200))^2)*F1168,"")</f>
        <v>60.545765410206229</v>
      </c>
      <c r="M1168" s="30">
        <f>IF(E1168&gt;1.9,J1168/E1168,"")</f>
        <v>14.184728379610309</v>
      </c>
      <c r="N1168" s="13" t="s">
        <v>90</v>
      </c>
      <c r="O1168" s="13" t="s">
        <v>379</v>
      </c>
      <c r="P1168" s="27" t="s">
        <v>48</v>
      </c>
      <c r="Q1168" s="15" t="s">
        <v>110</v>
      </c>
      <c r="R1168" s="26">
        <v>3</v>
      </c>
      <c r="S1168" s="13">
        <v>0</v>
      </c>
      <c r="T1168" s="13">
        <v>100</v>
      </c>
      <c r="U1168" s="13"/>
      <c r="V1168" s="25">
        <f>(F1167-F1168)/F1167</f>
        <v>4.2253521126760465E-2</v>
      </c>
      <c r="W1168" s="13" t="s">
        <v>95</v>
      </c>
    </row>
    <row r="1169" spans="1:23" x14ac:dyDescent="0.25">
      <c r="A1169" s="21" t="s">
        <v>194</v>
      </c>
      <c r="B1169" s="34">
        <v>44769</v>
      </c>
      <c r="C1169" s="18">
        <v>42931</v>
      </c>
      <c r="D1169" s="9">
        <v>3</v>
      </c>
      <c r="E1169" s="12">
        <f>IF(B1169&gt;0,_xlfn.DAYS(B1169,C1169)/365.242199,"")</f>
        <v>5.0322772259949069</v>
      </c>
      <c r="F1169" s="43">
        <v>888.88888888888903</v>
      </c>
      <c r="G1169" s="47">
        <v>12.479731884057971</v>
      </c>
      <c r="H1169" s="47">
        <v>14.074926890926594</v>
      </c>
      <c r="I1169" s="47">
        <v>15.195539812686729</v>
      </c>
      <c r="J1169" s="40">
        <v>73.392784020744557</v>
      </c>
      <c r="K1169" s="45">
        <f>IF(G1169&gt;0,0.0000275*G1169^2.082*H1169^0.974*F1169,"")</f>
        <v>61.527045386519276</v>
      </c>
      <c r="L1169" s="45">
        <f>IF(G1169&gt;0,(1/3*H1169^3*PI()*(G1169/((H1169-1.3)*200))^2)*F1169,"")</f>
        <v>61.922461309388375</v>
      </c>
      <c r="M1169" s="30">
        <f>IF(E1169&gt;1.9,J1169/E1169,"")</f>
        <v>14.584407957817632</v>
      </c>
      <c r="N1169" s="13" t="s">
        <v>90</v>
      </c>
      <c r="O1169" s="13" t="s">
        <v>379</v>
      </c>
      <c r="P1169" s="27" t="s">
        <v>48</v>
      </c>
      <c r="Q1169" s="15" t="s">
        <v>110</v>
      </c>
      <c r="R1169" s="26">
        <v>4</v>
      </c>
      <c r="S1169" s="13">
        <v>100</v>
      </c>
      <c r="T1169" s="13">
        <v>100</v>
      </c>
      <c r="U1169" s="13"/>
      <c r="V1169" s="25">
        <f>(F1168-F1169)/F1168</f>
        <v>-5.8823529411764795E-2</v>
      </c>
      <c r="W1169" s="13" t="s">
        <v>95</v>
      </c>
    </row>
    <row r="1170" spans="1:23" x14ac:dyDescent="0.25">
      <c r="A1170" s="21" t="s">
        <v>208</v>
      </c>
      <c r="B1170" s="34">
        <v>44769</v>
      </c>
      <c r="C1170" s="18">
        <v>42931</v>
      </c>
      <c r="D1170" s="9">
        <v>3</v>
      </c>
      <c r="E1170" s="12">
        <f>IF(B1170&gt;0,_xlfn.DAYS(B1170,C1170)/365.242199,"")</f>
        <v>5.0322772259949069</v>
      </c>
      <c r="F1170" s="43">
        <v>851.85185185185185</v>
      </c>
      <c r="G1170" s="47">
        <v>13.164225781845918</v>
      </c>
      <c r="H1170" s="47">
        <v>13.91101553806303</v>
      </c>
      <c r="I1170" s="47">
        <v>16.050022135272478</v>
      </c>
      <c r="J1170" s="40">
        <v>75.837106664524796</v>
      </c>
      <c r="K1170" s="45">
        <f>IF(G1170&gt;0,0.0000275*G1170^2.082*H1170^0.974*F1170,"")</f>
        <v>65.149236846816095</v>
      </c>
      <c r="L1170" s="45">
        <f>IF(G1170&gt;0,(1/3*H1170^3*PI()*(G1170/((H1170-1.3)*200))^2)*F1170,"")</f>
        <v>65.418371496496974</v>
      </c>
      <c r="M1170" s="30">
        <f>IF(E1170&gt;1.9,J1170/E1170,"")</f>
        <v>15.070136890069964</v>
      </c>
      <c r="N1170" s="13" t="s">
        <v>90</v>
      </c>
      <c r="O1170" s="13" t="s">
        <v>379</v>
      </c>
      <c r="P1170" s="27" t="s">
        <v>48</v>
      </c>
      <c r="Q1170" s="15" t="s">
        <v>110</v>
      </c>
      <c r="R1170" s="26">
        <v>5</v>
      </c>
      <c r="S1170" s="13">
        <v>100</v>
      </c>
      <c r="T1170" s="13">
        <v>0</v>
      </c>
      <c r="U1170" s="13"/>
      <c r="V1170" s="25">
        <f>(F1169-F1170)/F1169</f>
        <v>4.1666666666666824E-2</v>
      </c>
      <c r="W1170" s="13" t="s">
        <v>95</v>
      </c>
    </row>
    <row r="1171" spans="1:23" x14ac:dyDescent="0.25">
      <c r="A1171" s="21" t="s">
        <v>222</v>
      </c>
      <c r="B1171" s="34">
        <v>44769</v>
      </c>
      <c r="C1171" s="18">
        <v>42931</v>
      </c>
      <c r="D1171" s="9">
        <v>3</v>
      </c>
      <c r="E1171" s="12">
        <f>IF(B1171&gt;0,_xlfn.DAYS(B1171,C1171)/365.242199,"")</f>
        <v>5.0322772259949069</v>
      </c>
      <c r="F1171" s="43">
        <v>950.61728395061721</v>
      </c>
      <c r="G1171" s="47">
        <v>12.427920227920229</v>
      </c>
      <c r="H1171" s="47">
        <v>13.81306065782428</v>
      </c>
      <c r="I1171" s="47">
        <v>16.167113814679716</v>
      </c>
      <c r="J1171" s="40">
        <v>78.425132654650312</v>
      </c>
      <c r="K1171" s="45">
        <f>IF(G1171&gt;0,0.0000275*G1171^2.082*H1171^0.974*F1171,"")</f>
        <v>64.049887099814654</v>
      </c>
      <c r="L1171" s="45">
        <f>IF(G1171&gt;0,(1/3*H1171^3*PI()*(G1171/((H1171-1.3)*200))^2)*F1171,"")</f>
        <v>64.701433675492041</v>
      </c>
      <c r="M1171" s="30">
        <f>IF(E1171&gt;1.9,J1171/E1171,"")</f>
        <v>15.584422147797167</v>
      </c>
      <c r="N1171" s="13" t="s">
        <v>90</v>
      </c>
      <c r="O1171" s="13" t="s">
        <v>379</v>
      </c>
      <c r="P1171" s="27" t="s">
        <v>48</v>
      </c>
      <c r="Q1171" s="15" t="s">
        <v>110</v>
      </c>
      <c r="R1171" s="26">
        <v>6</v>
      </c>
      <c r="S1171" s="13">
        <v>200</v>
      </c>
      <c r="T1171" s="13">
        <v>200</v>
      </c>
      <c r="U1171" s="13"/>
      <c r="V1171" s="25">
        <f>(F1170-F1171)/F1170</f>
        <v>-0.11594202898550716</v>
      </c>
      <c r="W1171" s="13" t="s">
        <v>95</v>
      </c>
    </row>
    <row r="1172" spans="1:23" x14ac:dyDescent="0.25">
      <c r="A1172" s="21" t="s">
        <v>236</v>
      </c>
      <c r="B1172" s="34">
        <v>44769</v>
      </c>
      <c r="C1172" s="18">
        <v>42931</v>
      </c>
      <c r="D1172" s="9">
        <v>3</v>
      </c>
      <c r="E1172" s="12">
        <f>IF(B1172&gt;0,_xlfn.DAYS(B1172,C1172)/365.242199,"")</f>
        <v>5.0322772259949069</v>
      </c>
      <c r="F1172" s="43">
        <v>802.46913580246928</v>
      </c>
      <c r="G1172" s="47">
        <v>13.943174603174604</v>
      </c>
      <c r="H1172" s="47">
        <v>14.008045445786067</v>
      </c>
      <c r="I1172" s="47">
        <v>16.839561209110286</v>
      </c>
      <c r="J1172" s="40">
        <v>76.691527977613489</v>
      </c>
      <c r="K1172" s="45">
        <f>IF(G1172&gt;0,0.0000275*G1172^2.082*H1172^0.974*F1172,"")</f>
        <v>69.645609884092295</v>
      </c>
      <c r="L1172" s="45">
        <f>IF(G1172&gt;0,(1/3*H1172^3*PI()*(G1172/((H1172-1.3)*200))^2)*F1172,"")</f>
        <v>69.517701395770061</v>
      </c>
      <c r="M1172" s="30">
        <f>IF(E1172&gt;1.9,J1172/E1172,"")</f>
        <v>15.239925094240249</v>
      </c>
      <c r="N1172" s="13" t="s">
        <v>90</v>
      </c>
      <c r="O1172" s="13" t="s">
        <v>379</v>
      </c>
      <c r="P1172" s="27" t="s">
        <v>48</v>
      </c>
      <c r="Q1172" s="15" t="s">
        <v>110</v>
      </c>
      <c r="R1172" s="26">
        <v>7</v>
      </c>
      <c r="S1172" s="13">
        <v>200</v>
      </c>
      <c r="T1172" s="13">
        <v>0</v>
      </c>
      <c r="U1172" s="13"/>
      <c r="V1172" s="25">
        <f>(F1171-F1172)/F1171</f>
        <v>0.15584415584415562</v>
      </c>
      <c r="W1172" s="13" t="s">
        <v>95</v>
      </c>
    </row>
    <row r="1173" spans="1:23" x14ac:dyDescent="0.25">
      <c r="A1173" s="21" t="s">
        <v>250</v>
      </c>
      <c r="B1173" s="34">
        <v>44769</v>
      </c>
      <c r="C1173" s="18">
        <v>42931</v>
      </c>
      <c r="D1173" s="9">
        <v>3</v>
      </c>
      <c r="E1173" s="12">
        <f>IF(B1173&gt;0,_xlfn.DAYS(B1173,C1173)/365.242199,"")</f>
        <v>5.0322772259949069</v>
      </c>
      <c r="F1173" s="43">
        <v>925.92592592592575</v>
      </c>
      <c r="G1173" s="47">
        <v>12.889044168391994</v>
      </c>
      <c r="H1173" s="47">
        <v>14.345440520358869</v>
      </c>
      <c r="I1173" s="47">
        <v>16.402021141490785</v>
      </c>
      <c r="J1173" s="40">
        <v>82.120058941083357</v>
      </c>
      <c r="K1173" s="45">
        <f>IF(G1173&gt;0,0.0000275*G1173^2.082*H1173^0.974*F1173,"")</f>
        <v>69.827708234254388</v>
      </c>
      <c r="L1173" s="45">
        <f>IF(G1173&gt;0,(1/3*H1173^3*PI()*(G1173/((H1173-1.3)*200))^2)*F1173,"")</f>
        <v>69.857085799495692</v>
      </c>
      <c r="M1173" s="30">
        <f>IF(E1173&gt;1.9,J1173/E1173,"")</f>
        <v>16.3186675242932</v>
      </c>
      <c r="N1173" s="13" t="s">
        <v>90</v>
      </c>
      <c r="O1173" s="13" t="s">
        <v>379</v>
      </c>
      <c r="P1173" s="27" t="s">
        <v>48</v>
      </c>
      <c r="Q1173" s="15" t="s">
        <v>110</v>
      </c>
      <c r="R1173" s="26">
        <v>8</v>
      </c>
      <c r="S1173" s="13">
        <v>400</v>
      </c>
      <c r="T1173" s="13">
        <v>0</v>
      </c>
      <c r="U1173" s="13"/>
      <c r="V1173" s="25">
        <f>(F1172-F1173)/F1172</f>
        <v>-0.15384615384615341</v>
      </c>
      <c r="W1173" s="13" t="s">
        <v>95</v>
      </c>
    </row>
    <row r="1174" spans="1:23" x14ac:dyDescent="0.25">
      <c r="A1174" s="21" t="s">
        <v>152</v>
      </c>
      <c r="B1174" s="34">
        <v>44769</v>
      </c>
      <c r="C1174" s="18">
        <v>42931</v>
      </c>
      <c r="D1174" s="9">
        <v>3</v>
      </c>
      <c r="E1174" s="12">
        <f>IF(B1174&gt;0,_xlfn.DAYS(B1174,C1174)/365.242199,"")</f>
        <v>5.0322772259949069</v>
      </c>
      <c r="F1174" s="43">
        <v>777.77777777777771</v>
      </c>
      <c r="G1174" s="47">
        <v>13.282484262919045</v>
      </c>
      <c r="H1174" s="47">
        <v>13.910763077001905</v>
      </c>
      <c r="I1174" s="47">
        <v>15.535427868335583</v>
      </c>
      <c r="J1174" s="40">
        <v>74.788868176465499</v>
      </c>
      <c r="K1174" s="45">
        <f>IF(G1174&gt;0,0.0000275*G1174^2.082*H1174^0.974*F1174,"")</f>
        <v>60.600970185781222</v>
      </c>
      <c r="L1174" s="45">
        <f>IF(G1174&gt;0,(1/3*H1174^3*PI()*(G1174/((H1174-1.3)*200))^2)*F1174,"")</f>
        <v>60.806906001568954</v>
      </c>
      <c r="M1174" s="30">
        <f>IF(E1174&gt;1.9,J1174/E1174,"")</f>
        <v>14.861833881117184</v>
      </c>
      <c r="N1174" s="13" t="s">
        <v>90</v>
      </c>
      <c r="O1174" s="13" t="s">
        <v>379</v>
      </c>
      <c r="P1174" s="27" t="s">
        <v>48</v>
      </c>
      <c r="Q1174" s="15" t="s">
        <v>110</v>
      </c>
      <c r="R1174" s="26">
        <v>9</v>
      </c>
      <c r="S1174" s="13">
        <v>400</v>
      </c>
      <c r="T1174" s="13">
        <v>400</v>
      </c>
      <c r="U1174" s="13"/>
      <c r="V1174" s="25">
        <f>(F1173-F1174)/F1173</f>
        <v>0.15999999999999992</v>
      </c>
      <c r="W1174" s="13" t="s">
        <v>95</v>
      </c>
    </row>
    <row r="1175" spans="1:23" x14ac:dyDescent="0.25">
      <c r="A1175" s="21" t="s">
        <v>138</v>
      </c>
      <c r="B1175" s="34">
        <v>44769</v>
      </c>
      <c r="C1175" s="18">
        <v>42931</v>
      </c>
      <c r="D1175" s="9">
        <v>3</v>
      </c>
      <c r="E1175" s="12">
        <f>IF(B1175&gt;0,_xlfn.DAYS(B1175,C1175)/365.242199,"")</f>
        <v>5.0322772259949069</v>
      </c>
      <c r="F1175" s="43">
        <v>913.58024691358025</v>
      </c>
      <c r="G1175" s="47">
        <v>13.748183760683759</v>
      </c>
      <c r="H1175" s="47">
        <v>14.598981422493571</v>
      </c>
      <c r="I1175" s="47">
        <v>17.535969861370894</v>
      </c>
      <c r="J1175" s="40">
        <v>86.032644930315286</v>
      </c>
      <c r="K1175" s="45">
        <f>IF(G1175&gt;0,0.0000275*G1175^2.082*H1175^0.974*F1175,"")</f>
        <v>80.159746998442387</v>
      </c>
      <c r="L1175" s="45">
        <f>IF(G1175&gt;0,(1/3*H1175^3*PI()*(G1175/((H1175-1.3)*200))^2)*F1175,"")</f>
        <v>79.53108242620722</v>
      </c>
      <c r="M1175" s="30">
        <f>IF(E1175&gt;1.9,J1175/E1175,"")</f>
        <v>17.096165625753297</v>
      </c>
      <c r="N1175" s="13" t="s">
        <v>90</v>
      </c>
      <c r="O1175" s="13" t="s">
        <v>379</v>
      </c>
      <c r="P1175" s="27" t="s">
        <v>48</v>
      </c>
      <c r="Q1175" s="15" t="s">
        <v>110</v>
      </c>
      <c r="R1175" s="26">
        <v>10</v>
      </c>
      <c r="S1175" s="13">
        <v>400</v>
      </c>
      <c r="T1175" s="13">
        <v>0</v>
      </c>
      <c r="U1175" s="13"/>
      <c r="V1175" s="25">
        <f>(F1174-F1175)/F1174</f>
        <v>-0.1746031746031747</v>
      </c>
      <c r="W1175" s="13" t="s">
        <v>95</v>
      </c>
    </row>
    <row r="1176" spans="1:23" x14ac:dyDescent="0.25">
      <c r="A1176" s="21" t="s">
        <v>125</v>
      </c>
      <c r="B1176" s="34">
        <v>44393</v>
      </c>
      <c r="C1176" s="18">
        <v>42536</v>
      </c>
      <c r="D1176" s="9">
        <v>3</v>
      </c>
      <c r="E1176" s="12">
        <f>IF(B1176&gt;0,_xlfn.DAYS(B1176,C1176)/365.242199,"")</f>
        <v>5.0842975019981189</v>
      </c>
      <c r="F1176" s="43">
        <v>958.33333333333337</v>
      </c>
      <c r="G1176" s="47">
        <v>11.836591936655189</v>
      </c>
      <c r="H1176" s="47">
        <v>14.096126060134932</v>
      </c>
      <c r="I1176" s="47">
        <v>15.218686648066893</v>
      </c>
      <c r="J1176" s="40">
        <v>73.778092006397841</v>
      </c>
      <c r="K1176" s="45">
        <f>IF(G1176&gt;0,0.0000275*G1176^2.082*H1176^0.974*F1176,"")</f>
        <v>59.501841629261897</v>
      </c>
      <c r="L1176" s="45">
        <f>IF(G1176&gt;0,(1/3*H1176^3*PI()*(G1176/((H1176-1.3)*200))^2)*F1176,"")</f>
        <v>60.128570276551478</v>
      </c>
      <c r="M1176" s="30">
        <f>IF(E1176&gt;1.9,J1176/E1176,"")</f>
        <v>14.510970685213286</v>
      </c>
      <c r="N1176" s="13" t="s">
        <v>90</v>
      </c>
      <c r="O1176" s="13" t="s">
        <v>379</v>
      </c>
      <c r="P1176" s="27" t="s">
        <v>48</v>
      </c>
      <c r="Q1176" s="15" t="s">
        <v>111</v>
      </c>
      <c r="R1176" s="26">
        <v>1</v>
      </c>
      <c r="S1176" s="13">
        <v>0</v>
      </c>
      <c r="T1176" s="13">
        <v>0</v>
      </c>
      <c r="U1176" s="13"/>
      <c r="V1176" s="25">
        <f>(F1175-F1176)/F1175</f>
        <v>-4.898648648648652E-2</v>
      </c>
      <c r="W1176" s="13" t="s">
        <v>95</v>
      </c>
    </row>
    <row r="1177" spans="1:23" x14ac:dyDescent="0.25">
      <c r="A1177" s="21" t="s">
        <v>167</v>
      </c>
      <c r="B1177" s="34">
        <v>44393</v>
      </c>
      <c r="C1177" s="18">
        <v>42536</v>
      </c>
      <c r="D1177" s="9">
        <v>3</v>
      </c>
      <c r="E1177" s="12">
        <f>IF(B1177&gt;0,_xlfn.DAYS(B1177,C1177)/365.242199,"")</f>
        <v>5.0842975019981189</v>
      </c>
      <c r="F1177" s="43">
        <v>875</v>
      </c>
      <c r="G1177" s="47">
        <v>11.570534573982849</v>
      </c>
      <c r="H1177" s="47">
        <v>13.19225023274892</v>
      </c>
      <c r="I1177" s="47">
        <v>13.98787026278757</v>
      </c>
      <c r="J1177" s="40">
        <v>69.93992448702042</v>
      </c>
      <c r="K1177" s="45">
        <f>IF(G1177&gt;0,0.0000275*G1177^2.082*H1177^0.974*F1177,"")</f>
        <v>48.577276917659724</v>
      </c>
      <c r="L1177" s="45">
        <f>IF(G1177&gt;0,(1/3*H1177^3*PI()*(G1177/((H1177-1.3)*200))^2)*F1177,"")</f>
        <v>49.786556828444503</v>
      </c>
      <c r="M1177" s="30">
        <f>IF(E1177&gt;1.9,J1177/E1177,"")</f>
        <v>13.756064522096546</v>
      </c>
      <c r="N1177" s="13" t="s">
        <v>90</v>
      </c>
      <c r="O1177" s="13" t="s">
        <v>379</v>
      </c>
      <c r="P1177" s="27" t="s">
        <v>48</v>
      </c>
      <c r="Q1177" s="15" t="s">
        <v>111</v>
      </c>
      <c r="R1177" s="26">
        <v>2</v>
      </c>
      <c r="S1177" s="13">
        <v>0</v>
      </c>
      <c r="T1177" s="13">
        <v>0</v>
      </c>
      <c r="U1177" s="13"/>
      <c r="V1177" s="25">
        <f>(F1176-F1177)/F1176</f>
        <v>8.6956521739130474E-2</v>
      </c>
      <c r="W1177" s="13" t="s">
        <v>95</v>
      </c>
    </row>
    <row r="1178" spans="1:23" x14ac:dyDescent="0.25">
      <c r="A1178" s="21" t="s">
        <v>181</v>
      </c>
      <c r="B1178" s="34">
        <v>44393</v>
      </c>
      <c r="C1178" s="18">
        <v>42536</v>
      </c>
      <c r="D1178" s="9">
        <v>3</v>
      </c>
      <c r="E1178" s="12">
        <f>IF(B1178&gt;0,_xlfn.DAYS(B1178,C1178)/365.242199,"")</f>
        <v>5.0842975019981189</v>
      </c>
      <c r="F1178" s="43">
        <v>968.75</v>
      </c>
      <c r="G1178" s="47">
        <v>11.057730800653594</v>
      </c>
      <c r="H1178" s="47">
        <v>12.768166330513974</v>
      </c>
      <c r="I1178" s="47">
        <v>14.050465827048054</v>
      </c>
      <c r="J1178" s="40">
        <v>80.7079962846569</v>
      </c>
      <c r="K1178" s="45">
        <f>IF(G1178&gt;0,0.0000275*G1178^2.082*H1178^0.974*F1178,"")</f>
        <v>47.405227805391092</v>
      </c>
      <c r="L1178" s="45">
        <f>IF(G1178&gt;0,(1/3*H1178^3*PI()*(G1178/((H1178-1.3)*200))^2)*F1178,"")</f>
        <v>49.080615036399806</v>
      </c>
      <c r="M1178" s="30">
        <f>IF(E1178&gt;1.9,J1178/E1178,"")</f>
        <v>15.873972019327905</v>
      </c>
      <c r="N1178" s="13" t="s">
        <v>90</v>
      </c>
      <c r="O1178" s="13" t="s">
        <v>379</v>
      </c>
      <c r="P1178" s="27" t="s">
        <v>48</v>
      </c>
      <c r="Q1178" s="15" t="s">
        <v>111</v>
      </c>
      <c r="R1178" s="26">
        <v>3</v>
      </c>
      <c r="S1178" s="13">
        <v>0</v>
      </c>
      <c r="T1178" s="13">
        <v>100</v>
      </c>
      <c r="U1178" s="13"/>
      <c r="V1178" s="25">
        <f>(F1177-F1178)/F1177</f>
        <v>-0.10714285714285714</v>
      </c>
      <c r="W1178" s="13" t="s">
        <v>95</v>
      </c>
    </row>
    <row r="1179" spans="1:23" x14ac:dyDescent="0.25">
      <c r="A1179" s="21" t="s">
        <v>195</v>
      </c>
      <c r="B1179" s="34">
        <v>44393</v>
      </c>
      <c r="C1179" s="18">
        <v>42536</v>
      </c>
      <c r="D1179" s="9">
        <v>3</v>
      </c>
      <c r="E1179" s="12">
        <f>IF(B1179&gt;0,_xlfn.DAYS(B1179,C1179)/365.242199,"")</f>
        <v>5.0842975019981189</v>
      </c>
      <c r="F1179" s="43">
        <v>916.66666666666663</v>
      </c>
      <c r="G1179" s="47">
        <v>12.820069918957572</v>
      </c>
      <c r="H1179" s="47">
        <v>14.459997526610676</v>
      </c>
      <c r="I1179" s="47">
        <v>16.724626999533072</v>
      </c>
      <c r="J1179" s="40">
        <v>85.81589952723823</v>
      </c>
      <c r="K1179" s="45">
        <f>IF(G1179&gt;0,0.0000275*G1179^2.082*H1179^0.974*F1179,"")</f>
        <v>68.893108013375283</v>
      </c>
      <c r="L1179" s="45">
        <f>IF(G1179&gt;0,(1/3*H1179^3*PI()*(G1179/((H1179-1.3)*200))^2)*F1179,"")</f>
        <v>68.857919086206977</v>
      </c>
      <c r="M1179" s="30">
        <f>IF(E1179&gt;1.9,J1179/E1179,"")</f>
        <v>16.878614890948601</v>
      </c>
      <c r="N1179" s="13" t="s">
        <v>90</v>
      </c>
      <c r="O1179" s="13" t="s">
        <v>379</v>
      </c>
      <c r="P1179" s="27" t="s">
        <v>48</v>
      </c>
      <c r="Q1179" s="15" t="s">
        <v>111</v>
      </c>
      <c r="R1179" s="26">
        <v>4</v>
      </c>
      <c r="S1179" s="13">
        <v>100</v>
      </c>
      <c r="T1179" s="13">
        <v>100</v>
      </c>
      <c r="U1179" s="13"/>
      <c r="V1179" s="25">
        <f>(F1178-F1179)/F1178</f>
        <v>5.3763440860215096E-2</v>
      </c>
      <c r="W1179" s="13" t="s">
        <v>95</v>
      </c>
    </row>
    <row r="1180" spans="1:23" x14ac:dyDescent="0.25">
      <c r="A1180" s="21" t="s">
        <v>209</v>
      </c>
      <c r="B1180" s="34">
        <v>44393</v>
      </c>
      <c r="C1180" s="18">
        <v>42536</v>
      </c>
      <c r="D1180" s="9">
        <v>3</v>
      </c>
      <c r="E1180" s="12">
        <f>IF(B1180&gt;0,_xlfn.DAYS(B1180,C1180)/365.242199,"")</f>
        <v>5.0842975019981189</v>
      </c>
      <c r="F1180" s="43">
        <v>947.91666666666663</v>
      </c>
      <c r="G1180" s="47">
        <v>11.96627726159949</v>
      </c>
      <c r="H1180" s="47">
        <v>13.35358583832058</v>
      </c>
      <c r="I1180" s="47">
        <v>15.362895705990596</v>
      </c>
      <c r="J1180" s="40">
        <v>75.896625058792111</v>
      </c>
      <c r="K1180" s="45">
        <f>IF(G1180&gt;0,0.0000275*G1180^2.082*H1180^0.974*F1180,"")</f>
        <v>57.114446950522392</v>
      </c>
      <c r="L1180" s="45">
        <f>IF(G1180&gt;0,(1/3*H1180^3*PI()*(G1180/((H1180-1.3)*200))^2)*F1180,"")</f>
        <v>58.239560095827287</v>
      </c>
      <c r="M1180" s="30">
        <f>IF(E1180&gt;1.9,J1180/E1180,"")</f>
        <v>14.9276522526396</v>
      </c>
      <c r="N1180" s="13" t="s">
        <v>90</v>
      </c>
      <c r="O1180" s="13" t="s">
        <v>379</v>
      </c>
      <c r="P1180" s="27" t="s">
        <v>48</v>
      </c>
      <c r="Q1180" s="15" t="s">
        <v>111</v>
      </c>
      <c r="R1180" s="26">
        <v>5</v>
      </c>
      <c r="S1180" s="13">
        <v>100</v>
      </c>
      <c r="T1180" s="13">
        <v>0</v>
      </c>
      <c r="U1180" s="13"/>
      <c r="V1180" s="25">
        <f>(F1179-F1180)/F1179</f>
        <v>-3.4090909090909095E-2</v>
      </c>
      <c r="W1180" s="13" t="s">
        <v>95</v>
      </c>
    </row>
    <row r="1181" spans="1:23" x14ac:dyDescent="0.25">
      <c r="A1181" s="21" t="s">
        <v>223</v>
      </c>
      <c r="B1181" s="34">
        <v>44393</v>
      </c>
      <c r="C1181" s="18">
        <v>42536</v>
      </c>
      <c r="D1181" s="9">
        <v>3</v>
      </c>
      <c r="E1181" s="12">
        <f>IF(B1181&gt;0,_xlfn.DAYS(B1181,C1181)/365.242199,"")</f>
        <v>5.0842975019981189</v>
      </c>
      <c r="F1181" s="43">
        <v>833.33333333333337</v>
      </c>
      <c r="G1181" s="47">
        <v>12.125545526542314</v>
      </c>
      <c r="H1181" s="47">
        <v>12.819740224429001</v>
      </c>
      <c r="I1181" s="47">
        <v>14.648449838239323</v>
      </c>
      <c r="J1181" s="40">
        <v>82.697044082682396</v>
      </c>
      <c r="K1181" s="45">
        <f>IF(G1181&gt;0,0.0000275*G1181^2.082*H1181^0.974*F1181,"")</f>
        <v>49.601166641099184</v>
      </c>
      <c r="L1181" s="45">
        <f>IF(G1181&gt;0,(1/3*H1181^3*PI()*(G1181/((H1181-1.3)*200))^2)*F1181,"")</f>
        <v>50.92631558227486</v>
      </c>
      <c r="M1181" s="30">
        <f>IF(E1181&gt;1.9,J1181/E1181,"")</f>
        <v>16.265185908216942</v>
      </c>
      <c r="N1181" s="13" t="s">
        <v>90</v>
      </c>
      <c r="O1181" s="13" t="s">
        <v>379</v>
      </c>
      <c r="P1181" s="27" t="s">
        <v>48</v>
      </c>
      <c r="Q1181" s="15" t="s">
        <v>111</v>
      </c>
      <c r="R1181" s="26">
        <v>6</v>
      </c>
      <c r="S1181" s="13">
        <v>200</v>
      </c>
      <c r="T1181" s="13">
        <v>200</v>
      </c>
      <c r="U1181" s="13"/>
      <c r="V1181" s="25">
        <f>(F1180-F1181)/F1180</f>
        <v>0.12087912087912081</v>
      </c>
      <c r="W1181" s="13" t="s">
        <v>95</v>
      </c>
    </row>
    <row r="1182" spans="1:23" x14ac:dyDescent="0.25">
      <c r="A1182" s="21" t="s">
        <v>237</v>
      </c>
      <c r="B1182" s="34">
        <v>44393</v>
      </c>
      <c r="C1182" s="18">
        <v>42536</v>
      </c>
      <c r="D1182" s="9">
        <v>3</v>
      </c>
      <c r="E1182" s="12">
        <f>IF(B1182&gt;0,_xlfn.DAYS(B1182,C1182)/365.242199,"")</f>
        <v>5.0842975019981189</v>
      </c>
      <c r="F1182" s="43">
        <v>937.5</v>
      </c>
      <c r="G1182" s="47">
        <v>12.857910906298002</v>
      </c>
      <c r="H1182" s="47">
        <v>14.127216511105495</v>
      </c>
      <c r="I1182" s="47">
        <v>17.525687385477486</v>
      </c>
      <c r="J1182" s="40">
        <v>97.971569352094647</v>
      </c>
      <c r="K1182" s="45">
        <f>IF(G1182&gt;0,0.0000275*G1182^2.082*H1182^0.974*F1182,"")</f>
        <v>69.30297814320565</v>
      </c>
      <c r="L1182" s="45">
        <f>IF(G1182&gt;0,(1/3*H1182^3*PI()*(G1182/((H1182-1.3)*200))^2)*F1182,"")</f>
        <v>69.532153495506677</v>
      </c>
      <c r="M1182" s="30">
        <f>IF(E1182&gt;1.9,J1182/E1182,"")</f>
        <v>19.269440726785167</v>
      </c>
      <c r="N1182" s="13" t="s">
        <v>90</v>
      </c>
      <c r="O1182" s="13" t="s">
        <v>379</v>
      </c>
      <c r="P1182" s="27" t="s">
        <v>48</v>
      </c>
      <c r="Q1182" s="15" t="s">
        <v>111</v>
      </c>
      <c r="R1182" s="26">
        <v>7</v>
      </c>
      <c r="S1182" s="13">
        <v>200</v>
      </c>
      <c r="T1182" s="13">
        <v>0</v>
      </c>
      <c r="U1182" s="13"/>
      <c r="V1182" s="25">
        <f>(F1181-F1182)/F1181</f>
        <v>-0.12499999999999994</v>
      </c>
      <c r="W1182" s="13" t="s">
        <v>95</v>
      </c>
    </row>
    <row r="1183" spans="1:23" x14ac:dyDescent="0.25">
      <c r="A1183" s="21" t="s">
        <v>251</v>
      </c>
      <c r="B1183" s="34">
        <v>44393</v>
      </c>
      <c r="C1183" s="18">
        <v>42536</v>
      </c>
      <c r="D1183" s="9">
        <v>3</v>
      </c>
      <c r="E1183" s="12">
        <f>IF(B1183&gt;0,_xlfn.DAYS(B1183,C1183)/365.242199,"")</f>
        <v>5.0842975019981189</v>
      </c>
      <c r="F1183" s="43">
        <v>916.66666666666663</v>
      </c>
      <c r="G1183" s="47">
        <v>13.627308488612837</v>
      </c>
      <c r="H1183" s="47">
        <v>14.609922941751883</v>
      </c>
      <c r="I1183" s="47">
        <v>18.435897318463155</v>
      </c>
      <c r="J1183" s="40">
        <v>105.27112433259612</v>
      </c>
      <c r="K1183" s="45">
        <f>IF(G1183&gt;0,0.0000275*G1183^2.082*H1183^0.974*F1183,"")</f>
        <v>79.022909216471533</v>
      </c>
      <c r="L1183" s="45">
        <f>IF(G1183&gt;0,(1/3*H1183^3*PI()*(G1183/((H1183-1.3)*200))^2)*F1183,"")</f>
        <v>78.449997522929792</v>
      </c>
      <c r="M1183" s="30">
        <f>IF(E1183&gt;1.9,J1183/E1183,"")</f>
        <v>20.705146441809269</v>
      </c>
      <c r="N1183" s="13" t="s">
        <v>90</v>
      </c>
      <c r="O1183" s="13" t="s">
        <v>379</v>
      </c>
      <c r="P1183" s="27" t="s">
        <v>48</v>
      </c>
      <c r="Q1183" s="15" t="s">
        <v>111</v>
      </c>
      <c r="R1183" s="26">
        <v>8</v>
      </c>
      <c r="S1183" s="13">
        <v>400</v>
      </c>
      <c r="T1183" s="13">
        <v>0</v>
      </c>
      <c r="U1183" s="13"/>
      <c r="V1183" s="25">
        <f>(F1182-F1183)/F1182</f>
        <v>2.2222222222222261E-2</v>
      </c>
      <c r="W1183" s="13" t="s">
        <v>95</v>
      </c>
    </row>
    <row r="1184" spans="1:23" x14ac:dyDescent="0.25">
      <c r="A1184" s="21" t="s">
        <v>153</v>
      </c>
      <c r="B1184" s="34">
        <v>44393</v>
      </c>
      <c r="C1184" s="18">
        <v>42536</v>
      </c>
      <c r="D1184" s="9">
        <v>3</v>
      </c>
      <c r="E1184" s="12">
        <f>IF(B1184&gt;0,_xlfn.DAYS(B1184,C1184)/365.242199,"")</f>
        <v>5.0842975019981189</v>
      </c>
      <c r="F1184" s="43">
        <v>895.83333333333337</v>
      </c>
      <c r="G1184" s="47">
        <v>13.783136886982417</v>
      </c>
      <c r="H1184" s="47">
        <v>14.481228125558172</v>
      </c>
      <c r="I1184" s="47">
        <v>18.441667559882465</v>
      </c>
      <c r="J1184" s="40">
        <v>97.503023610560575</v>
      </c>
      <c r="K1184" s="45">
        <f>IF(G1184&gt;0,0.0000275*G1184^2.082*H1184^0.974*F1184,"")</f>
        <v>78.398372533606548</v>
      </c>
      <c r="L1184" s="45">
        <f>IF(G1184&gt;0,(1/3*H1184^3*PI()*(G1184/((H1184-1.3)*200))^2)*F1184,"")</f>
        <v>77.87470530256752</v>
      </c>
      <c r="M1184" s="30">
        <f>IF(E1184&gt;1.9,J1184/E1184,"")</f>
        <v>19.177285273381834</v>
      </c>
      <c r="N1184" s="13" t="s">
        <v>90</v>
      </c>
      <c r="O1184" s="13" t="s">
        <v>379</v>
      </c>
      <c r="P1184" s="27" t="s">
        <v>48</v>
      </c>
      <c r="Q1184" s="15" t="s">
        <v>111</v>
      </c>
      <c r="R1184" s="26">
        <v>9</v>
      </c>
      <c r="S1184" s="13">
        <v>400</v>
      </c>
      <c r="T1184" s="13">
        <v>400</v>
      </c>
      <c r="U1184" s="13"/>
      <c r="V1184" s="25">
        <f>(F1183-F1184)/F1183</f>
        <v>2.2727272727272645E-2</v>
      </c>
      <c r="W1184" s="13" t="s">
        <v>95</v>
      </c>
    </row>
    <row r="1185" spans="1:23" x14ac:dyDescent="0.25">
      <c r="A1185" s="21" t="s">
        <v>139</v>
      </c>
      <c r="B1185" s="34">
        <v>44393</v>
      </c>
      <c r="C1185" s="18">
        <v>42536</v>
      </c>
      <c r="D1185" s="9">
        <v>3</v>
      </c>
      <c r="E1185" s="12">
        <f>IF(B1185&gt;0,_xlfn.DAYS(B1185,C1185)/365.242199,"")</f>
        <v>5.0842975019981189</v>
      </c>
      <c r="F1185" s="43">
        <v>937.5</v>
      </c>
      <c r="G1185" s="47">
        <v>14.159597083178841</v>
      </c>
      <c r="H1185" s="47">
        <v>15.407371244827214</v>
      </c>
      <c r="I1185" s="47">
        <v>19.388101771798624</v>
      </c>
      <c r="J1185" s="40">
        <v>100.31595280060171</v>
      </c>
      <c r="K1185" s="45">
        <f>IF(G1185&gt;0,0.0000275*G1185^2.082*H1185^0.974*F1185,"")</f>
        <v>92.180601909064109</v>
      </c>
      <c r="L1185" s="45">
        <f>IF(G1185&gt;0,(1/3*H1185^3*PI()*(G1185/((H1185-1.3)*200))^2)*F1185,"")</f>
        <v>90.434708905933832</v>
      </c>
      <c r="M1185" s="30">
        <f>IF(E1185&gt;1.9,J1185/E1185,"")</f>
        <v>19.730543454858363</v>
      </c>
      <c r="N1185" s="13" t="s">
        <v>90</v>
      </c>
      <c r="O1185" s="13" t="s">
        <v>379</v>
      </c>
      <c r="P1185" s="27" t="s">
        <v>48</v>
      </c>
      <c r="Q1185" s="15" t="s">
        <v>111</v>
      </c>
      <c r="R1185" s="26">
        <v>10</v>
      </c>
      <c r="S1185" s="13">
        <v>400</v>
      </c>
      <c r="T1185" s="13">
        <v>0</v>
      </c>
      <c r="U1185" s="13"/>
      <c r="V1185" s="25">
        <f>(F1184-F1185)/F1184</f>
        <v>-4.6511627906976702E-2</v>
      </c>
      <c r="W1185" s="13" t="s">
        <v>95</v>
      </c>
    </row>
    <row r="1186" spans="1:23" x14ac:dyDescent="0.25">
      <c r="A1186" s="21" t="s">
        <v>126</v>
      </c>
      <c r="B1186" s="34">
        <v>44720</v>
      </c>
      <c r="C1186" s="18">
        <v>42962</v>
      </c>
      <c r="D1186" s="9">
        <v>3</v>
      </c>
      <c r="E1186" s="12">
        <f>IF(B1186&gt;0,_xlfn.DAYS(B1186,C1186)/365.242199,"")</f>
        <v>4.8132444849287523</v>
      </c>
      <c r="F1186" s="43">
        <v>906.81599743068784</v>
      </c>
      <c r="G1186" s="47">
        <v>11.308634920634919</v>
      </c>
      <c r="H1186" s="47">
        <v>11.408705147898694</v>
      </c>
      <c r="I1186" s="47">
        <v>13.299224645102655</v>
      </c>
      <c r="J1186" s="40">
        <v>66.087126300578191</v>
      </c>
      <c r="K1186" s="45">
        <f>IF(G1186&gt;0,0.0000275*G1186^2.082*H1186^0.974*F1186,"")</f>
        <v>41.667752953522331</v>
      </c>
      <c r="L1186" s="45">
        <f>IF(G1186&gt;0,(1/3*H1186^3*PI()*(G1186/((H1186-1.3)*200))^2)*F1186,"")</f>
        <v>44.119052560643908</v>
      </c>
      <c r="M1186" s="30">
        <f>IF(E1186&gt;1.9,J1186/E1186,"")</f>
        <v>13.730265833682546</v>
      </c>
      <c r="N1186" s="13" t="s">
        <v>90</v>
      </c>
      <c r="O1186" s="13" t="s">
        <v>379</v>
      </c>
      <c r="P1186" s="27" t="s">
        <v>48</v>
      </c>
      <c r="Q1186" s="15" t="s">
        <v>112</v>
      </c>
      <c r="R1186" s="26">
        <v>1</v>
      </c>
      <c r="S1186" s="13">
        <v>0</v>
      </c>
      <c r="T1186" s="13">
        <v>0</v>
      </c>
      <c r="U1186" s="13"/>
      <c r="V1186" s="25">
        <f>(F1185-F1186)/F1185</f>
        <v>3.2729602740599634E-2</v>
      </c>
      <c r="W1186" s="13" t="s">
        <v>95</v>
      </c>
    </row>
    <row r="1187" spans="1:23" x14ac:dyDescent="0.25">
      <c r="A1187" s="21" t="s">
        <v>168</v>
      </c>
      <c r="B1187" s="34">
        <v>44720</v>
      </c>
      <c r="C1187" s="18">
        <v>42962</v>
      </c>
      <c r="D1187" s="9">
        <v>3</v>
      </c>
      <c r="E1187" s="12">
        <f>IF(B1187&gt;0,_xlfn.DAYS(B1187,C1187)/365.242199,"")</f>
        <v>4.8132444849287523</v>
      </c>
      <c r="F1187" s="43">
        <v>1057.9519970024692</v>
      </c>
      <c r="G1187" s="47">
        <v>11.173304186539479</v>
      </c>
      <c r="H1187" s="47">
        <v>12.010411039095841</v>
      </c>
      <c r="I1187" s="47">
        <v>14.227362666388693</v>
      </c>
      <c r="J1187" s="40">
        <v>55.541733084481095</v>
      </c>
      <c r="K1187" s="45">
        <f>IF(G1187&gt;0,0.0000275*G1187^2.082*H1187^0.974*F1187,"")</f>
        <v>49.842768875512284</v>
      </c>
      <c r="L1187" s="45">
        <f>IF(G1187&gt;0,(1/3*H1187^3*PI()*(G1187/((H1187-1.3)*200))^2)*F1187,"")</f>
        <v>52.222681707448452</v>
      </c>
      <c r="M1187" s="30">
        <f>IF(E1187&gt;1.9,J1187/E1187,"")</f>
        <v>11.539354225282667</v>
      </c>
      <c r="N1187" s="13" t="s">
        <v>90</v>
      </c>
      <c r="O1187" s="13" t="s">
        <v>379</v>
      </c>
      <c r="P1187" s="27" t="s">
        <v>48</v>
      </c>
      <c r="Q1187" s="15" t="s">
        <v>112</v>
      </c>
      <c r="R1187" s="26">
        <v>2</v>
      </c>
      <c r="S1187" s="13">
        <v>0</v>
      </c>
      <c r="T1187" s="13">
        <v>0</v>
      </c>
      <c r="U1187" s="13"/>
      <c r="V1187" s="25">
        <f>(F1186-F1187)/F1186</f>
        <v>-0.16666666666666669</v>
      </c>
      <c r="W1187" s="13" t="s">
        <v>95</v>
      </c>
    </row>
    <row r="1188" spans="1:23" x14ac:dyDescent="0.25">
      <c r="A1188" s="21" t="s">
        <v>182</v>
      </c>
      <c r="B1188" s="34">
        <v>44720</v>
      </c>
      <c r="C1188" s="18">
        <v>42962</v>
      </c>
      <c r="D1188" s="9">
        <v>3</v>
      </c>
      <c r="E1188" s="12">
        <f>IF(B1188&gt;0,_xlfn.DAYS(B1188,C1188)/365.242199,"")</f>
        <v>4.8132444849287523</v>
      </c>
      <c r="F1188" s="43">
        <v>967.2703972594004</v>
      </c>
      <c r="G1188" s="47">
        <v>12.199395424836599</v>
      </c>
      <c r="H1188" s="47">
        <v>12.701419526143789</v>
      </c>
      <c r="I1188" s="47">
        <v>15.590248231461853</v>
      </c>
      <c r="J1188" s="40">
        <v>73.388011127444699</v>
      </c>
      <c r="K1188" s="45">
        <f>IF(G1188&gt;0,0.0000275*G1188^2.082*H1188^0.974*F1188,"")</f>
        <v>57.781531814700664</v>
      </c>
      <c r="L1188" s="45">
        <f>IF(G1188&gt;0,(1/3*H1188^3*PI()*(G1188/((H1188-1.3)*200))^2)*F1188,"")</f>
        <v>59.406240720897117</v>
      </c>
      <c r="M1188" s="30">
        <f>IF(E1188&gt;1.9,J1188/E1188,"")</f>
        <v>15.247098159513296</v>
      </c>
      <c r="N1188" s="13" t="s">
        <v>90</v>
      </c>
      <c r="O1188" s="13" t="s">
        <v>379</v>
      </c>
      <c r="P1188" s="27" t="s">
        <v>48</v>
      </c>
      <c r="Q1188" s="15" t="s">
        <v>112</v>
      </c>
      <c r="R1188" s="26">
        <v>3</v>
      </c>
      <c r="S1188" s="13">
        <v>0</v>
      </c>
      <c r="T1188" s="13">
        <v>100</v>
      </c>
      <c r="U1188" s="13"/>
      <c r="V1188" s="25">
        <f>(F1187-F1188)/F1187</f>
        <v>8.5714285714285701E-2</v>
      </c>
      <c r="W1188" s="13" t="s">
        <v>95</v>
      </c>
    </row>
    <row r="1189" spans="1:23" x14ac:dyDescent="0.25">
      <c r="A1189" s="21" t="s">
        <v>196</v>
      </c>
      <c r="B1189" s="34">
        <v>44720</v>
      </c>
      <c r="C1189" s="18">
        <v>42962</v>
      </c>
      <c r="D1189" s="9">
        <v>3</v>
      </c>
      <c r="E1189" s="12">
        <f>IF(B1189&gt;0,_xlfn.DAYS(B1189,C1189)/365.242199,"")</f>
        <v>4.8132444849287523</v>
      </c>
      <c r="F1189" s="43">
        <v>957.19466395461495</v>
      </c>
      <c r="G1189" s="47">
        <v>11.749047075726846</v>
      </c>
      <c r="H1189" s="47">
        <v>12.141826245649774</v>
      </c>
      <c r="I1189" s="47">
        <v>14.488543629931371</v>
      </c>
      <c r="J1189" s="40">
        <v>63.912898254368947</v>
      </c>
      <c r="K1189" s="45">
        <f>IF(G1189&gt;0,0.0000275*G1189^2.082*H1189^0.974*F1189,"")</f>
        <v>50.602397830460617</v>
      </c>
      <c r="L1189" s="45">
        <f>IF(G1189&gt;0,(1/3*H1189^3*PI()*(G1189/((H1189-1.3)*200))^2)*F1189,"")</f>
        <v>52.677037003076812</v>
      </c>
      <c r="M1189" s="30">
        <f>IF(E1189&gt;1.9,J1189/E1189,"")</f>
        <v>13.278548067627405</v>
      </c>
      <c r="N1189" s="13" t="s">
        <v>90</v>
      </c>
      <c r="O1189" s="13" t="s">
        <v>379</v>
      </c>
      <c r="P1189" s="27" t="s">
        <v>48</v>
      </c>
      <c r="Q1189" s="15" t="s">
        <v>112</v>
      </c>
      <c r="R1189" s="26">
        <v>4</v>
      </c>
      <c r="S1189" s="13">
        <v>100</v>
      </c>
      <c r="T1189" s="13">
        <v>100</v>
      </c>
      <c r="U1189" s="13"/>
      <c r="V1189" s="25">
        <f>(F1188-F1189)/F1188</f>
        <v>1.041666666666669E-2</v>
      </c>
      <c r="W1189" s="13" t="s">
        <v>95</v>
      </c>
    </row>
    <row r="1190" spans="1:23" x14ac:dyDescent="0.25">
      <c r="A1190" s="21" t="s">
        <v>210</v>
      </c>
      <c r="B1190" s="34">
        <v>44720</v>
      </c>
      <c r="C1190" s="18">
        <v>42962</v>
      </c>
      <c r="D1190" s="9">
        <v>3</v>
      </c>
      <c r="E1190" s="12">
        <f>IF(B1190&gt;0,_xlfn.DAYS(B1190,C1190)/365.242199,"")</f>
        <v>4.8132444849287523</v>
      </c>
      <c r="F1190" s="43">
        <v>926.96746404025862</v>
      </c>
      <c r="G1190" s="47">
        <v>11.881040822976306</v>
      </c>
      <c r="H1190" s="47">
        <v>12.62846493398148</v>
      </c>
      <c r="I1190" s="47">
        <v>14.507716950038374</v>
      </c>
      <c r="J1190" s="40">
        <v>67.816210714861512</v>
      </c>
      <c r="K1190" s="45">
        <f>IF(G1190&gt;0,0.0000275*G1190^2.082*H1190^0.974*F1190,"")</f>
        <v>52.114632197764855</v>
      </c>
      <c r="L1190" s="45">
        <f>IF(G1190&gt;0,(1/3*H1190^3*PI()*(G1190/((H1190-1.3)*200))^2)*F1190,"")</f>
        <v>53.759058281643924</v>
      </c>
      <c r="M1190" s="30">
        <f>IF(E1190&gt;1.9,J1190/E1190,"")</f>
        <v>14.089500528636737</v>
      </c>
      <c r="N1190" s="13" t="s">
        <v>90</v>
      </c>
      <c r="O1190" s="13" t="s">
        <v>379</v>
      </c>
      <c r="P1190" s="27" t="s">
        <v>48</v>
      </c>
      <c r="Q1190" s="15" t="s">
        <v>112</v>
      </c>
      <c r="R1190" s="26">
        <v>5</v>
      </c>
      <c r="S1190" s="13">
        <v>100</v>
      </c>
      <c r="T1190" s="13">
        <v>0</v>
      </c>
      <c r="U1190" s="13"/>
      <c r="V1190" s="25">
        <f>(F1189-F1190)/F1189</f>
        <v>3.157894736842113E-2</v>
      </c>
      <c r="W1190" s="13" t="s">
        <v>95</v>
      </c>
    </row>
    <row r="1191" spans="1:23" x14ac:dyDescent="0.25">
      <c r="A1191" s="21" t="s">
        <v>224</v>
      </c>
      <c r="B1191" s="34">
        <v>44720</v>
      </c>
      <c r="C1191" s="18">
        <v>42962</v>
      </c>
      <c r="D1191" s="9">
        <v>3</v>
      </c>
      <c r="E1191" s="12">
        <f>IF(B1191&gt;0,_xlfn.DAYS(B1191,C1191)/365.242199,"")</f>
        <v>4.8132444849287523</v>
      </c>
      <c r="F1191" s="43">
        <v>937.04319734504406</v>
      </c>
      <c r="G1191" s="47">
        <v>12.985696228132269</v>
      </c>
      <c r="H1191" s="47">
        <v>13.065300663601356</v>
      </c>
      <c r="I1191" s="47">
        <v>16.917526542971554</v>
      </c>
      <c r="J1191" s="40">
        <v>80.682324606833191</v>
      </c>
      <c r="K1191" s="45">
        <f>IF(G1191&gt;0,0.0000275*G1191^2.082*H1191^0.974*F1191,"")</f>
        <v>65.528049034165136</v>
      </c>
      <c r="L1191" s="45">
        <f>IF(G1191&gt;0,(1/3*H1191^3*PI()*(G1191/((H1191-1.3)*200))^2)*F1191,"")</f>
        <v>66.651646481835115</v>
      </c>
      <c r="M1191" s="30">
        <f>IF(E1191&gt;1.9,J1191/E1191,"")</f>
        <v>16.762565221747195</v>
      </c>
      <c r="N1191" s="13" t="s">
        <v>90</v>
      </c>
      <c r="O1191" s="13" t="s">
        <v>379</v>
      </c>
      <c r="P1191" s="27" t="s">
        <v>48</v>
      </c>
      <c r="Q1191" s="15" t="s">
        <v>112</v>
      </c>
      <c r="R1191" s="26">
        <v>6</v>
      </c>
      <c r="S1191" s="13">
        <v>200</v>
      </c>
      <c r="T1191" s="13">
        <v>200</v>
      </c>
      <c r="U1191" s="13"/>
      <c r="V1191" s="25">
        <f>(F1190-F1191)/F1190</f>
        <v>-1.0869565217391332E-2</v>
      </c>
      <c r="W1191" s="13" t="s">
        <v>95</v>
      </c>
    </row>
    <row r="1192" spans="1:23" x14ac:dyDescent="0.25">
      <c r="A1192" s="21" t="s">
        <v>238</v>
      </c>
      <c r="B1192" s="34">
        <v>44720</v>
      </c>
      <c r="C1192" s="18">
        <v>42962</v>
      </c>
      <c r="D1192" s="9">
        <v>3</v>
      </c>
      <c r="E1192" s="12">
        <f>IF(B1192&gt;0,_xlfn.DAYS(B1192,C1192)/365.242199,"")</f>
        <v>4.8132444849287523</v>
      </c>
      <c r="F1192" s="43">
        <v>957.19466395461495</v>
      </c>
      <c r="G1192" s="47">
        <v>13.01911558109834</v>
      </c>
      <c r="H1192" s="47">
        <v>13.276286372579477</v>
      </c>
      <c r="I1192" s="47">
        <v>17.10941449964378</v>
      </c>
      <c r="J1192" s="40">
        <v>73.876557533088601</v>
      </c>
      <c r="K1192" s="45">
        <f>IF(G1192&gt;0,0.0000275*G1192^2.082*H1192^0.974*F1192,"")</f>
        <v>68.354676026463963</v>
      </c>
      <c r="L1192" s="45">
        <f>IF(G1192&gt;0,(1/3*H1192^3*PI()*(G1192/((H1192-1.3)*200))^2)*F1192,"")</f>
        <v>69.297465583818806</v>
      </c>
      <c r="M1192" s="30">
        <f>IF(E1192&gt;1.9,J1192/E1192,"")</f>
        <v>15.348598593819851</v>
      </c>
      <c r="N1192" s="13" t="s">
        <v>90</v>
      </c>
      <c r="O1192" s="13" t="s">
        <v>379</v>
      </c>
      <c r="P1192" s="27" t="s">
        <v>48</v>
      </c>
      <c r="Q1192" s="15" t="s">
        <v>112</v>
      </c>
      <c r="R1192" s="26">
        <v>7</v>
      </c>
      <c r="S1192" s="13">
        <v>200</v>
      </c>
      <c r="T1192" s="13">
        <v>0</v>
      </c>
      <c r="U1192" s="13"/>
      <c r="V1192" s="25">
        <f>(F1191-F1192)/F1191</f>
        <v>-2.1505376344086075E-2</v>
      </c>
      <c r="W1192" s="13" t="s">
        <v>95</v>
      </c>
    </row>
    <row r="1193" spans="1:23" x14ac:dyDescent="0.25">
      <c r="A1193" s="21" t="s">
        <v>252</v>
      </c>
      <c r="B1193" s="34">
        <v>44720</v>
      </c>
      <c r="C1193" s="18">
        <v>42962</v>
      </c>
      <c r="D1193" s="9">
        <v>3</v>
      </c>
      <c r="E1193" s="12">
        <f>IF(B1193&gt;0,_xlfn.DAYS(B1193,C1193)/365.242199,"")</f>
        <v>4.8132444849287523</v>
      </c>
      <c r="F1193" s="43">
        <v>947.11893064982951</v>
      </c>
      <c r="G1193" s="47">
        <v>12.241874999999999</v>
      </c>
      <c r="H1193" s="47">
        <v>12.148323863636364</v>
      </c>
      <c r="I1193" s="47">
        <v>15.312571029446584</v>
      </c>
      <c r="J1193" s="40">
        <v>70.849797033946672</v>
      </c>
      <c r="K1193" s="45">
        <f>IF(G1193&gt;0,0.0000275*G1193^2.082*H1193^0.974*F1193,"")</f>
        <v>54.570201752875548</v>
      </c>
      <c r="L1193" s="45">
        <f>IF(G1193&gt;0,(1/3*H1193^3*PI()*(G1193/((H1193-1.3)*200))^2)*F1193,"")</f>
        <v>56.609957001381183</v>
      </c>
      <c r="M1193" s="30">
        <f>IF(E1193&gt;1.9,J1193/E1193,"")</f>
        <v>14.719758627635018</v>
      </c>
      <c r="N1193" s="13" t="s">
        <v>90</v>
      </c>
      <c r="O1193" s="13" t="s">
        <v>379</v>
      </c>
      <c r="P1193" s="27" t="s">
        <v>48</v>
      </c>
      <c r="Q1193" s="15" t="s">
        <v>112</v>
      </c>
      <c r="R1193" s="26">
        <v>8</v>
      </c>
      <c r="S1193" s="13">
        <v>400</v>
      </c>
      <c r="T1193" s="13">
        <v>0</v>
      </c>
      <c r="U1193" s="13"/>
      <c r="V1193" s="25">
        <f>(F1192-F1193)/F1192</f>
        <v>1.052631578947371E-2</v>
      </c>
      <c r="W1193" s="13" t="s">
        <v>95</v>
      </c>
    </row>
    <row r="1194" spans="1:23" x14ac:dyDescent="0.25">
      <c r="A1194" s="21" t="s">
        <v>154</v>
      </c>
      <c r="B1194" s="34">
        <v>44720</v>
      </c>
      <c r="C1194" s="18">
        <v>42962</v>
      </c>
      <c r="D1194" s="9">
        <v>3</v>
      </c>
      <c r="E1194" s="12">
        <f>IF(B1194&gt;0,_xlfn.DAYS(B1194,C1194)/365.242199,"")</f>
        <v>4.8132444849287523</v>
      </c>
      <c r="F1194" s="43">
        <v>947.11893064982951</v>
      </c>
      <c r="G1194" s="47">
        <v>12.539015695750608</v>
      </c>
      <c r="H1194" s="47">
        <v>12.241489341948899</v>
      </c>
      <c r="I1194" s="47">
        <v>15.931344265368029</v>
      </c>
      <c r="J1194" s="40">
        <v>75.268783419388342</v>
      </c>
      <c r="K1194" s="45">
        <f>IF(G1194&gt;0,0.0000275*G1194^2.082*H1194^0.974*F1194,"")</f>
        <v>57.792605396353238</v>
      </c>
      <c r="L1194" s="45">
        <f>IF(G1194&gt;0,(1/3*H1194^3*PI()*(G1194/((H1194-1.3)*200))^2)*F1194,"")</f>
        <v>59.737896894611097</v>
      </c>
      <c r="M1194" s="30">
        <f>IF(E1194&gt;1.9,J1194/E1194,"")</f>
        <v>15.637847538198031</v>
      </c>
      <c r="N1194" s="13" t="s">
        <v>90</v>
      </c>
      <c r="O1194" s="13" t="s">
        <v>379</v>
      </c>
      <c r="P1194" s="27" t="s">
        <v>48</v>
      </c>
      <c r="Q1194" s="15" t="s">
        <v>112</v>
      </c>
      <c r="R1194" s="26">
        <v>9</v>
      </c>
      <c r="S1194" s="13">
        <v>400</v>
      </c>
      <c r="T1194" s="13">
        <v>400</v>
      </c>
      <c r="U1194" s="13"/>
      <c r="V1194" s="25">
        <f>(F1193-F1194)/F1193</f>
        <v>0</v>
      </c>
      <c r="W1194" s="13" t="s">
        <v>95</v>
      </c>
    </row>
    <row r="1195" spans="1:23" x14ac:dyDescent="0.25">
      <c r="A1195" s="21" t="s">
        <v>140</v>
      </c>
      <c r="B1195" s="34">
        <v>44720</v>
      </c>
      <c r="C1195" s="18">
        <v>42962</v>
      </c>
      <c r="D1195" s="9">
        <v>3</v>
      </c>
      <c r="E1195" s="12">
        <f>IF(B1195&gt;0,_xlfn.DAYS(B1195,C1195)/365.242199,"")</f>
        <v>4.8132444849287523</v>
      </c>
      <c r="F1195" s="43">
        <v>916.89173073547329</v>
      </c>
      <c r="G1195" s="47">
        <v>12.569049329501915</v>
      </c>
      <c r="H1195" s="47">
        <v>12.314396706216783</v>
      </c>
      <c r="I1195" s="47">
        <v>15.540498057926424</v>
      </c>
      <c r="J1195" s="40">
        <v>73.386010356790479</v>
      </c>
      <c r="K1195" s="45">
        <f>IF(G1195&gt;0,0.0000275*G1195^2.082*H1195^0.974*F1195,"")</f>
        <v>56.553672046677875</v>
      </c>
      <c r="L1195" s="45">
        <f>IF(G1195&gt;0,(1/3*H1195^3*PI()*(G1195/((H1195-1.3)*200))^2)*F1195,"")</f>
        <v>58.372666918613064</v>
      </c>
      <c r="M1195" s="30">
        <f>IF(E1195&gt;1.9,J1195/E1195,"")</f>
        <v>15.246682479266742</v>
      </c>
      <c r="N1195" s="13" t="s">
        <v>90</v>
      </c>
      <c r="O1195" s="13" t="s">
        <v>379</v>
      </c>
      <c r="P1195" s="27" t="s">
        <v>48</v>
      </c>
      <c r="Q1195" s="15" t="s">
        <v>112</v>
      </c>
      <c r="R1195" s="26">
        <v>10</v>
      </c>
      <c r="S1195" s="13">
        <v>400</v>
      </c>
      <c r="T1195" s="13">
        <v>0</v>
      </c>
      <c r="U1195" s="13"/>
      <c r="V1195" s="25">
        <f>(F1194-F1195)/F1194</f>
        <v>3.1914893617021232E-2</v>
      </c>
      <c r="W1195" s="13" t="s">
        <v>95</v>
      </c>
    </row>
    <row r="1196" spans="1:23" x14ac:dyDescent="0.25">
      <c r="A1196" s="21" t="s">
        <v>127</v>
      </c>
      <c r="B1196" s="34">
        <v>44743</v>
      </c>
      <c r="C1196" s="18">
        <v>42962</v>
      </c>
      <c r="D1196" s="9">
        <v>3</v>
      </c>
      <c r="E1196" s="12">
        <f>IF(B1196&gt;0,_xlfn.DAYS(B1196,C1196)/365.242199,"")</f>
        <v>4.8762163979852717</v>
      </c>
      <c r="F1196" s="43">
        <v>845.23809523809507</v>
      </c>
      <c r="G1196" s="47">
        <v>12.220350241545894</v>
      </c>
      <c r="H1196" s="47">
        <v>13.797503040371506</v>
      </c>
      <c r="I1196" s="47">
        <v>13.974132195671462</v>
      </c>
      <c r="J1196" s="40">
        <v>67.25093114178128</v>
      </c>
      <c r="K1196" s="45">
        <f>IF(G1196&gt;0,0.0000275*G1196^2.082*H1196^0.974*F1196,"")</f>
        <v>54.926965663373871</v>
      </c>
      <c r="L1196" s="45">
        <f>IF(G1196&gt;0,(1/3*H1196^3*PI()*(G1196/((H1196-1.3)*200))^2)*F1196,"")</f>
        <v>55.573786569385433</v>
      </c>
      <c r="M1196" s="30">
        <f>IF(E1196&gt;1.9,J1196/E1196,"")</f>
        <v>13.791621546896002</v>
      </c>
      <c r="N1196" s="13" t="s">
        <v>90</v>
      </c>
      <c r="O1196" s="13" t="s">
        <v>379</v>
      </c>
      <c r="P1196" s="27" t="s">
        <v>48</v>
      </c>
      <c r="Q1196" s="15" t="s">
        <v>113</v>
      </c>
      <c r="R1196" s="26">
        <v>1</v>
      </c>
      <c r="S1196" s="13">
        <v>0</v>
      </c>
      <c r="T1196" s="13">
        <v>0</v>
      </c>
      <c r="U1196" s="13"/>
      <c r="V1196" s="25">
        <f>(F1195-F1196)/F1195</f>
        <v>7.814841501504452E-2</v>
      </c>
      <c r="W1196" s="13" t="s">
        <v>95</v>
      </c>
    </row>
    <row r="1197" spans="1:23" x14ac:dyDescent="0.25">
      <c r="A1197" s="21" t="s">
        <v>169</v>
      </c>
      <c r="B1197" s="34">
        <v>44743</v>
      </c>
      <c r="C1197" s="18">
        <v>42962</v>
      </c>
      <c r="D1197" s="9">
        <v>3</v>
      </c>
      <c r="E1197" s="12">
        <f>IF(B1197&gt;0,_xlfn.DAYS(B1197,C1197)/365.242199,"")</f>
        <v>4.8762163979852717</v>
      </c>
      <c r="F1197" s="43">
        <v>833.33333333333337</v>
      </c>
      <c r="G1197" s="47">
        <v>13.344722002635045</v>
      </c>
      <c r="H1197" s="47">
        <v>15.176951587706572</v>
      </c>
      <c r="I1197" s="47">
        <v>15.967324001777772</v>
      </c>
      <c r="J1197" s="40">
        <v>72.207697388854925</v>
      </c>
      <c r="K1197" s="45">
        <f>IF(G1197&gt;0,0.0000275*G1197^2.082*H1197^0.974*F1197,"")</f>
        <v>71.370648318730446</v>
      </c>
      <c r="L1197" s="45">
        <f>IF(G1197&gt;0,(1/3*H1197^3*PI()*(G1197/((H1197-1.3)*200))^2)*F1197,"")</f>
        <v>70.529684741510508</v>
      </c>
      <c r="M1197" s="30">
        <f>IF(E1197&gt;1.9,J1197/E1197,"")</f>
        <v>14.808140471101591</v>
      </c>
      <c r="N1197" s="13" t="s">
        <v>90</v>
      </c>
      <c r="O1197" s="13" t="s">
        <v>379</v>
      </c>
      <c r="P1197" s="27" t="s">
        <v>48</v>
      </c>
      <c r="Q1197" s="15" t="s">
        <v>113</v>
      </c>
      <c r="R1197" s="26">
        <v>2</v>
      </c>
      <c r="S1197" s="13">
        <v>0</v>
      </c>
      <c r="T1197" s="13">
        <v>0</v>
      </c>
      <c r="U1197" s="13"/>
      <c r="V1197" s="25">
        <f>(F1196-F1197)/F1196</f>
        <v>1.408450704225328E-2</v>
      </c>
      <c r="W1197" s="13" t="s">
        <v>95</v>
      </c>
    </row>
    <row r="1198" spans="1:23" x14ac:dyDescent="0.25">
      <c r="A1198" s="21" t="s">
        <v>183</v>
      </c>
      <c r="B1198" s="34">
        <v>44743</v>
      </c>
      <c r="C1198" s="18">
        <v>42962</v>
      </c>
      <c r="D1198" s="9">
        <v>3</v>
      </c>
      <c r="E1198" s="12">
        <f>IF(B1198&gt;0,_xlfn.DAYS(B1198,C1198)/365.242199,"")</f>
        <v>4.8762163979852717</v>
      </c>
      <c r="F1198" s="43">
        <v>833.33333333333337</v>
      </c>
      <c r="G1198" s="47">
        <v>11.978666666666665</v>
      </c>
      <c r="H1198" s="47">
        <v>13.167645739419019</v>
      </c>
      <c r="I1198" s="47">
        <v>13.605582949639324</v>
      </c>
      <c r="J1198" s="40">
        <v>63.665499580584388</v>
      </c>
      <c r="K1198" s="45">
        <f>IF(G1198&gt;0,0.0000275*G1198^2.082*H1198^0.974*F1198,"")</f>
        <v>49.636234218432527</v>
      </c>
      <c r="L1198" s="45">
        <f>IF(G1198&gt;0,(1/3*H1198^3*PI()*(G1198/((H1198-1.3)*200))^2)*F1198,"")</f>
        <v>50.745740507133483</v>
      </c>
      <c r="M1198" s="30">
        <f>IF(E1198&gt;1.9,J1198/E1198,"")</f>
        <v>13.056331873804728</v>
      </c>
      <c r="N1198" s="13" t="s">
        <v>90</v>
      </c>
      <c r="O1198" s="13" t="s">
        <v>379</v>
      </c>
      <c r="P1198" s="27" t="s">
        <v>48</v>
      </c>
      <c r="Q1198" s="15" t="s">
        <v>113</v>
      </c>
      <c r="R1198" s="26">
        <v>3</v>
      </c>
      <c r="S1198" s="13">
        <v>0</v>
      </c>
      <c r="T1198" s="13">
        <v>100</v>
      </c>
      <c r="U1198" s="13"/>
      <c r="V1198" s="25">
        <f>(F1197-F1198)/F1197</f>
        <v>0</v>
      </c>
      <c r="W1198" s="13" t="s">
        <v>95</v>
      </c>
    </row>
    <row r="1199" spans="1:23" x14ac:dyDescent="0.25">
      <c r="A1199" s="21" t="s">
        <v>197</v>
      </c>
      <c r="B1199" s="34">
        <v>44743</v>
      </c>
      <c r="C1199" s="18">
        <v>42962</v>
      </c>
      <c r="D1199" s="9">
        <v>3</v>
      </c>
      <c r="E1199" s="12">
        <f>IF(B1199&gt;0,_xlfn.DAYS(B1199,C1199)/365.242199,"")</f>
        <v>4.8762163979852717</v>
      </c>
      <c r="F1199" s="43">
        <v>845.23809523809507</v>
      </c>
      <c r="G1199" s="47">
        <v>13.058454106280191</v>
      </c>
      <c r="H1199" s="47">
        <v>14.878901576025898</v>
      </c>
      <c r="I1199" s="47">
        <v>15.308136568514071</v>
      </c>
      <c r="J1199" s="40">
        <v>68.288581927210515</v>
      </c>
      <c r="K1199" s="45">
        <f>IF(G1199&gt;0,0.0000275*G1199^2.082*H1199^0.974*F1199,"")</f>
        <v>67.870718034765616</v>
      </c>
      <c r="L1199" s="45">
        <f>IF(G1199&gt;0,(1/3*H1199^3*PI()*(G1199/((H1199-1.3)*200))^2)*F1199,"")</f>
        <v>67.40848326685034</v>
      </c>
      <c r="M1199" s="30">
        <f>IF(E1199&gt;1.9,J1199/E1199,"")</f>
        <v>14.004419893142071</v>
      </c>
      <c r="N1199" s="13" t="s">
        <v>90</v>
      </c>
      <c r="O1199" s="13" t="s">
        <v>379</v>
      </c>
      <c r="P1199" s="27" t="s">
        <v>48</v>
      </c>
      <c r="Q1199" s="15" t="s">
        <v>113</v>
      </c>
      <c r="R1199" s="26">
        <v>4</v>
      </c>
      <c r="S1199" s="13">
        <v>100</v>
      </c>
      <c r="T1199" s="13">
        <v>100</v>
      </c>
      <c r="U1199" s="13"/>
      <c r="V1199" s="25">
        <f>(F1198-F1199)/F1198</f>
        <v>-1.4285714285714039E-2</v>
      </c>
      <c r="W1199" s="13" t="s">
        <v>95</v>
      </c>
    </row>
    <row r="1200" spans="1:23" x14ac:dyDescent="0.25">
      <c r="A1200" s="21" t="s">
        <v>211</v>
      </c>
      <c r="B1200" s="34">
        <v>44743</v>
      </c>
      <c r="C1200" s="18">
        <v>42962</v>
      </c>
      <c r="D1200" s="9">
        <v>3</v>
      </c>
      <c r="E1200" s="12">
        <f>IF(B1200&gt;0,_xlfn.DAYS(B1200,C1200)/365.242199,"")</f>
        <v>4.8762163979852717</v>
      </c>
      <c r="F1200" s="43">
        <v>1000</v>
      </c>
      <c r="G1200" s="47">
        <v>12.207576312576311</v>
      </c>
      <c r="H1200" s="47">
        <v>13.739090023167922</v>
      </c>
      <c r="I1200" s="47">
        <v>15.963410763289591</v>
      </c>
      <c r="J1200" s="40">
        <v>76.841091495447444</v>
      </c>
      <c r="K1200" s="45">
        <f>IF(G1200&gt;0,0.0000275*G1200^2.082*H1200^0.974*F1200,"")</f>
        <v>64.575275282592798</v>
      </c>
      <c r="L1200" s="45">
        <f>IF(G1200&gt;0,(1/3*H1200^3*PI()*(G1200/((H1200-1.3)*200))^2)*F1200,"")</f>
        <v>65.391937932976276</v>
      </c>
      <c r="M1200" s="30">
        <f>IF(E1200&gt;1.9,J1200/E1200,"")</f>
        <v>15.758343195596533</v>
      </c>
      <c r="N1200" s="13" t="s">
        <v>90</v>
      </c>
      <c r="O1200" s="13" t="s">
        <v>379</v>
      </c>
      <c r="P1200" s="27" t="s">
        <v>48</v>
      </c>
      <c r="Q1200" s="15" t="s">
        <v>113</v>
      </c>
      <c r="R1200" s="26">
        <v>5</v>
      </c>
      <c r="S1200" s="13">
        <v>100</v>
      </c>
      <c r="T1200" s="13">
        <v>0</v>
      </c>
      <c r="U1200" s="13"/>
      <c r="V1200" s="25">
        <f>(F1199-F1200)/F1199</f>
        <v>-0.183098591549296</v>
      </c>
      <c r="W1200" s="13" t="s">
        <v>95</v>
      </c>
    </row>
    <row r="1201" spans="1:23" x14ac:dyDescent="0.25">
      <c r="A1201" s="21" t="s">
        <v>225</v>
      </c>
      <c r="B1201" s="34">
        <v>44743</v>
      </c>
      <c r="C1201" s="18">
        <v>42962</v>
      </c>
      <c r="D1201" s="9">
        <v>3</v>
      </c>
      <c r="E1201" s="12">
        <f>IF(B1201&gt;0,_xlfn.DAYS(B1201,C1201)/365.242199,"")</f>
        <v>4.8762163979852717</v>
      </c>
      <c r="F1201" s="43">
        <v>773.80952380952385</v>
      </c>
      <c r="G1201" s="47">
        <v>12.599</v>
      </c>
      <c r="H1201" s="47">
        <v>13.751045002283272</v>
      </c>
      <c r="I1201" s="47">
        <v>14.121211354938158</v>
      </c>
      <c r="J1201" s="40">
        <v>64.186676496945168</v>
      </c>
      <c r="K1201" s="45">
        <f>IF(G1201&gt;0,0.0000275*G1201^2.082*H1201^0.974*F1201,"")</f>
        <v>53.40789357423111</v>
      </c>
      <c r="L1201" s="45">
        <f>IF(G1201&gt;0,(1/3*H1201^3*PI()*(G1201/((H1201-1.3)*200))^2)*F1201,"")</f>
        <v>53.93495907911349</v>
      </c>
      <c r="M1201" s="30">
        <f>IF(E1201&gt;1.9,J1201/E1201,"")</f>
        <v>13.163213290424409</v>
      </c>
      <c r="N1201" s="13" t="s">
        <v>90</v>
      </c>
      <c r="O1201" s="13" t="s">
        <v>379</v>
      </c>
      <c r="P1201" s="27" t="s">
        <v>48</v>
      </c>
      <c r="Q1201" s="15" t="s">
        <v>113</v>
      </c>
      <c r="R1201" s="26">
        <v>6</v>
      </c>
      <c r="S1201" s="13">
        <v>200</v>
      </c>
      <c r="T1201" s="13">
        <v>200</v>
      </c>
      <c r="U1201" s="13"/>
      <c r="V1201" s="25">
        <f>(F1200-F1201)/F1200</f>
        <v>0.22619047619047614</v>
      </c>
      <c r="W1201" s="13" t="s">
        <v>95</v>
      </c>
    </row>
    <row r="1202" spans="1:23" x14ac:dyDescent="0.25">
      <c r="A1202" s="21" t="s">
        <v>239</v>
      </c>
      <c r="B1202" s="34">
        <v>44743</v>
      </c>
      <c r="C1202" s="18">
        <v>42962</v>
      </c>
      <c r="D1202" s="9">
        <v>3</v>
      </c>
      <c r="E1202" s="12">
        <f>IF(B1202&gt;0,_xlfn.DAYS(B1202,C1202)/365.242199,"")</f>
        <v>4.8762163979852717</v>
      </c>
      <c r="F1202" s="43">
        <v>821.42857142857144</v>
      </c>
      <c r="G1202" s="47">
        <v>13.578985507246376</v>
      </c>
      <c r="H1202" s="47">
        <v>14.866130481993695</v>
      </c>
      <c r="I1202" s="47">
        <v>16.132647243371409</v>
      </c>
      <c r="J1202" s="40">
        <v>82.013621464610964</v>
      </c>
      <c r="K1202" s="45">
        <f>IF(G1202&gt;0,0.0000275*G1202^2.082*H1202^0.974*F1202,"")</f>
        <v>71.491278315595807</v>
      </c>
      <c r="L1202" s="45">
        <f>IF(G1202&gt;0,(1/3*H1202^3*PI()*(G1202/((H1202-1.3)*200))^2)*F1202,"")</f>
        <v>70.78723065949751</v>
      </c>
      <c r="M1202" s="30">
        <f>IF(E1202&gt;1.9,J1202/E1202,"")</f>
        <v>16.819110304148293</v>
      </c>
      <c r="N1202" s="13" t="s">
        <v>90</v>
      </c>
      <c r="O1202" s="13" t="s">
        <v>379</v>
      </c>
      <c r="P1202" s="27" t="s">
        <v>48</v>
      </c>
      <c r="Q1202" s="15" t="s">
        <v>113</v>
      </c>
      <c r="R1202" s="26">
        <v>7</v>
      </c>
      <c r="S1202" s="13">
        <v>200</v>
      </c>
      <c r="T1202" s="13">
        <v>0</v>
      </c>
      <c r="U1202" s="13"/>
      <c r="V1202" s="25">
        <f>(F1201-F1202)/F1201</f>
        <v>-6.15384615384615E-2</v>
      </c>
      <c r="W1202" s="13" t="s">
        <v>95</v>
      </c>
    </row>
    <row r="1203" spans="1:23" x14ac:dyDescent="0.25">
      <c r="A1203" s="21" t="s">
        <v>253</v>
      </c>
      <c r="B1203" s="34">
        <v>44743</v>
      </c>
      <c r="C1203" s="18">
        <v>42962</v>
      </c>
      <c r="D1203" s="9">
        <v>3</v>
      </c>
      <c r="E1203" s="12">
        <f>IF(B1203&gt;0,_xlfn.DAYS(B1203,C1203)/365.242199,"")</f>
        <v>4.8762163979852717</v>
      </c>
      <c r="F1203" s="43">
        <v>821.42857142857144</v>
      </c>
      <c r="G1203" s="47">
        <v>13.927119016249453</v>
      </c>
      <c r="H1203" s="47">
        <v>14.938719622072693</v>
      </c>
      <c r="I1203" s="47">
        <v>16.917205655402494</v>
      </c>
      <c r="J1203" s="40">
        <v>81.379498379873567</v>
      </c>
      <c r="K1203" s="45">
        <f>IF(G1203&gt;0,0.0000275*G1203^2.082*H1203^0.974*F1203,"")</f>
        <v>75.718661182674083</v>
      </c>
      <c r="L1203" s="45">
        <f>IF(G1203&gt;0,(1/3*H1203^3*PI()*(G1203/((H1203-1.3)*200))^2)*F1203,"")</f>
        <v>74.757355674851866</v>
      </c>
      <c r="M1203" s="30">
        <f>IF(E1203&gt;1.9,J1203/E1203,"")</f>
        <v>16.689066222224572</v>
      </c>
      <c r="N1203" s="13" t="s">
        <v>90</v>
      </c>
      <c r="O1203" s="13" t="s">
        <v>379</v>
      </c>
      <c r="P1203" s="27" t="s">
        <v>48</v>
      </c>
      <c r="Q1203" s="15" t="s">
        <v>113</v>
      </c>
      <c r="R1203" s="26">
        <v>8</v>
      </c>
      <c r="S1203" s="13">
        <v>400</v>
      </c>
      <c r="T1203" s="13">
        <v>0</v>
      </c>
      <c r="U1203" s="13"/>
      <c r="V1203" s="25">
        <f>(F1202-F1203)/F1202</f>
        <v>0</v>
      </c>
      <c r="W1203" s="13" t="s">
        <v>95</v>
      </c>
    </row>
    <row r="1204" spans="1:23" x14ac:dyDescent="0.25">
      <c r="A1204" s="21" t="s">
        <v>155</v>
      </c>
      <c r="B1204" s="34">
        <v>44743</v>
      </c>
      <c r="C1204" s="18">
        <v>42962</v>
      </c>
      <c r="D1204" s="9">
        <v>3</v>
      </c>
      <c r="E1204" s="12">
        <f>IF(B1204&gt;0,_xlfn.DAYS(B1204,C1204)/365.242199,"")</f>
        <v>4.8762163979852717</v>
      </c>
      <c r="F1204" s="43">
        <v>845.23809523809507</v>
      </c>
      <c r="G1204" s="47">
        <v>12.968540404040404</v>
      </c>
      <c r="H1204" s="47">
        <v>13.845079792970752</v>
      </c>
      <c r="I1204" s="47">
        <v>15.394106322966687</v>
      </c>
      <c r="J1204" s="40">
        <v>73.80310739396981</v>
      </c>
      <c r="K1204" s="45">
        <f>IF(G1204&gt;0,0.0000275*G1204^2.082*H1204^0.974*F1204,"")</f>
        <v>62.369578135700394</v>
      </c>
      <c r="L1204" s="45">
        <f>IF(G1204&gt;0,(1/3*H1204^3*PI()*(G1204/((H1204-1.3)*200))^2)*F1204,"")</f>
        <v>62.75804717955117</v>
      </c>
      <c r="M1204" s="30">
        <f>IF(E1204&gt;1.9,J1204/E1204,"")</f>
        <v>15.135322424259796</v>
      </c>
      <c r="N1204" s="13" t="s">
        <v>90</v>
      </c>
      <c r="O1204" s="13" t="s">
        <v>379</v>
      </c>
      <c r="P1204" s="27" t="s">
        <v>48</v>
      </c>
      <c r="Q1204" s="15" t="s">
        <v>113</v>
      </c>
      <c r="R1204" s="26">
        <v>9</v>
      </c>
      <c r="S1204" s="13">
        <v>400</v>
      </c>
      <c r="T1204" s="13">
        <v>400</v>
      </c>
      <c r="U1204" s="13"/>
      <c r="V1204" s="25">
        <f>(F1203-F1204)/F1203</f>
        <v>-2.8985507246376586E-2</v>
      </c>
      <c r="W1204" s="13" t="s">
        <v>95</v>
      </c>
    </row>
    <row r="1205" spans="1:23" x14ac:dyDescent="0.25">
      <c r="A1205" s="21" t="s">
        <v>141</v>
      </c>
      <c r="B1205" s="34">
        <v>44743</v>
      </c>
      <c r="C1205" s="18">
        <v>42962</v>
      </c>
      <c r="D1205" s="9">
        <v>3</v>
      </c>
      <c r="E1205" s="12">
        <f>IF(B1205&gt;0,_xlfn.DAYS(B1205,C1205)/365.242199,"")</f>
        <v>4.8762163979852717</v>
      </c>
      <c r="F1205" s="43">
        <v>869.04761904761915</v>
      </c>
      <c r="G1205" s="47">
        <v>12.413623188405797</v>
      </c>
      <c r="H1205" s="47">
        <v>13.382997056365291</v>
      </c>
      <c r="I1205" s="47">
        <v>14.707676352730637</v>
      </c>
      <c r="J1205" s="40">
        <v>66.339210280725723</v>
      </c>
      <c r="K1205" s="45">
        <f>IF(G1205&gt;0,0.0000275*G1205^2.082*H1205^0.974*F1205,"")</f>
        <v>56.641671498950735</v>
      </c>
      <c r="L1205" s="45">
        <f>IF(G1205&gt;0,(1/3*H1205^3*PI()*(G1205/((H1205-1.3)*200))^2)*F1205,"")</f>
        <v>57.55991254456805</v>
      </c>
      <c r="M1205" s="30">
        <f>IF(E1205&gt;1.9,J1205/E1205,"")</f>
        <v>13.604648536134572</v>
      </c>
      <c r="N1205" s="13" t="s">
        <v>90</v>
      </c>
      <c r="O1205" s="13" t="s">
        <v>379</v>
      </c>
      <c r="P1205" s="27" t="s">
        <v>48</v>
      </c>
      <c r="Q1205" s="15" t="s">
        <v>113</v>
      </c>
      <c r="R1205" s="26">
        <v>10</v>
      </c>
      <c r="S1205" s="13">
        <v>400</v>
      </c>
      <c r="T1205" s="13">
        <v>0</v>
      </c>
      <c r="U1205" s="13"/>
      <c r="V1205" s="25">
        <f>(F1204-F1205)/F1204</f>
        <v>-2.8169014084507369E-2</v>
      </c>
      <c r="W1205" s="13" t="s">
        <v>95</v>
      </c>
    </row>
    <row r="1206" spans="1:23" x14ac:dyDescent="0.25">
      <c r="A1206" s="21" t="s">
        <v>114</v>
      </c>
      <c r="B1206" s="28">
        <v>45097</v>
      </c>
      <c r="C1206" s="18">
        <v>42993</v>
      </c>
      <c r="D1206" s="9">
        <v>4</v>
      </c>
      <c r="E1206" s="12">
        <f>IF(B1206&gt;0,_xlfn.DAYS(B1206,C1206)/365.242199,"")</f>
        <v>5.7605610900398716</v>
      </c>
      <c r="F1206" s="43">
        <v>911.1111111111112</v>
      </c>
      <c r="G1206" s="47">
        <v>14.406267676767676</v>
      </c>
      <c r="H1206" s="47">
        <v>13.341202020202019</v>
      </c>
      <c r="I1206" s="47">
        <v>16.190808605513194</v>
      </c>
      <c r="J1206" s="40">
        <v>88.880188138622827</v>
      </c>
      <c r="K1206" s="45">
        <f>IF(G1206&gt;0,0.0000275*G1206^2.082*H1206^0.974*F1206,"")</f>
        <v>80.713858595900007</v>
      </c>
      <c r="L1206" s="45">
        <f>IF(G1206&gt;0,(1/3*H1206^3*PI()*(G1206/((H1206-1.3)*200))^2)*F1206,"")</f>
        <v>81.075218091004444</v>
      </c>
      <c r="M1206" s="30">
        <f>IF(E1206&gt;1.9,J1206/E1206,"")</f>
        <v>15.42908524870928</v>
      </c>
      <c r="N1206" s="13" t="s">
        <v>92</v>
      </c>
      <c r="O1206" s="13" t="s">
        <v>379</v>
      </c>
      <c r="P1206" s="27" t="s">
        <v>48</v>
      </c>
      <c r="Q1206" s="15" t="s">
        <v>100</v>
      </c>
      <c r="R1206" s="26">
        <v>1</v>
      </c>
      <c r="S1206" s="13">
        <v>0</v>
      </c>
      <c r="T1206" s="13">
        <v>0</v>
      </c>
      <c r="U1206" s="13"/>
      <c r="V1206" s="25">
        <f>(F1205-F1206)/F1205</f>
        <v>-4.8401826484018244E-2</v>
      </c>
      <c r="W1206" s="13" t="s">
        <v>96</v>
      </c>
    </row>
    <row r="1207" spans="1:23" x14ac:dyDescent="0.25">
      <c r="A1207" s="21" t="s">
        <v>156</v>
      </c>
      <c r="B1207" s="28">
        <v>45097</v>
      </c>
      <c r="C1207" s="18">
        <v>42993</v>
      </c>
      <c r="D1207" s="9">
        <v>4</v>
      </c>
      <c r="E1207" s="12">
        <f>IF(B1207&gt;0,_xlfn.DAYS(B1207,C1207)/365.242199,"")</f>
        <v>5.7605610900398716</v>
      </c>
      <c r="F1207" s="43">
        <v>788.88888888888903</v>
      </c>
      <c r="G1207" s="47">
        <v>14.441787439613529</v>
      </c>
      <c r="H1207" s="47">
        <v>13.024335621935105</v>
      </c>
      <c r="I1207" s="47">
        <v>16.754596463598425</v>
      </c>
      <c r="J1207" s="40">
        <v>91.538596057194439</v>
      </c>
      <c r="K1207" s="45">
        <f>IF(G1207&gt;0,0.0000275*G1207^2.082*H1207^0.974*F1207,"")</f>
        <v>68.620089780796903</v>
      </c>
      <c r="L1207" s="45">
        <f>IF(G1207&gt;0,(1/3*H1207^3*PI()*(G1207/((H1207-1.3)*200))^2)*F1207,"")</f>
        <v>69.23355235734536</v>
      </c>
      <c r="M1207" s="30">
        <f>IF(E1207&gt;1.9,J1207/E1207,"")</f>
        <v>15.890569447387087</v>
      </c>
      <c r="N1207" s="13" t="s">
        <v>92</v>
      </c>
      <c r="O1207" s="13" t="s">
        <v>379</v>
      </c>
      <c r="P1207" s="27" t="s">
        <v>48</v>
      </c>
      <c r="Q1207" s="15" t="s">
        <v>100</v>
      </c>
      <c r="R1207" s="26">
        <v>2</v>
      </c>
      <c r="S1207" s="13">
        <v>0</v>
      </c>
      <c r="T1207" s="13">
        <v>0</v>
      </c>
      <c r="U1207" s="13"/>
      <c r="V1207" s="25">
        <f>(F1206-F1207)/F1206</f>
        <v>0.13414634146341456</v>
      </c>
      <c r="W1207" s="13" t="s">
        <v>96</v>
      </c>
    </row>
    <row r="1208" spans="1:23" x14ac:dyDescent="0.25">
      <c r="A1208" s="21" t="s">
        <v>170</v>
      </c>
      <c r="B1208" s="28">
        <v>45097</v>
      </c>
      <c r="C1208" s="18">
        <v>42993</v>
      </c>
      <c r="D1208" s="9">
        <v>4</v>
      </c>
      <c r="E1208" s="12">
        <f>IF(B1208&gt;0,_xlfn.DAYS(B1208,C1208)/365.242199,"")</f>
        <v>5.7605610900398716</v>
      </c>
      <c r="F1208" s="43">
        <v>844.44444444444446</v>
      </c>
      <c r="G1208" s="47">
        <v>15.441174603174606</v>
      </c>
      <c r="H1208" s="47">
        <v>14.814874148552402</v>
      </c>
      <c r="I1208" s="47">
        <v>19.871682307265306</v>
      </c>
      <c r="J1208" s="40">
        <v>99.083598210803444</v>
      </c>
      <c r="K1208" s="45">
        <f>IF(G1208&gt;0,0.0000275*G1208^2.082*H1208^0.974*F1208,"")</f>
        <v>95.718536793483793</v>
      </c>
      <c r="L1208" s="45">
        <f>IF(G1208&gt;0,(1/3*H1208^3*PI()*(G1208/((H1208-1.3)*200))^2)*F1208,"")</f>
        <v>93.836168189291357</v>
      </c>
      <c r="M1208" s="30">
        <f>IF(E1208&gt;1.9,J1208/E1208,"")</f>
        <v>17.200338068130382</v>
      </c>
      <c r="N1208" s="13" t="s">
        <v>92</v>
      </c>
      <c r="O1208" s="13" t="s">
        <v>379</v>
      </c>
      <c r="P1208" s="27" t="s">
        <v>48</v>
      </c>
      <c r="Q1208" s="15" t="s">
        <v>100</v>
      </c>
      <c r="R1208" s="26">
        <v>3</v>
      </c>
      <c r="S1208" s="13">
        <v>0</v>
      </c>
      <c r="T1208" s="13">
        <v>100</v>
      </c>
      <c r="U1208" s="13"/>
      <c r="V1208" s="25">
        <f>(F1207-F1208)/F1207</f>
        <v>-7.0422535211267429E-2</v>
      </c>
      <c r="W1208" s="13" t="s">
        <v>96</v>
      </c>
    </row>
    <row r="1209" spans="1:23" x14ac:dyDescent="0.25">
      <c r="A1209" s="21" t="s">
        <v>184</v>
      </c>
      <c r="B1209" s="28">
        <v>45097</v>
      </c>
      <c r="C1209" s="18">
        <v>42993</v>
      </c>
      <c r="D1209" s="9">
        <v>4</v>
      </c>
      <c r="E1209" s="12">
        <f>IF(B1209&gt;0,_xlfn.DAYS(B1209,C1209)/365.242199,"")</f>
        <v>5.7605610900398716</v>
      </c>
      <c r="F1209" s="43">
        <v>788.88888888888903</v>
      </c>
      <c r="G1209" s="47">
        <v>15.393236714975846</v>
      </c>
      <c r="H1209" s="47">
        <v>15.210987365291714</v>
      </c>
      <c r="I1209" s="47">
        <v>18.531200107678515</v>
      </c>
      <c r="J1209" s="40">
        <v>81.638800410756346</v>
      </c>
      <c r="K1209" s="45">
        <f>IF(G1209&gt;0,0.0000275*G1209^2.082*H1209^0.974*F1209,"")</f>
        <v>91.157162413937129</v>
      </c>
      <c r="L1209" s="45">
        <f>IF(G1209&gt;0,(1/3*H1209^3*PI()*(G1209/((H1209-1.3)*200))^2)*F1209,"")</f>
        <v>89.002184505212824</v>
      </c>
      <c r="M1209" s="30">
        <f>IF(E1209&gt;1.9,J1209/E1209,"")</f>
        <v>14.172022331628686</v>
      </c>
      <c r="N1209" s="13" t="s">
        <v>92</v>
      </c>
      <c r="O1209" s="13" t="s">
        <v>379</v>
      </c>
      <c r="P1209" s="27" t="s">
        <v>48</v>
      </c>
      <c r="Q1209" s="15" t="s">
        <v>100</v>
      </c>
      <c r="R1209" s="26">
        <v>4</v>
      </c>
      <c r="S1209" s="13">
        <v>100</v>
      </c>
      <c r="T1209" s="13">
        <v>100</v>
      </c>
      <c r="U1209" s="13"/>
      <c r="V1209" s="25">
        <f>(F1208-F1209)/F1208</f>
        <v>6.578947368421037E-2</v>
      </c>
      <c r="W1209" s="13" t="s">
        <v>96</v>
      </c>
    </row>
    <row r="1210" spans="1:23" x14ac:dyDescent="0.25">
      <c r="A1210" s="21" t="s">
        <v>198</v>
      </c>
      <c r="B1210" s="28">
        <v>45097</v>
      </c>
      <c r="C1210" s="18">
        <v>42993</v>
      </c>
      <c r="D1210" s="9">
        <v>4</v>
      </c>
      <c r="E1210" s="12">
        <f>IF(B1210&gt;0,_xlfn.DAYS(B1210,C1210)/365.242199,"")</f>
        <v>5.7605610900398716</v>
      </c>
      <c r="F1210" s="43">
        <v>855.55555555555566</v>
      </c>
      <c r="G1210" s="47">
        <v>15.582773386034257</v>
      </c>
      <c r="H1210" s="47">
        <v>14.744186771515794</v>
      </c>
      <c r="I1210" s="47">
        <v>20.173011385994755</v>
      </c>
      <c r="J1210" s="40">
        <v>96.538180350686545</v>
      </c>
      <c r="K1210" s="45">
        <f>IF(G1210&gt;0,0.0000275*G1210^2.082*H1210^0.974*F1210,"")</f>
        <v>98.37935516160222</v>
      </c>
      <c r="L1210" s="45">
        <f>IF(G1210&gt;0,(1/3*H1210^3*PI()*(G1210/((H1210-1.3)*200))^2)*F1210,"")</f>
        <v>96.449448528541481</v>
      </c>
      <c r="M1210" s="30">
        <f>IF(E1210&gt;1.9,J1210/E1210,"")</f>
        <v>16.758468288376118</v>
      </c>
      <c r="N1210" s="13" t="s">
        <v>92</v>
      </c>
      <c r="O1210" s="13" t="s">
        <v>379</v>
      </c>
      <c r="P1210" s="27" t="s">
        <v>48</v>
      </c>
      <c r="Q1210" s="15" t="s">
        <v>100</v>
      </c>
      <c r="R1210" s="26">
        <v>5</v>
      </c>
      <c r="S1210" s="13">
        <v>100</v>
      </c>
      <c r="T1210" s="13">
        <v>0</v>
      </c>
      <c r="U1210" s="13"/>
      <c r="V1210" s="25">
        <f>(F1209-F1210)/F1209</f>
        <v>-8.450704225352107E-2</v>
      </c>
      <c r="W1210" s="13" t="s">
        <v>96</v>
      </c>
    </row>
    <row r="1211" spans="1:23" x14ac:dyDescent="0.25">
      <c r="A1211" s="21" t="s">
        <v>212</v>
      </c>
      <c r="B1211" s="28">
        <v>45097</v>
      </c>
      <c r="C1211" s="18">
        <v>42993</v>
      </c>
      <c r="D1211" s="9">
        <v>4</v>
      </c>
      <c r="E1211" s="12">
        <f>IF(B1211&gt;0,_xlfn.DAYS(B1211,C1211)/365.242199,"")</f>
        <v>5.7605610900398716</v>
      </c>
      <c r="F1211" s="43">
        <v>833.33333333333337</v>
      </c>
      <c r="G1211" s="47">
        <v>16.281582670203363</v>
      </c>
      <c r="H1211" s="47">
        <v>15.164020868449324</v>
      </c>
      <c r="I1211" s="47">
        <v>21.112909163697221</v>
      </c>
      <c r="J1211" s="40">
        <v>103.05217622075038</v>
      </c>
      <c r="K1211" s="45">
        <f>IF(G1211&gt;0,0.0000275*G1211^2.082*H1211^0.974*F1211,"")</f>
        <v>107.89889762767994</v>
      </c>
      <c r="L1211" s="45">
        <f>IF(G1211&gt;0,(1/3*H1211^3*PI()*(G1211/((H1211-1.3)*200))^2)*F1211,"")</f>
        <v>104.91687137808212</v>
      </c>
      <c r="M1211" s="30">
        <f>IF(E1211&gt;1.9,J1211/E1211,"")</f>
        <v>17.889260197054366</v>
      </c>
      <c r="N1211" s="13" t="s">
        <v>92</v>
      </c>
      <c r="O1211" s="13" t="s">
        <v>379</v>
      </c>
      <c r="P1211" s="27" t="s">
        <v>48</v>
      </c>
      <c r="Q1211" s="15" t="s">
        <v>100</v>
      </c>
      <c r="R1211" s="26">
        <v>6</v>
      </c>
      <c r="S1211" s="13">
        <v>200</v>
      </c>
      <c r="T1211" s="13">
        <v>200</v>
      </c>
      <c r="U1211" s="13"/>
      <c r="V1211" s="25">
        <f>(F1210-F1211)/F1210</f>
        <v>2.5974025974026045E-2</v>
      </c>
      <c r="W1211" s="13" t="s">
        <v>96</v>
      </c>
    </row>
    <row r="1212" spans="1:23" x14ac:dyDescent="0.25">
      <c r="A1212" s="21" t="s">
        <v>226</v>
      </c>
      <c r="B1212" s="28">
        <v>45097</v>
      </c>
      <c r="C1212" s="18">
        <v>42993</v>
      </c>
      <c r="D1212" s="9">
        <v>4</v>
      </c>
      <c r="E1212" s="12">
        <f>IF(B1212&gt;0,_xlfn.DAYS(B1212,C1212)/365.242199,"")</f>
        <v>5.7605610900398716</v>
      </c>
      <c r="F1212" s="43">
        <v>777.77777777777783</v>
      </c>
      <c r="G1212" s="47">
        <v>15.166965811965813</v>
      </c>
      <c r="H1212" s="47">
        <v>13.800757020757022</v>
      </c>
      <c r="I1212" s="47">
        <v>17.928122921296808</v>
      </c>
      <c r="J1212" s="40">
        <v>93.648176830650826</v>
      </c>
      <c r="K1212" s="45">
        <f>IF(G1212&gt;0,0.0000275*G1212^2.082*H1212^0.974*F1212,"")</f>
        <v>79.265603053617667</v>
      </c>
      <c r="L1212" s="45">
        <f>IF(G1212&gt;0,(1/3*H1212^3*PI()*(G1212/((H1212-1.3)*200))^2)*F1212,"")</f>
        <v>78.787564235714072</v>
      </c>
      <c r="M1212" s="30">
        <f>IF(E1212&gt;1.9,J1212/E1212,"")</f>
        <v>16.256780436296467</v>
      </c>
      <c r="N1212" s="13" t="s">
        <v>92</v>
      </c>
      <c r="O1212" s="13" t="s">
        <v>379</v>
      </c>
      <c r="P1212" s="27" t="s">
        <v>48</v>
      </c>
      <c r="Q1212" s="15" t="s">
        <v>100</v>
      </c>
      <c r="R1212" s="26">
        <v>7</v>
      </c>
      <c r="S1212" s="13">
        <v>200</v>
      </c>
      <c r="T1212" s="13">
        <v>0</v>
      </c>
      <c r="U1212" s="13"/>
      <c r="V1212" s="25">
        <f>(F1211-F1212)/F1211</f>
        <v>6.6666666666666652E-2</v>
      </c>
      <c r="W1212" s="13" t="s">
        <v>96</v>
      </c>
    </row>
    <row r="1213" spans="1:23" x14ac:dyDescent="0.25">
      <c r="A1213" s="21" t="s">
        <v>240</v>
      </c>
      <c r="B1213" s="28">
        <v>45097</v>
      </c>
      <c r="C1213" s="18">
        <v>42993</v>
      </c>
      <c r="D1213" s="9">
        <v>4</v>
      </c>
      <c r="E1213" s="12">
        <f>IF(B1213&gt;0,_xlfn.DAYS(B1213,C1213)/365.242199,"")</f>
        <v>5.7605610900398716</v>
      </c>
      <c r="F1213" s="43">
        <v>977.77777777777783</v>
      </c>
      <c r="G1213" s="47">
        <v>16.084066859066859</v>
      </c>
      <c r="H1213" s="47">
        <v>16.387730053388257</v>
      </c>
      <c r="I1213" s="47">
        <v>23.791772276946897</v>
      </c>
      <c r="J1213" s="40">
        <v>104.48298264049674</v>
      </c>
      <c r="K1213" s="45">
        <f>IF(G1213&gt;0,0.0000275*G1213^2.082*H1213^0.974*F1213,"")</f>
        <v>133.11603398615401</v>
      </c>
      <c r="L1213" s="45">
        <f>IF(G1213&gt;0,(1/3*H1213^3*PI()*(G1213/((H1213-1.3)*200))^2)*F1213,"")</f>
        <v>128.02922683551802</v>
      </c>
      <c r="M1213" s="30">
        <f>IF(E1213&gt;1.9,J1213/E1213,"")</f>
        <v>18.137639894341188</v>
      </c>
      <c r="N1213" s="13" t="s">
        <v>92</v>
      </c>
      <c r="O1213" s="13" t="s">
        <v>379</v>
      </c>
      <c r="P1213" s="27" t="s">
        <v>48</v>
      </c>
      <c r="Q1213" s="15" t="s">
        <v>100</v>
      </c>
      <c r="R1213" s="26">
        <v>8</v>
      </c>
      <c r="S1213" s="13">
        <v>400</v>
      </c>
      <c r="T1213" s="13">
        <v>0</v>
      </c>
      <c r="U1213" s="13"/>
      <c r="V1213" s="25">
        <f>(F1212-F1213)/F1212</f>
        <v>-0.25714285714285712</v>
      </c>
      <c r="W1213" s="13" t="s">
        <v>96</v>
      </c>
    </row>
    <row r="1214" spans="1:23" x14ac:dyDescent="0.25">
      <c r="A1214" s="21" t="s">
        <v>142</v>
      </c>
      <c r="B1214" s="28">
        <v>45097</v>
      </c>
      <c r="C1214" s="18">
        <v>42993</v>
      </c>
      <c r="D1214" s="9">
        <v>4</v>
      </c>
      <c r="E1214" s="12">
        <f>IF(B1214&gt;0,_xlfn.DAYS(B1214,C1214)/365.242199,"")</f>
        <v>5.7605610900398716</v>
      </c>
      <c r="F1214" s="43">
        <v>900</v>
      </c>
      <c r="G1214" s="47">
        <v>15.397065927820407</v>
      </c>
      <c r="H1214" s="47">
        <v>14.036020046277752</v>
      </c>
      <c r="I1214" s="47">
        <v>20.232831555377842</v>
      </c>
      <c r="J1214" s="40">
        <v>108.66784399123732</v>
      </c>
      <c r="K1214" s="45">
        <f>IF(G1214&gt;0,0.0000275*G1214^2.082*H1214^0.974*F1214,"")</f>
        <v>96.213650281653031</v>
      </c>
      <c r="L1214" s="45">
        <f>IF(G1214&gt;0,(1/3*H1214^3*PI()*(G1214/((H1214-1.3)*200))^2)*F1214,"")</f>
        <v>95.225123873124915</v>
      </c>
      <c r="M1214" s="30">
        <f>IF(E1214&gt;1.9,J1214/E1214,"")</f>
        <v>18.864107557009724</v>
      </c>
      <c r="N1214" s="13" t="s">
        <v>92</v>
      </c>
      <c r="O1214" s="13" t="s">
        <v>379</v>
      </c>
      <c r="P1214" s="27" t="s">
        <v>48</v>
      </c>
      <c r="Q1214" s="15" t="s">
        <v>100</v>
      </c>
      <c r="R1214" s="26">
        <v>9</v>
      </c>
      <c r="S1214" s="13">
        <v>400</v>
      </c>
      <c r="T1214" s="13">
        <v>400</v>
      </c>
      <c r="U1214" s="13"/>
      <c r="V1214" s="25">
        <f>(F1213-F1214)/F1213</f>
        <v>7.95454545454546E-2</v>
      </c>
      <c r="W1214" s="13" t="s">
        <v>96</v>
      </c>
    </row>
    <row r="1215" spans="1:23" x14ac:dyDescent="0.25">
      <c r="A1215" s="21" t="s">
        <v>128</v>
      </c>
      <c r="B1215" s="28">
        <v>45097</v>
      </c>
      <c r="C1215" s="18">
        <v>42993</v>
      </c>
      <c r="D1215" s="9">
        <v>4</v>
      </c>
      <c r="E1215" s="12">
        <f>IF(B1215&gt;0,_xlfn.DAYS(B1215,C1215)/365.242199,"")</f>
        <v>5.7605610900398716</v>
      </c>
      <c r="F1215" s="43">
        <v>800</v>
      </c>
      <c r="G1215" s="47">
        <v>15.850545454545456</v>
      </c>
      <c r="H1215" s="47">
        <v>14.1127278037638</v>
      </c>
      <c r="I1215" s="47">
        <v>19.627555048794953</v>
      </c>
      <c r="J1215" s="40">
        <v>109.64060819821616</v>
      </c>
      <c r="K1215" s="45">
        <f>IF(G1215&gt;0,0.0000275*G1215^2.082*H1215^0.974*F1215,"")</f>
        <v>91.334700745534462</v>
      </c>
      <c r="L1215" s="45">
        <f>IF(G1215&gt;0,(1/3*H1215^3*PI()*(G1215/((H1215-1.3)*200))^2)*F1215,"")</f>
        <v>90.094179238939162</v>
      </c>
      <c r="M1215" s="30">
        <f>IF(E1215&gt;1.9,J1215/E1215,"")</f>
        <v>19.032973782326</v>
      </c>
      <c r="N1215" s="13" t="s">
        <v>92</v>
      </c>
      <c r="O1215" s="13" t="s">
        <v>379</v>
      </c>
      <c r="P1215" s="27" t="s">
        <v>48</v>
      </c>
      <c r="Q1215" s="15" t="s">
        <v>100</v>
      </c>
      <c r="R1215" s="26">
        <v>10</v>
      </c>
      <c r="S1215" s="13">
        <v>400</v>
      </c>
      <c r="T1215" s="13">
        <v>0</v>
      </c>
      <c r="U1215" s="13"/>
      <c r="V1215" s="25">
        <f>(F1214-F1215)/F1214</f>
        <v>0.1111111111111111</v>
      </c>
      <c r="W1215" s="13" t="s">
        <v>96</v>
      </c>
    </row>
    <row r="1216" spans="1:23" x14ac:dyDescent="0.25">
      <c r="A1216" s="21" t="s">
        <v>115</v>
      </c>
      <c r="B1216" s="28">
        <v>45140</v>
      </c>
      <c r="C1216" s="18">
        <v>42901</v>
      </c>
      <c r="D1216" s="9">
        <v>4</v>
      </c>
      <c r="E1216" s="12">
        <f>IF(B1216&gt;0,_xlfn.DAYS(B1216,C1216)/365.242199,"")</f>
        <v>6.1301788405890081</v>
      </c>
      <c r="F1216" s="43">
        <v>1060.6060606060607</v>
      </c>
      <c r="G1216" s="47">
        <v>15.013678524374175</v>
      </c>
      <c r="H1216" s="47">
        <v>12.617491436100133</v>
      </c>
      <c r="I1216" s="47">
        <v>22.212231051194038</v>
      </c>
      <c r="J1216" s="40">
        <v>101.30108746082951</v>
      </c>
      <c r="K1216" s="45">
        <f>IF(G1216&gt;0,0.0000275*G1216^2.082*H1216^0.974*F1216,"")</f>
        <v>96.979666555051168</v>
      </c>
      <c r="L1216" s="45">
        <f>IF(G1216&gt;0,(1/3*H1216^3*PI()*(G1216/((H1216-1.3)*200))^2)*F1216,"")</f>
        <v>98.155731243830559</v>
      </c>
      <c r="M1216" s="30">
        <f>IF(E1216&gt;1.9,J1216/E1216,"")</f>
        <v>16.524980770560383</v>
      </c>
      <c r="N1216" s="13" t="s">
        <v>92</v>
      </c>
      <c r="O1216" s="13" t="s">
        <v>379</v>
      </c>
      <c r="P1216" s="27" t="s">
        <v>48</v>
      </c>
      <c r="Q1216" s="15" t="s">
        <v>101</v>
      </c>
      <c r="R1216" s="26">
        <v>1</v>
      </c>
      <c r="S1216" s="13">
        <v>0</v>
      </c>
      <c r="T1216" s="13">
        <v>0</v>
      </c>
      <c r="U1216" s="13"/>
      <c r="V1216" s="25">
        <f>(F1215-F1216)/F1215</f>
        <v>-0.32575757575757591</v>
      </c>
      <c r="W1216" s="13" t="s">
        <v>96</v>
      </c>
    </row>
    <row r="1217" spans="1:23" x14ac:dyDescent="0.25">
      <c r="A1217" s="21" t="s">
        <v>157</v>
      </c>
      <c r="B1217" s="28">
        <v>45140</v>
      </c>
      <c r="C1217" s="18">
        <v>42901</v>
      </c>
      <c r="D1217" s="9">
        <v>4</v>
      </c>
      <c r="E1217" s="12">
        <f>IF(B1217&gt;0,_xlfn.DAYS(B1217,C1217)/365.242199,"")</f>
        <v>6.1301788405890081</v>
      </c>
      <c r="F1217" s="43">
        <v>1045.4545454545455</v>
      </c>
      <c r="G1217" s="47">
        <v>14.930451251646906</v>
      </c>
      <c r="H1217" s="47">
        <v>12.871529424681599</v>
      </c>
      <c r="I1217" s="47">
        <v>21.867115191654548</v>
      </c>
      <c r="J1217" s="40">
        <v>106.13209557588623</v>
      </c>
      <c r="K1217" s="45">
        <f>IF(G1217&gt;0,0.0000275*G1217^2.082*H1217^0.974*F1217,"")</f>
        <v>96.346838223351185</v>
      </c>
      <c r="L1217" s="45">
        <f>IF(G1217&gt;0,(1/3*H1217^3*PI()*(G1217/((H1217-1.3)*200))^2)*F1217,"")</f>
        <v>97.169190117149299</v>
      </c>
      <c r="M1217" s="30">
        <f>IF(E1217&gt;1.9,J1217/E1217,"")</f>
        <v>17.313050456728387</v>
      </c>
      <c r="N1217" s="13" t="s">
        <v>92</v>
      </c>
      <c r="O1217" s="13" t="s">
        <v>379</v>
      </c>
      <c r="P1217" s="27" t="s">
        <v>48</v>
      </c>
      <c r="Q1217" s="15" t="s">
        <v>101</v>
      </c>
      <c r="R1217" s="26">
        <v>2</v>
      </c>
      <c r="S1217" s="13">
        <v>0</v>
      </c>
      <c r="T1217" s="13">
        <v>0</v>
      </c>
      <c r="U1217" s="13"/>
      <c r="V1217" s="25">
        <f>(F1216-F1217)/F1216</f>
        <v>1.4285714285714369E-2</v>
      </c>
      <c r="W1217" s="13" t="s">
        <v>96</v>
      </c>
    </row>
    <row r="1218" spans="1:23" x14ac:dyDescent="0.25">
      <c r="A1218" s="21" t="s">
        <v>171</v>
      </c>
      <c r="B1218" s="28">
        <v>45140</v>
      </c>
      <c r="C1218" s="18">
        <v>42901</v>
      </c>
      <c r="D1218" s="9">
        <v>4</v>
      </c>
      <c r="E1218" s="12">
        <f>IF(B1218&gt;0,_xlfn.DAYS(B1218,C1218)/365.242199,"")</f>
        <v>6.1301788405890081</v>
      </c>
      <c r="F1218" s="43">
        <v>1075.7575757575758</v>
      </c>
      <c r="G1218" s="47">
        <v>14.33623188405797</v>
      </c>
      <c r="H1218" s="47">
        <v>12.141954106280188</v>
      </c>
      <c r="I1218" s="47">
        <v>20.908528835461595</v>
      </c>
      <c r="J1218" s="40">
        <v>99.475494863349894</v>
      </c>
      <c r="K1218" s="45">
        <f>IF(G1218&gt;0,0.0000275*G1218^2.082*H1218^0.974*F1218,"")</f>
        <v>86.068036634931417</v>
      </c>
      <c r="L1218" s="45">
        <f>IF(G1218&gt;0,(1/3*H1218^3*PI()*(G1218/((H1218-1.3)*200))^2)*F1218,"")</f>
        <v>88.146222540370388</v>
      </c>
      <c r="M1218" s="30">
        <f>IF(E1218&gt;1.9,J1218/E1218,"")</f>
        <v>16.227176637116177</v>
      </c>
      <c r="N1218" s="13" t="s">
        <v>92</v>
      </c>
      <c r="O1218" s="13" t="s">
        <v>379</v>
      </c>
      <c r="P1218" s="27" t="s">
        <v>48</v>
      </c>
      <c r="Q1218" s="15" t="s">
        <v>101</v>
      </c>
      <c r="R1218" s="26">
        <v>3</v>
      </c>
      <c r="S1218" s="13">
        <v>0</v>
      </c>
      <c r="T1218" s="13">
        <v>100</v>
      </c>
      <c r="U1218" s="13"/>
      <c r="V1218" s="25">
        <f>(F1217-F1218)/F1217</f>
        <v>-2.8985507246376763E-2</v>
      </c>
      <c r="W1218" s="13" t="s">
        <v>96</v>
      </c>
    </row>
    <row r="1219" spans="1:23" x14ac:dyDescent="0.25">
      <c r="A1219" s="21" t="s">
        <v>185</v>
      </c>
      <c r="B1219" s="28">
        <v>45140</v>
      </c>
      <c r="C1219" s="18">
        <v>42901</v>
      </c>
      <c r="D1219" s="9">
        <v>4</v>
      </c>
      <c r="E1219" s="12">
        <f>IF(B1219&gt;0,_xlfn.DAYS(B1219,C1219)/365.242199,"")</f>
        <v>6.1301788405890081</v>
      </c>
      <c r="F1219" s="43">
        <v>1000</v>
      </c>
      <c r="G1219" s="47">
        <v>16.352412321977539</v>
      </c>
      <c r="H1219" s="47">
        <v>13.717287784679089</v>
      </c>
      <c r="I1219" s="47">
        <v>24.572557223012879</v>
      </c>
      <c r="J1219" s="40">
        <v>109.56976941329556</v>
      </c>
      <c r="K1219" s="45">
        <f>IF(G1219&gt;0,0.0000275*G1219^2.082*H1219^0.974*F1219,"")</f>
        <v>118.49754091302603</v>
      </c>
      <c r="L1219" s="45">
        <f>IF(G1219&gt;0,(1/3*H1219^3*PI()*(G1219/((H1219-1.3)*200))^2)*F1219,"")</f>
        <v>117.1881079331496</v>
      </c>
      <c r="M1219" s="30">
        <f>IF(E1219&gt;1.9,J1219/E1219,"")</f>
        <v>17.873829175719077</v>
      </c>
      <c r="N1219" s="13" t="s">
        <v>92</v>
      </c>
      <c r="O1219" s="13" t="s">
        <v>379</v>
      </c>
      <c r="P1219" s="27" t="s">
        <v>48</v>
      </c>
      <c r="Q1219" s="15" t="s">
        <v>101</v>
      </c>
      <c r="R1219" s="26">
        <v>4</v>
      </c>
      <c r="S1219" s="13">
        <v>100</v>
      </c>
      <c r="T1219" s="13">
        <v>100</v>
      </c>
      <c r="U1219" s="13"/>
      <c r="V1219" s="25">
        <f>(F1218-F1219)/F1218</f>
        <v>7.0422535211267595E-2</v>
      </c>
      <c r="W1219" s="13" t="s">
        <v>96</v>
      </c>
    </row>
    <row r="1220" spans="1:23" x14ac:dyDescent="0.25">
      <c r="A1220" s="21" t="s">
        <v>199</v>
      </c>
      <c r="B1220" s="28">
        <v>45140</v>
      </c>
      <c r="C1220" s="18">
        <v>42901</v>
      </c>
      <c r="D1220" s="9">
        <v>4</v>
      </c>
      <c r="E1220" s="12">
        <f>IF(B1220&gt;0,_xlfn.DAYS(B1220,C1220)/365.242199,"")</f>
        <v>6.1301788405890081</v>
      </c>
      <c r="F1220" s="43">
        <v>1000</v>
      </c>
      <c r="G1220" s="47">
        <v>14.748855835240272</v>
      </c>
      <c r="H1220" s="47">
        <v>12.459940884820746</v>
      </c>
      <c r="I1220" s="47">
        <v>20.770500229900211</v>
      </c>
      <c r="J1220" s="40">
        <v>98.990178395885906</v>
      </c>
      <c r="K1220" s="45">
        <f>IF(G1220&gt;0,0.0000275*G1220^2.082*H1220^0.974*F1220,"")</f>
        <v>87.040244919834223</v>
      </c>
      <c r="L1220" s="45">
        <f>IF(G1220&gt;0,(1/3*H1220^3*PI()*(G1220/((H1220-1.3)*200))^2)*F1220,"")</f>
        <v>88.452364134353246</v>
      </c>
      <c r="M1220" s="30">
        <f>IF(E1220&gt;1.9,J1220/E1220,"")</f>
        <v>16.148008234352687</v>
      </c>
      <c r="N1220" s="13" t="s">
        <v>92</v>
      </c>
      <c r="O1220" s="13" t="s">
        <v>379</v>
      </c>
      <c r="P1220" s="27" t="s">
        <v>48</v>
      </c>
      <c r="Q1220" s="15" t="s">
        <v>101</v>
      </c>
      <c r="R1220" s="26">
        <v>5</v>
      </c>
      <c r="S1220" s="13">
        <v>100</v>
      </c>
      <c r="T1220" s="13">
        <v>0</v>
      </c>
      <c r="U1220" s="13"/>
      <c r="V1220" s="25">
        <f>(F1219-F1220)/F1219</f>
        <v>0</v>
      </c>
      <c r="W1220" s="13" t="s">
        <v>96</v>
      </c>
    </row>
    <row r="1221" spans="1:23" x14ac:dyDescent="0.25">
      <c r="A1221" s="21" t="s">
        <v>213</v>
      </c>
      <c r="B1221" s="28">
        <v>45140</v>
      </c>
      <c r="C1221" s="18">
        <v>42901</v>
      </c>
      <c r="D1221" s="9">
        <v>4</v>
      </c>
      <c r="E1221" s="12">
        <f>IF(B1221&gt;0,_xlfn.DAYS(B1221,C1221)/365.242199,"")</f>
        <v>6.1301788405890081</v>
      </c>
      <c r="F1221" s="43">
        <v>1106.0606060606062</v>
      </c>
      <c r="G1221" s="47">
        <v>15.616811594202904</v>
      </c>
      <c r="H1221" s="47">
        <v>13.240115942028986</v>
      </c>
      <c r="I1221" s="47">
        <v>24.608158370158581</v>
      </c>
      <c r="J1221" s="40">
        <v>108.63503794897593</v>
      </c>
      <c r="K1221" s="45">
        <f>IF(G1221&gt;0,0.0000275*G1221^2.082*H1221^0.974*F1221,"")</f>
        <v>115.05183142107855</v>
      </c>
      <c r="L1221" s="45">
        <f>IF(G1221&gt;0,(1/3*H1221^3*PI()*(G1221/((H1221-1.3)*200))^2)*F1221,"")</f>
        <v>114.97159851350963</v>
      </c>
      <c r="M1221" s="30">
        <f>IF(E1221&gt;1.9,J1221/E1221,"")</f>
        <v>17.721348882953293</v>
      </c>
      <c r="N1221" s="13" t="s">
        <v>92</v>
      </c>
      <c r="O1221" s="13" t="s">
        <v>379</v>
      </c>
      <c r="P1221" s="27" t="s">
        <v>48</v>
      </c>
      <c r="Q1221" s="15" t="s">
        <v>101</v>
      </c>
      <c r="R1221" s="26">
        <v>6</v>
      </c>
      <c r="S1221" s="13">
        <v>200</v>
      </c>
      <c r="T1221" s="13">
        <v>200</v>
      </c>
      <c r="U1221" s="13"/>
      <c r="V1221" s="25">
        <f>(F1220-F1221)/F1220</f>
        <v>-0.10606060606060623</v>
      </c>
      <c r="W1221" s="13" t="s">
        <v>96</v>
      </c>
    </row>
    <row r="1222" spans="1:23" x14ac:dyDescent="0.25">
      <c r="A1222" s="21" t="s">
        <v>227</v>
      </c>
      <c r="B1222" s="28">
        <v>45140</v>
      </c>
      <c r="C1222" s="18">
        <v>42901</v>
      </c>
      <c r="D1222" s="9">
        <v>4</v>
      </c>
      <c r="E1222" s="12">
        <f>IF(B1222&gt;0,_xlfn.DAYS(B1222,C1222)/365.242199,"")</f>
        <v>6.1301788405890081</v>
      </c>
      <c r="F1222" s="43">
        <v>1075.7575757575758</v>
      </c>
      <c r="G1222" s="47">
        <v>15.860929951690824</v>
      </c>
      <c r="H1222" s="47">
        <v>12.786433214859466</v>
      </c>
      <c r="I1222" s="47">
        <v>24.628350591151925</v>
      </c>
      <c r="J1222" s="40">
        <v>114.60401238868612</v>
      </c>
      <c r="K1222" s="45">
        <f>IF(G1222&gt;0,0.0000275*G1222^2.082*H1222^0.974*F1222,"")</f>
        <v>111.71340265756116</v>
      </c>
      <c r="L1222" s="45">
        <f>IF(G1222&gt;0,(1/3*H1222^3*PI()*(G1222/((H1222-1.3)*200))^2)*F1222,"")</f>
        <v>112.25823100168456</v>
      </c>
      <c r="M1222" s="30">
        <f>IF(E1222&gt;1.9,J1222/E1222,"")</f>
        <v>18.695052031740492</v>
      </c>
      <c r="N1222" s="13" t="s">
        <v>92</v>
      </c>
      <c r="O1222" s="13" t="s">
        <v>379</v>
      </c>
      <c r="P1222" s="27" t="s">
        <v>48</v>
      </c>
      <c r="Q1222" s="15" t="s">
        <v>101</v>
      </c>
      <c r="R1222" s="26">
        <v>7</v>
      </c>
      <c r="S1222" s="13">
        <v>200</v>
      </c>
      <c r="T1222" s="13">
        <v>0</v>
      </c>
      <c r="U1222" s="13"/>
      <c r="V1222" s="25">
        <f>(F1221-F1222)/F1221</f>
        <v>2.7397260273972761E-2</v>
      </c>
      <c r="W1222" s="13" t="s">
        <v>96</v>
      </c>
    </row>
    <row r="1223" spans="1:23" x14ac:dyDescent="0.25">
      <c r="A1223" s="21" t="s">
        <v>241</v>
      </c>
      <c r="B1223" s="28">
        <v>45140</v>
      </c>
      <c r="C1223" s="18">
        <v>42901</v>
      </c>
      <c r="D1223" s="9">
        <v>4</v>
      </c>
      <c r="E1223" s="12">
        <f>IF(B1223&gt;0,_xlfn.DAYS(B1223,C1223)/365.242199,"")</f>
        <v>6.1301788405890081</v>
      </c>
      <c r="F1223" s="43">
        <v>1090.909090909091</v>
      </c>
      <c r="G1223" s="47">
        <v>14.749712560386474</v>
      </c>
      <c r="H1223" s="47">
        <v>12.196475845410625</v>
      </c>
      <c r="I1223" s="47">
        <v>22.342992143406651</v>
      </c>
      <c r="J1223" s="40">
        <v>108.06710510661833</v>
      </c>
      <c r="K1223" s="45">
        <f>IF(G1223&gt;0,0.0000275*G1223^2.082*H1223^0.974*F1223,"")</f>
        <v>93.008124497435247</v>
      </c>
      <c r="L1223" s="45">
        <f>IF(G1223&gt;0,(1/3*H1223^3*PI()*(G1223/((H1223-1.3)*200))^2)*F1223,"")</f>
        <v>94.941318902040251</v>
      </c>
      <c r="M1223" s="30">
        <f>IF(E1223&gt;1.9,J1223/E1223,"")</f>
        <v>17.628703487586161</v>
      </c>
      <c r="N1223" s="13" t="s">
        <v>92</v>
      </c>
      <c r="O1223" s="13" t="s">
        <v>379</v>
      </c>
      <c r="P1223" s="27" t="s">
        <v>48</v>
      </c>
      <c r="Q1223" s="15" t="s">
        <v>101</v>
      </c>
      <c r="R1223" s="26">
        <v>8</v>
      </c>
      <c r="S1223" s="13">
        <v>400</v>
      </c>
      <c r="T1223" s="13">
        <v>0</v>
      </c>
      <c r="U1223" s="13"/>
      <c r="V1223" s="25">
        <f>(F1222-F1223)/F1222</f>
        <v>-1.4084507042253605E-2</v>
      </c>
      <c r="W1223" s="13" t="s">
        <v>96</v>
      </c>
    </row>
    <row r="1224" spans="1:23" x14ac:dyDescent="0.25">
      <c r="A1224" s="21" t="s">
        <v>143</v>
      </c>
      <c r="B1224" s="28">
        <v>45140</v>
      </c>
      <c r="C1224" s="18">
        <v>42901</v>
      </c>
      <c r="D1224" s="9">
        <v>4</v>
      </c>
      <c r="E1224" s="12">
        <f>IF(B1224&gt;0,_xlfn.DAYS(B1224,C1224)/365.242199,"")</f>
        <v>6.1301788405890081</v>
      </c>
      <c r="F1224" s="43">
        <v>1121.2121212121212</v>
      </c>
      <c r="G1224" s="47">
        <v>15.630922998903092</v>
      </c>
      <c r="H1224" s="47">
        <v>13.73613759277864</v>
      </c>
      <c r="I1224" s="47">
        <v>24.97287232341332</v>
      </c>
      <c r="J1224" s="40">
        <v>126.14451874393093</v>
      </c>
      <c r="K1224" s="45">
        <f>IF(G1224&gt;0,0.0000275*G1224^2.082*H1224^0.974*F1224,"")</f>
        <v>121.1090553055445</v>
      </c>
      <c r="L1224" s="45">
        <f>IF(G1224&gt;0,(1/3*H1224^3*PI()*(G1224/((H1224-1.3)*200))^2)*F1224,"")</f>
        <v>120.18451595028151</v>
      </c>
      <c r="M1224" s="30">
        <f>IF(E1224&gt;1.9,J1224/E1224,"")</f>
        <v>20.57762457250114</v>
      </c>
      <c r="N1224" s="13" t="s">
        <v>92</v>
      </c>
      <c r="O1224" s="13" t="s">
        <v>379</v>
      </c>
      <c r="P1224" s="27" t="s">
        <v>48</v>
      </c>
      <c r="Q1224" s="15" t="s">
        <v>101</v>
      </c>
      <c r="R1224" s="26">
        <v>9</v>
      </c>
      <c r="S1224" s="13">
        <v>400</v>
      </c>
      <c r="T1224" s="13">
        <v>400</v>
      </c>
      <c r="U1224" s="13"/>
      <c r="V1224" s="25">
        <f>(F1223-F1224)/F1223</f>
        <v>-2.7777777777777731E-2</v>
      </c>
      <c r="W1224" s="13" t="s">
        <v>96</v>
      </c>
    </row>
    <row r="1225" spans="1:23" x14ac:dyDescent="0.25">
      <c r="A1225" s="21" t="s">
        <v>129</v>
      </c>
      <c r="B1225" s="28">
        <v>45140</v>
      </c>
      <c r="C1225" s="18">
        <v>42901</v>
      </c>
      <c r="D1225" s="9">
        <v>4</v>
      </c>
      <c r="E1225" s="12">
        <f>IF(B1225&gt;0,_xlfn.DAYS(B1225,C1225)/365.242199,"")</f>
        <v>6.1301788405890081</v>
      </c>
      <c r="F1225" s="43">
        <v>1090.909090909091</v>
      </c>
      <c r="G1225" s="47">
        <v>15.438731884057972</v>
      </c>
      <c r="H1225" s="47">
        <v>13.165159420289857</v>
      </c>
      <c r="I1225" s="47">
        <v>23.764816151547265</v>
      </c>
      <c r="J1225" s="40">
        <v>116.07654990083222</v>
      </c>
      <c r="K1225" s="45">
        <f>IF(G1225&gt;0,0.0000275*G1225^2.082*H1225^0.974*F1225,"")</f>
        <v>110.18734062849504</v>
      </c>
      <c r="L1225" s="45">
        <f>IF(G1225&gt;0,(1/3*H1225^3*PI()*(G1225/((H1225-1.3)*200))^2)*F1225,"")</f>
        <v>110.33458087371795</v>
      </c>
      <c r="M1225" s="30">
        <f>IF(E1225&gt;1.9,J1225/E1225,"")</f>
        <v>18.935263214878606</v>
      </c>
      <c r="N1225" s="13" t="s">
        <v>92</v>
      </c>
      <c r="O1225" s="13" t="s">
        <v>379</v>
      </c>
      <c r="P1225" s="27" t="s">
        <v>48</v>
      </c>
      <c r="Q1225" s="15" t="s">
        <v>101</v>
      </c>
      <c r="R1225" s="26">
        <v>10</v>
      </c>
      <c r="S1225" s="13">
        <v>400</v>
      </c>
      <c r="T1225" s="13">
        <v>0</v>
      </c>
      <c r="U1225" s="13"/>
      <c r="V1225" s="25">
        <f>(F1224-F1225)/F1224</f>
        <v>2.7027027027026983E-2</v>
      </c>
      <c r="W1225" s="13" t="s">
        <v>96</v>
      </c>
    </row>
    <row r="1226" spans="1:23" x14ac:dyDescent="0.25">
      <c r="A1226" s="21" t="s">
        <v>116</v>
      </c>
      <c r="B1226" s="34">
        <v>45106</v>
      </c>
      <c r="C1226" s="18">
        <v>43296</v>
      </c>
      <c r="D1226" s="9">
        <v>4</v>
      </c>
      <c r="E1226" s="12">
        <f>IF(B1226&gt;0,_xlfn.DAYS(B1226,C1226)/365.242199,"")</f>
        <v>4.9556157666217526</v>
      </c>
      <c r="F1226" s="43">
        <v>782.55139089129818</v>
      </c>
      <c r="G1226" s="47">
        <v>14.228869565217392</v>
      </c>
      <c r="H1226" s="47">
        <v>13.477445594662987</v>
      </c>
      <c r="I1226" s="47">
        <v>14.975907783860162</v>
      </c>
      <c r="J1226" s="40">
        <v>73.008188721208938</v>
      </c>
      <c r="K1226" s="45">
        <f>IF(G1226&gt;0,0.0000275*G1226^2.082*H1226^0.974*F1226,"")</f>
        <v>68.231374604253929</v>
      </c>
      <c r="L1226" s="45">
        <f>IF(G1226&gt;0,(1/3*H1226^3*PI()*(G1226/((H1226-1.3)*200))^2)*F1226,"")</f>
        <v>68.475097138766387</v>
      </c>
      <c r="M1226" s="30">
        <f>IF(E1226&gt;1.9,J1226/E1226,"")</f>
        <v>14.732415134553234</v>
      </c>
      <c r="N1226" s="13" t="s">
        <v>91</v>
      </c>
      <c r="O1226" s="13" t="s">
        <v>379</v>
      </c>
      <c r="P1226" s="27" t="s">
        <v>48</v>
      </c>
      <c r="Q1226" s="15" t="s">
        <v>102</v>
      </c>
      <c r="R1226" s="26">
        <v>1</v>
      </c>
      <c r="S1226" s="13">
        <v>0</v>
      </c>
      <c r="T1226" s="13">
        <v>0</v>
      </c>
      <c r="U1226" s="13"/>
      <c r="V1226" s="25">
        <f>(F1225-F1226)/F1225</f>
        <v>0.28266122501631008</v>
      </c>
      <c r="W1226" s="13" t="s">
        <v>95</v>
      </c>
    </row>
    <row r="1227" spans="1:23" x14ac:dyDescent="0.25">
      <c r="A1227" s="21" t="s">
        <v>158</v>
      </c>
      <c r="B1227" s="34">
        <v>45106</v>
      </c>
      <c r="C1227" s="18">
        <v>43296</v>
      </c>
      <c r="D1227" s="9">
        <v>4</v>
      </c>
      <c r="E1227" s="12">
        <f>IF(B1227&gt;0,_xlfn.DAYS(B1227,C1227)/365.242199,"")</f>
        <v>4.9556157666217526</v>
      </c>
      <c r="F1227" s="43">
        <v>825.43091915931461</v>
      </c>
      <c r="G1227" s="47">
        <v>13.7744126984127</v>
      </c>
      <c r="H1227" s="47">
        <v>12.89526671386529</v>
      </c>
      <c r="I1227" s="47">
        <v>14.642992336036112</v>
      </c>
      <c r="J1227" s="40">
        <v>74.390262916977434</v>
      </c>
      <c r="K1227" s="45">
        <f>IF(G1227&gt;0,0.0000275*G1227^2.082*H1227^0.974*F1227,"")</f>
        <v>64.43513492620022</v>
      </c>
      <c r="L1227" s="45">
        <f>IF(G1227&gt;0,(1/3*H1227^3*PI()*(G1227/((H1227-1.3)*200))^2)*F1227,"")</f>
        <v>65.392063634514855</v>
      </c>
      <c r="M1227" s="30">
        <f>IF(E1227&gt;1.9,J1227/E1227,"")</f>
        <v>15.011305641980661</v>
      </c>
      <c r="N1227" s="13" t="s">
        <v>91</v>
      </c>
      <c r="O1227" s="13" t="s">
        <v>379</v>
      </c>
      <c r="P1227" s="27" t="s">
        <v>48</v>
      </c>
      <c r="Q1227" s="15" t="s">
        <v>102</v>
      </c>
      <c r="R1227" s="26">
        <v>2</v>
      </c>
      <c r="S1227" s="13">
        <v>0</v>
      </c>
      <c r="T1227" s="13">
        <v>0</v>
      </c>
      <c r="U1227" s="13"/>
      <c r="V1227" s="25">
        <f>(F1226-F1227)/F1226</f>
        <v>-5.479452054794532E-2</v>
      </c>
      <c r="W1227" s="13" t="s">
        <v>95</v>
      </c>
    </row>
    <row r="1228" spans="1:23" x14ac:dyDescent="0.25">
      <c r="A1228" s="21" t="s">
        <v>172</v>
      </c>
      <c r="B1228" s="34">
        <v>45106</v>
      </c>
      <c r="C1228" s="18">
        <v>43296</v>
      </c>
      <c r="D1228" s="9">
        <v>4</v>
      </c>
      <c r="E1228" s="12">
        <f>IF(B1228&gt;0,_xlfn.DAYS(B1228,C1228)/365.242199,"")</f>
        <v>4.9556157666217526</v>
      </c>
      <c r="F1228" s="43">
        <v>793.27127295830235</v>
      </c>
      <c r="G1228" s="47">
        <v>13.529821627647713</v>
      </c>
      <c r="H1228" s="47">
        <v>12.518970148375693</v>
      </c>
      <c r="I1228" s="47">
        <v>13.575480904379148</v>
      </c>
      <c r="J1228" s="40">
        <v>71.359698044460075</v>
      </c>
      <c r="K1228" s="45">
        <f>IF(G1228&gt;0,0.0000275*G1228^2.082*H1228^0.974*F1228,"")</f>
        <v>57.961061854742219</v>
      </c>
      <c r="L1228" s="45">
        <f>IF(G1228&gt;0,(1/3*H1228^3*PI()*(G1228/((H1228-1.3)*200))^2)*F1228,"")</f>
        <v>59.261729621577736</v>
      </c>
      <c r="M1228" s="30">
        <f>IF(E1228&gt;1.9,J1228/E1228,"")</f>
        <v>14.399764107035692</v>
      </c>
      <c r="N1228" s="13" t="s">
        <v>91</v>
      </c>
      <c r="O1228" s="13" t="s">
        <v>379</v>
      </c>
      <c r="P1228" s="27" t="s">
        <v>48</v>
      </c>
      <c r="Q1228" s="15" t="s">
        <v>102</v>
      </c>
      <c r="R1228" s="26">
        <v>3</v>
      </c>
      <c r="S1228" s="13">
        <v>0</v>
      </c>
      <c r="T1228" s="13">
        <v>100</v>
      </c>
      <c r="U1228" s="13"/>
      <c r="V1228" s="25">
        <f>(F1227-F1228)/F1227</f>
        <v>3.8961038961038967E-2</v>
      </c>
      <c r="W1228" s="13" t="s">
        <v>95</v>
      </c>
    </row>
    <row r="1229" spans="1:23" x14ac:dyDescent="0.25">
      <c r="A1229" s="21" t="s">
        <v>186</v>
      </c>
      <c r="B1229" s="34">
        <v>45106</v>
      </c>
      <c r="C1229" s="18">
        <v>43296</v>
      </c>
      <c r="D1229" s="9">
        <v>4</v>
      </c>
      <c r="E1229" s="12">
        <f>IF(B1229&gt;0,_xlfn.DAYS(B1229,C1229)/365.242199,"")</f>
        <v>4.9556157666217526</v>
      </c>
      <c r="F1229" s="43">
        <v>782.55139089129818</v>
      </c>
      <c r="G1229" s="47">
        <v>14.913339195443772</v>
      </c>
      <c r="H1229" s="47">
        <v>12.619102825469643</v>
      </c>
      <c r="I1229" s="47">
        <v>16.179065974473477</v>
      </c>
      <c r="J1229" s="40">
        <v>84.964998742274432</v>
      </c>
      <c r="K1229" s="45">
        <f>IF(G1229&gt;0,0.0000275*G1229^2.082*H1229^0.974*F1229,"")</f>
        <v>70.571643762269304</v>
      </c>
      <c r="L1229" s="45">
        <f>IF(G1229&gt;0,(1/3*H1229^3*PI()*(G1229/((H1229-1.3)*200))^2)*F1229,"")</f>
        <v>71.464887272989827</v>
      </c>
      <c r="M1229" s="30">
        <f>IF(E1229&gt;1.9,J1229/E1229,"")</f>
        <v>17.14519501583456</v>
      </c>
      <c r="N1229" s="13" t="s">
        <v>91</v>
      </c>
      <c r="O1229" s="13" t="s">
        <v>379</v>
      </c>
      <c r="P1229" s="27" t="s">
        <v>48</v>
      </c>
      <c r="Q1229" s="15" t="s">
        <v>102</v>
      </c>
      <c r="R1229" s="26">
        <v>4</v>
      </c>
      <c r="S1229" s="13">
        <v>100</v>
      </c>
      <c r="T1229" s="13">
        <v>100</v>
      </c>
      <c r="U1229" s="13"/>
      <c r="V1229" s="25">
        <f>(F1228-F1229)/F1228</f>
        <v>1.3513513513513613E-2</v>
      </c>
      <c r="W1229" s="13" t="s">
        <v>95</v>
      </c>
    </row>
    <row r="1230" spans="1:23" x14ac:dyDescent="0.25">
      <c r="A1230" s="21" t="s">
        <v>200</v>
      </c>
      <c r="B1230" s="34">
        <v>45106</v>
      </c>
      <c r="C1230" s="18">
        <v>43296</v>
      </c>
      <c r="D1230" s="9">
        <v>4</v>
      </c>
      <c r="E1230" s="12">
        <f>IF(B1230&gt;0,_xlfn.DAYS(B1230,C1230)/365.242199,"")</f>
        <v>4.9556157666217526</v>
      </c>
      <c r="F1230" s="43">
        <v>868.31044742733081</v>
      </c>
      <c r="G1230" s="47">
        <v>12.78807893804748</v>
      </c>
      <c r="H1230" s="47">
        <v>12.487387649480585</v>
      </c>
      <c r="I1230" s="47">
        <v>13.762202350246801</v>
      </c>
      <c r="J1230" s="40">
        <v>71.283376834037568</v>
      </c>
      <c r="K1230" s="45">
        <f>IF(G1230&gt;0,0.0000275*G1230^2.082*H1230^0.974*F1230,"")</f>
        <v>56.278136020932557</v>
      </c>
      <c r="L1230" s="45">
        <f>IF(G1230&gt;0,(1/3*H1230^3*PI()*(G1230/((H1230-1.3)*200))^2)*F1230,"")</f>
        <v>57.837788349008399</v>
      </c>
      <c r="M1230" s="30">
        <f>IF(E1230&gt;1.9,J1230/E1230,"")</f>
        <v>14.384363153043946</v>
      </c>
      <c r="N1230" s="13" t="s">
        <v>91</v>
      </c>
      <c r="O1230" s="13" t="s">
        <v>379</v>
      </c>
      <c r="P1230" s="27" t="s">
        <v>48</v>
      </c>
      <c r="Q1230" s="15" t="s">
        <v>102</v>
      </c>
      <c r="R1230" s="26">
        <v>5</v>
      </c>
      <c r="S1230" s="13">
        <v>100</v>
      </c>
      <c r="T1230" s="13">
        <v>0</v>
      </c>
      <c r="U1230" s="13"/>
      <c r="V1230" s="25">
        <f>(F1229-F1230)/F1229</f>
        <v>-0.10958904109589035</v>
      </c>
      <c r="W1230" s="13" t="s">
        <v>95</v>
      </c>
    </row>
    <row r="1231" spans="1:23" x14ac:dyDescent="0.25">
      <c r="A1231" s="21" t="s">
        <v>214</v>
      </c>
      <c r="B1231" s="34">
        <v>45106</v>
      </c>
      <c r="C1231" s="18">
        <v>43296</v>
      </c>
      <c r="D1231" s="9">
        <v>4</v>
      </c>
      <c r="E1231" s="12">
        <f>IF(B1231&gt;0,_xlfn.DAYS(B1231,C1231)/365.242199,"")</f>
        <v>4.9556157666217526</v>
      </c>
      <c r="F1231" s="43">
        <v>771.83150882429402</v>
      </c>
      <c r="G1231" s="47">
        <v>14.950753623188406</v>
      </c>
      <c r="H1231" s="47">
        <v>13.290164477740939</v>
      </c>
      <c r="I1231" s="47">
        <v>16.324760275522806</v>
      </c>
      <c r="J1231" s="40">
        <v>79.126508052416071</v>
      </c>
      <c r="K1231" s="45">
        <f>IF(G1231&gt;0,0.0000275*G1231^2.082*H1231^0.974*F1231,"")</f>
        <v>73.590593707860748</v>
      </c>
      <c r="L1231" s="45">
        <f>IF(G1231&gt;0,(1/3*H1231^3*PI()*(G1231/((H1231-1.3)*200))^2)*F1231,"")</f>
        <v>73.749331159300098</v>
      </c>
      <c r="M1231" s="30">
        <f>IF(E1231&gt;1.9,J1231/E1231,"")</f>
        <v>15.967038563677159</v>
      </c>
      <c r="N1231" s="13" t="s">
        <v>91</v>
      </c>
      <c r="O1231" s="13" t="s">
        <v>379</v>
      </c>
      <c r="P1231" s="27" t="s">
        <v>48</v>
      </c>
      <c r="Q1231" s="15" t="s">
        <v>102</v>
      </c>
      <c r="R1231" s="26">
        <v>6</v>
      </c>
      <c r="S1231" s="13">
        <v>200</v>
      </c>
      <c r="T1231" s="13">
        <v>200</v>
      </c>
      <c r="U1231" s="13"/>
      <c r="V1231" s="25">
        <f>(F1230-F1231)/F1230</f>
        <v>0.11111111111111116</v>
      </c>
      <c r="W1231" s="13" t="s">
        <v>95</v>
      </c>
    </row>
    <row r="1232" spans="1:23" x14ac:dyDescent="0.25">
      <c r="A1232" s="21" t="s">
        <v>228</v>
      </c>
      <c r="B1232" s="34">
        <v>45106</v>
      </c>
      <c r="C1232" s="18">
        <v>43296</v>
      </c>
      <c r="D1232" s="9">
        <v>4</v>
      </c>
      <c r="E1232" s="12">
        <f>IF(B1232&gt;0,_xlfn.DAYS(B1232,C1232)/365.242199,"")</f>
        <v>4.9556157666217526</v>
      </c>
      <c r="F1232" s="43">
        <v>836.15080122631878</v>
      </c>
      <c r="G1232" s="47">
        <v>14.131578144078144</v>
      </c>
      <c r="H1232" s="47">
        <v>12.905352990462092</v>
      </c>
      <c r="I1232" s="47">
        <v>15.776823534652756</v>
      </c>
      <c r="J1232" s="40">
        <v>79.278220608261421</v>
      </c>
      <c r="K1232" s="45">
        <f>IF(G1232&gt;0,0.0000275*G1232^2.082*H1232^0.974*F1232,"")</f>
        <v>68.897607046876374</v>
      </c>
      <c r="L1232" s="45">
        <f>IF(G1232&gt;0,(1/3*H1232^3*PI()*(G1232/((H1232-1.3)*200))^2)*F1232,"")</f>
        <v>69.763381075668931</v>
      </c>
      <c r="M1232" s="30">
        <f>IF(E1232&gt;1.9,J1232/E1232,"")</f>
        <v>15.997652833021284</v>
      </c>
      <c r="N1232" s="13" t="s">
        <v>91</v>
      </c>
      <c r="O1232" s="13" t="s">
        <v>379</v>
      </c>
      <c r="P1232" s="27" t="s">
        <v>48</v>
      </c>
      <c r="Q1232" s="15" t="s">
        <v>102</v>
      </c>
      <c r="R1232" s="26">
        <v>7</v>
      </c>
      <c r="S1232" s="13">
        <v>200</v>
      </c>
      <c r="T1232" s="13">
        <v>0</v>
      </c>
      <c r="U1232" s="13"/>
      <c r="V1232" s="25">
        <f>(F1231-F1232)/F1231</f>
        <v>-8.3333333333333662E-2</v>
      </c>
      <c r="W1232" s="13" t="s">
        <v>95</v>
      </c>
    </row>
    <row r="1233" spans="1:23" x14ac:dyDescent="0.25">
      <c r="A1233" s="21" t="s">
        <v>242</v>
      </c>
      <c r="B1233" s="34">
        <v>45106</v>
      </c>
      <c r="C1233" s="18">
        <v>43296</v>
      </c>
      <c r="D1233" s="9">
        <v>4</v>
      </c>
      <c r="E1233" s="12">
        <f>IF(B1233&gt;0,_xlfn.DAYS(B1233,C1233)/365.242199,"")</f>
        <v>4.9556157666217526</v>
      </c>
      <c r="F1233" s="43">
        <v>782.55139089129818</v>
      </c>
      <c r="G1233" s="47">
        <v>14.822722222222223</v>
      </c>
      <c r="H1233" s="47">
        <v>14.237564960892838</v>
      </c>
      <c r="I1233" s="47">
        <v>16.704435449613182</v>
      </c>
      <c r="J1233" s="40">
        <v>77.678581512959198</v>
      </c>
      <c r="K1233" s="45">
        <f>IF(G1233&gt;0,0.0000275*G1233^2.082*H1233^0.974*F1233,"")</f>
        <v>78.372551337914814</v>
      </c>
      <c r="L1233" s="45">
        <f>IF(G1233&gt;0,(1/3*H1233^3*PI()*(G1233/((H1233-1.3)*200))^2)*F1233,"")</f>
        <v>77.613899390480299</v>
      </c>
      <c r="M1233" s="30">
        <f>IF(E1233&gt;1.9,J1233/E1233,"")</f>
        <v>15.674859628173463</v>
      </c>
      <c r="N1233" s="13" t="s">
        <v>91</v>
      </c>
      <c r="O1233" s="13" t="s">
        <v>379</v>
      </c>
      <c r="P1233" s="27" t="s">
        <v>48</v>
      </c>
      <c r="Q1233" s="15" t="s">
        <v>102</v>
      </c>
      <c r="R1233" s="26">
        <v>8</v>
      </c>
      <c r="S1233" s="13">
        <v>400</v>
      </c>
      <c r="T1233" s="13">
        <v>0</v>
      </c>
      <c r="U1233" s="13"/>
      <c r="V1233" s="25">
        <f>(F1232-F1233)/F1232</f>
        <v>6.4102564102564291E-2</v>
      </c>
      <c r="W1233" s="13" t="s">
        <v>95</v>
      </c>
    </row>
    <row r="1234" spans="1:23" x14ac:dyDescent="0.25">
      <c r="A1234" s="21" t="s">
        <v>144</v>
      </c>
      <c r="B1234" s="34">
        <v>45106</v>
      </c>
      <c r="C1234" s="18">
        <v>43296</v>
      </c>
      <c r="D1234" s="9">
        <v>4</v>
      </c>
      <c r="E1234" s="12">
        <f>IF(B1234&gt;0,_xlfn.DAYS(B1234,C1234)/365.242199,"")</f>
        <v>4.9556157666217526</v>
      </c>
      <c r="F1234" s="43">
        <v>771.83150882429402</v>
      </c>
      <c r="G1234" s="47">
        <v>14.826198439241915</v>
      </c>
      <c r="H1234" s="47">
        <v>13.134202730131411</v>
      </c>
      <c r="I1234" s="47">
        <v>15.866460574422584</v>
      </c>
      <c r="J1234" s="40">
        <v>82.252175380085802</v>
      </c>
      <c r="K1234" s="45">
        <f>IF(G1234&gt;0,0.0000275*G1234^2.082*H1234^0.974*F1234,"")</f>
        <v>71.49315750256136</v>
      </c>
      <c r="L1234" s="45">
        <f>IF(G1234&gt;0,(1/3*H1234^3*PI()*(G1234/((H1234-1.3)*200))^2)*F1234,"")</f>
        <v>71.859449277236095</v>
      </c>
      <c r="M1234" s="30">
        <f>IF(E1234&gt;1.9,J1234/E1234,"")</f>
        <v>16.597770943843205</v>
      </c>
      <c r="N1234" s="13" t="s">
        <v>91</v>
      </c>
      <c r="O1234" s="13" t="s">
        <v>379</v>
      </c>
      <c r="P1234" s="27" t="s">
        <v>48</v>
      </c>
      <c r="Q1234" s="15" t="s">
        <v>102</v>
      </c>
      <c r="R1234" s="26">
        <v>9</v>
      </c>
      <c r="S1234" s="13">
        <v>400</v>
      </c>
      <c r="T1234" s="13">
        <v>400</v>
      </c>
      <c r="U1234" s="13"/>
      <c r="V1234" s="25">
        <f>(F1233-F1234)/F1233</f>
        <v>1.3698630136986403E-2</v>
      </c>
      <c r="W1234" s="13" t="s">
        <v>95</v>
      </c>
    </row>
    <row r="1235" spans="1:23" x14ac:dyDescent="0.25">
      <c r="A1235" s="21" t="s">
        <v>130</v>
      </c>
      <c r="B1235" s="34">
        <v>45106</v>
      </c>
      <c r="C1235" s="18">
        <v>43296</v>
      </c>
      <c r="D1235" s="9">
        <v>4</v>
      </c>
      <c r="E1235" s="12">
        <f>IF(B1235&gt;0,_xlfn.DAYS(B1235,C1235)/365.242199,"")</f>
        <v>4.9556157666217526</v>
      </c>
      <c r="F1235" s="43">
        <v>793.27127295830235</v>
      </c>
      <c r="G1235" s="47">
        <v>14.025666666666666</v>
      </c>
      <c r="H1235" s="47">
        <v>12.043272519824747</v>
      </c>
      <c r="I1235" s="47">
        <v>14.728433744467992</v>
      </c>
      <c r="J1235" s="40">
        <v>75.085431807257891</v>
      </c>
      <c r="K1235" s="45">
        <f>IF(G1235&gt;0,0.0000275*G1235^2.082*H1235^0.974*F1235,"")</f>
        <v>60.158130604838554</v>
      </c>
      <c r="L1235" s="45">
        <f>IF(G1235&gt;0,(1/3*H1235^3*PI()*(G1235/((H1235-1.3)*200))^2)*F1235,"")</f>
        <v>61.829785117334161</v>
      </c>
      <c r="M1235" s="30">
        <f>IF(E1235&gt;1.9,J1235/E1235,"")</f>
        <v>15.151584655330067</v>
      </c>
      <c r="N1235" s="13" t="s">
        <v>91</v>
      </c>
      <c r="O1235" s="13" t="s">
        <v>379</v>
      </c>
      <c r="P1235" s="27" t="s">
        <v>48</v>
      </c>
      <c r="Q1235" s="15" t="s">
        <v>102</v>
      </c>
      <c r="R1235" s="26">
        <v>10</v>
      </c>
      <c r="S1235" s="13">
        <v>400</v>
      </c>
      <c r="T1235" s="13">
        <v>0</v>
      </c>
      <c r="U1235" s="13"/>
      <c r="V1235" s="25">
        <f>(F1234-F1235)/F1234</f>
        <v>-2.7777777777777988E-2</v>
      </c>
      <c r="W1235" s="13" t="s">
        <v>95</v>
      </c>
    </row>
    <row r="1236" spans="1:23" x14ac:dyDescent="0.25">
      <c r="A1236" s="21" t="s">
        <v>117</v>
      </c>
      <c r="B1236" s="17">
        <v>45107</v>
      </c>
      <c r="C1236" s="18">
        <v>42566</v>
      </c>
      <c r="D1236" s="9">
        <v>4</v>
      </c>
      <c r="E1236" s="12">
        <f>IF(B1236&gt;0,_xlfn.DAYS(B1236,C1236)/365.242199,"")</f>
        <v>6.9570274381137427</v>
      </c>
      <c r="F1236" s="43">
        <v>1111.1111111111111</v>
      </c>
      <c r="G1236" s="47">
        <v>12.642578386193188</v>
      </c>
      <c r="H1236" s="47">
        <v>14.919518814544986</v>
      </c>
      <c r="I1236" s="47">
        <v>17.020932446147416</v>
      </c>
      <c r="J1236" s="40">
        <v>84.330166021760789</v>
      </c>
      <c r="K1236" s="45">
        <f>IF(G1236&gt;0,0.0000275*G1236^2.082*H1236^0.974*F1236,"")</f>
        <v>83.627518368752192</v>
      </c>
      <c r="L1236" s="45">
        <f>IF(G1236&gt;0,(1/3*H1236^3*PI()*(G1236/((H1236-1.3)*200))^2)*F1236,"")</f>
        <v>83.241203130769009</v>
      </c>
      <c r="M1236" s="30">
        <f>IF(E1236&gt;1.9,J1236/E1236,"")</f>
        <v>12.121580196703265</v>
      </c>
      <c r="N1236" s="13" t="s">
        <v>91</v>
      </c>
      <c r="O1236" s="13" t="s">
        <v>379</v>
      </c>
      <c r="P1236" s="27" t="s">
        <v>48</v>
      </c>
      <c r="Q1236" s="15" t="s">
        <v>103</v>
      </c>
      <c r="R1236" s="26">
        <v>1</v>
      </c>
      <c r="S1236" s="13">
        <v>0</v>
      </c>
      <c r="T1236" s="13">
        <v>0</v>
      </c>
      <c r="U1236" s="13"/>
      <c r="V1236" s="25">
        <f>(F1235-F1236)/F1235</f>
        <v>-0.40066979479479492</v>
      </c>
      <c r="W1236" s="13" t="s">
        <v>95</v>
      </c>
    </row>
    <row r="1237" spans="1:23" x14ac:dyDescent="0.25">
      <c r="A1237" s="21" t="s">
        <v>159</v>
      </c>
      <c r="B1237" s="17">
        <v>45107</v>
      </c>
      <c r="C1237" s="18">
        <v>42566</v>
      </c>
      <c r="D1237" s="9">
        <v>4</v>
      </c>
      <c r="E1237" s="12">
        <f>IF(B1237&gt;0,_xlfn.DAYS(B1237,C1237)/365.242199,"")</f>
        <v>6.9570274381137427</v>
      </c>
      <c r="F1237" s="43">
        <v>877.77777777777783</v>
      </c>
      <c r="G1237" s="47">
        <v>13.835384615384616</v>
      </c>
      <c r="H1237" s="47">
        <v>15.735209960385998</v>
      </c>
      <c r="I1237" s="47">
        <v>16.585651675515912</v>
      </c>
      <c r="J1237" s="40">
        <v>82.999174738735093</v>
      </c>
      <c r="K1237" s="45">
        <f>IF(G1237&gt;0,0.0000275*G1237^2.082*H1237^0.974*F1237,"")</f>
        <v>83.948876206827947</v>
      </c>
      <c r="L1237" s="45">
        <f>IF(G1237&gt;0,(1/3*H1237^3*PI()*(G1237/((H1237-1.3)*200))^2)*F1237,"")</f>
        <v>82.244544291056329</v>
      </c>
      <c r="M1237" s="30">
        <f>IF(E1237&gt;1.9,J1237/E1237,"")</f>
        <v>11.930264107343904</v>
      </c>
      <c r="N1237" s="13" t="s">
        <v>91</v>
      </c>
      <c r="O1237" s="13" t="s">
        <v>379</v>
      </c>
      <c r="P1237" s="27" t="s">
        <v>48</v>
      </c>
      <c r="Q1237" s="15" t="s">
        <v>103</v>
      </c>
      <c r="R1237" s="26">
        <v>2</v>
      </c>
      <c r="S1237" s="13">
        <v>0</v>
      </c>
      <c r="T1237" s="13">
        <v>0</v>
      </c>
      <c r="U1237" s="13"/>
      <c r="V1237" s="25">
        <f>(F1236-F1237)/F1236</f>
        <v>0.20999999999999994</v>
      </c>
      <c r="W1237" s="13" t="s">
        <v>95</v>
      </c>
    </row>
    <row r="1238" spans="1:23" x14ac:dyDescent="0.25">
      <c r="A1238" s="21" t="s">
        <v>173</v>
      </c>
      <c r="B1238" s="17">
        <v>45107</v>
      </c>
      <c r="C1238" s="18">
        <v>42566</v>
      </c>
      <c r="D1238" s="9">
        <v>4</v>
      </c>
      <c r="E1238" s="12">
        <f>IF(B1238&gt;0,_xlfn.DAYS(B1238,C1238)/365.242199,"")</f>
        <v>6.9570274381137427</v>
      </c>
      <c r="F1238" s="43">
        <v>1000</v>
      </c>
      <c r="G1238" s="47">
        <v>13.108844395006795</v>
      </c>
      <c r="H1238" s="47">
        <v>15.143048814122858</v>
      </c>
      <c r="I1238" s="47">
        <v>16.532955463795268</v>
      </c>
      <c r="J1238" s="40">
        <v>82.555864470514223</v>
      </c>
      <c r="K1238" s="45">
        <f>IF(G1238&gt;0,0.0000275*G1238^2.082*H1238^0.974*F1238,"")</f>
        <v>82.343546490471851</v>
      </c>
      <c r="L1238" s="45">
        <f>IF(G1238&gt;0,(1/3*H1238^3*PI()*(G1238/((H1238-1.3)*200))^2)*F1238,"")</f>
        <v>81.521828014461235</v>
      </c>
      <c r="M1238" s="30">
        <f>IF(E1238&gt;1.9,J1238/E1238,"")</f>
        <v>11.866542888452022</v>
      </c>
      <c r="N1238" s="13" t="s">
        <v>91</v>
      </c>
      <c r="O1238" s="13" t="s">
        <v>379</v>
      </c>
      <c r="P1238" s="27" t="s">
        <v>48</v>
      </c>
      <c r="Q1238" s="15" t="s">
        <v>103</v>
      </c>
      <c r="R1238" s="26">
        <v>3</v>
      </c>
      <c r="S1238" s="13">
        <v>0</v>
      </c>
      <c r="T1238" s="13">
        <v>100</v>
      </c>
      <c r="U1238" s="13"/>
      <c r="V1238" s="25">
        <f>(F1237-F1238)/F1237</f>
        <v>-0.13924050632911386</v>
      </c>
      <c r="W1238" s="13" t="s">
        <v>95</v>
      </c>
    </row>
    <row r="1239" spans="1:23" x14ac:dyDescent="0.25">
      <c r="A1239" s="21" t="s">
        <v>187</v>
      </c>
      <c r="B1239" s="17">
        <v>45107</v>
      </c>
      <c r="C1239" s="18">
        <v>42566</v>
      </c>
      <c r="D1239" s="9">
        <v>4</v>
      </c>
      <c r="E1239" s="12">
        <f>IF(B1239&gt;0,_xlfn.DAYS(B1239,C1239)/365.242199,"")</f>
        <v>6.9570274381137427</v>
      </c>
      <c r="F1239" s="43">
        <v>988.88888888888903</v>
      </c>
      <c r="G1239" s="47">
        <v>13.330725308641973</v>
      </c>
      <c r="H1239" s="47">
        <v>15.336303728981303</v>
      </c>
      <c r="I1239" s="47">
        <v>16.753656951628511</v>
      </c>
      <c r="J1239" s="40">
        <v>82.984396594047126</v>
      </c>
      <c r="K1239" s="45">
        <f>IF(G1239&gt;0,0.0000275*G1239^2.082*H1239^0.974*F1239,"")</f>
        <v>85.372445636257069</v>
      </c>
      <c r="L1239" s="45">
        <f>IF(G1239&gt;0,(1/3*H1239^3*PI()*(G1239/((H1239-1.3)*200))^2)*F1239,"")</f>
        <v>84.232612608201151</v>
      </c>
      <c r="M1239" s="30">
        <f>IF(E1239&gt;1.9,J1239/E1239,"")</f>
        <v>11.928139903462371</v>
      </c>
      <c r="N1239" s="13" t="s">
        <v>91</v>
      </c>
      <c r="O1239" s="13" t="s">
        <v>379</v>
      </c>
      <c r="P1239" s="27" t="s">
        <v>48</v>
      </c>
      <c r="Q1239" s="15" t="s">
        <v>103</v>
      </c>
      <c r="R1239" s="26">
        <v>4</v>
      </c>
      <c r="S1239" s="13">
        <v>100</v>
      </c>
      <c r="T1239" s="13">
        <v>100</v>
      </c>
      <c r="U1239" s="13"/>
      <c r="V1239" s="25">
        <f>(F1238-F1239)/F1238</f>
        <v>1.1111111111110973E-2</v>
      </c>
      <c r="W1239" s="13" t="s">
        <v>95</v>
      </c>
    </row>
    <row r="1240" spans="1:23" x14ac:dyDescent="0.25">
      <c r="A1240" s="21" t="s">
        <v>201</v>
      </c>
      <c r="B1240" s="17">
        <v>45107</v>
      </c>
      <c r="C1240" s="18">
        <v>42566</v>
      </c>
      <c r="D1240" s="9">
        <v>4</v>
      </c>
      <c r="E1240" s="12">
        <f>IF(B1240&gt;0,_xlfn.DAYS(B1240,C1240)/365.242199,"")</f>
        <v>6.9570274381137427</v>
      </c>
      <c r="F1240" s="43">
        <v>1033.3333333333335</v>
      </c>
      <c r="G1240" s="47">
        <v>13.430263395680855</v>
      </c>
      <c r="H1240" s="47">
        <v>15.148513709281005</v>
      </c>
      <c r="I1240" s="47">
        <v>17.569230717948106</v>
      </c>
      <c r="J1240" s="40">
        <v>86.724963709528808</v>
      </c>
      <c r="K1240" s="45">
        <f>IF(G1240&gt;0,0.0000275*G1240^2.082*H1240^0.974*F1240,"")</f>
        <v>89.521124414733848</v>
      </c>
      <c r="L1240" s="45">
        <f>IF(G1240&gt;0,(1/3*H1240^3*PI()*(G1240/((H1240-1.3)*200))^2)*F1240,"")</f>
        <v>88.446747792621196</v>
      </c>
      <c r="M1240" s="30">
        <f>IF(E1240&gt;1.9,J1240/E1240,"")</f>
        <v>12.465807340993113</v>
      </c>
      <c r="N1240" s="13" t="s">
        <v>91</v>
      </c>
      <c r="O1240" s="13" t="s">
        <v>379</v>
      </c>
      <c r="P1240" s="27" t="s">
        <v>48</v>
      </c>
      <c r="Q1240" s="15" t="s">
        <v>103</v>
      </c>
      <c r="R1240" s="26">
        <v>5</v>
      </c>
      <c r="S1240" s="13">
        <v>100</v>
      </c>
      <c r="T1240" s="13">
        <v>0</v>
      </c>
      <c r="U1240" s="13"/>
      <c r="V1240" s="25">
        <f>(F1239-F1240)/F1239</f>
        <v>-4.4943820224719107E-2</v>
      </c>
      <c r="W1240" s="13" t="s">
        <v>95</v>
      </c>
    </row>
    <row r="1241" spans="1:23" x14ac:dyDescent="0.25">
      <c r="A1241" s="21" t="s">
        <v>215</v>
      </c>
      <c r="B1241" s="17">
        <v>45107</v>
      </c>
      <c r="C1241" s="18">
        <v>42566</v>
      </c>
      <c r="D1241" s="9">
        <v>4</v>
      </c>
      <c r="E1241" s="12">
        <f>IF(B1241&gt;0,_xlfn.DAYS(B1241,C1241)/365.242199,"")</f>
        <v>6.9570274381137427</v>
      </c>
      <c r="F1241" s="43">
        <v>988.88888888888903</v>
      </c>
      <c r="G1241" s="47">
        <v>13.678409090909092</v>
      </c>
      <c r="H1241" s="47">
        <v>15.131155039633329</v>
      </c>
      <c r="I1241" s="47">
        <v>17.693541755483373</v>
      </c>
      <c r="J1241" s="40">
        <v>89.931874890439914</v>
      </c>
      <c r="K1241" s="45">
        <f>IF(G1241&gt;0,0.0000275*G1241^2.082*H1241^0.974*F1241,"")</f>
        <v>88.899986120461861</v>
      </c>
      <c r="L1241" s="45">
        <f>IF(G1241&gt;0,(1/3*H1241^3*PI()*(G1241/((H1241-1.3)*200))^2)*F1241,"")</f>
        <v>87.717580728415996</v>
      </c>
      <c r="M1241" s="30">
        <f>IF(E1241&gt;1.9,J1241/E1241,"")</f>
        <v>12.926767314119308</v>
      </c>
      <c r="N1241" s="13" t="s">
        <v>91</v>
      </c>
      <c r="O1241" s="13" t="s">
        <v>379</v>
      </c>
      <c r="P1241" s="27" t="s">
        <v>48</v>
      </c>
      <c r="Q1241" s="15" t="s">
        <v>103</v>
      </c>
      <c r="R1241" s="26">
        <v>6</v>
      </c>
      <c r="S1241" s="13">
        <v>200</v>
      </c>
      <c r="T1241" s="13">
        <v>200</v>
      </c>
      <c r="U1241" s="13"/>
      <c r="V1241" s="25">
        <f>(F1240-F1241)/F1240</f>
        <v>4.3010752688172046E-2</v>
      </c>
      <c r="W1241" s="13" t="s">
        <v>95</v>
      </c>
    </row>
    <row r="1242" spans="1:23" x14ac:dyDescent="0.25">
      <c r="A1242" s="21" t="s">
        <v>229</v>
      </c>
      <c r="B1242" s="17">
        <v>45107</v>
      </c>
      <c r="C1242" s="18">
        <v>42566</v>
      </c>
      <c r="D1242" s="9">
        <v>4</v>
      </c>
      <c r="E1242" s="12">
        <f>IF(B1242&gt;0,_xlfn.DAYS(B1242,C1242)/365.242199,"")</f>
        <v>6.9570274381137427</v>
      </c>
      <c r="F1242" s="43">
        <v>1022.2222222222223</v>
      </c>
      <c r="G1242" s="47">
        <v>12.868338663329624</v>
      </c>
      <c r="H1242" s="47">
        <v>15.209377754190228</v>
      </c>
      <c r="I1242" s="47">
        <v>16.714239500203217</v>
      </c>
      <c r="J1242" s="40">
        <v>84.147974099698857</v>
      </c>
      <c r="K1242" s="45">
        <f>IF(G1242&gt;0,0.0000275*G1242^2.082*H1242^0.974*F1242,"")</f>
        <v>81.335542575757586</v>
      </c>
      <c r="L1242" s="45">
        <f>IF(G1242&gt;0,(1/3*H1242^3*PI()*(G1242/((H1242-1.3)*200))^2)*F1242,"")</f>
        <v>80.589385498364337</v>
      </c>
      <c r="M1242" s="30">
        <f>IF(E1242&gt;1.9,J1242/E1242,"")</f>
        <v>12.095392011636781</v>
      </c>
      <c r="N1242" s="13" t="s">
        <v>91</v>
      </c>
      <c r="O1242" s="13" t="s">
        <v>379</v>
      </c>
      <c r="P1242" s="27" t="s">
        <v>48</v>
      </c>
      <c r="Q1242" s="15" t="s">
        <v>103</v>
      </c>
      <c r="R1242" s="26">
        <v>7</v>
      </c>
      <c r="S1242" s="13">
        <v>200</v>
      </c>
      <c r="T1242" s="13">
        <v>0</v>
      </c>
      <c r="U1242" s="13"/>
      <c r="V1242" s="25">
        <f>(F1241-F1242)/F1241</f>
        <v>-3.3707865168539242E-2</v>
      </c>
      <c r="W1242" s="13" t="s">
        <v>95</v>
      </c>
    </row>
    <row r="1243" spans="1:23" x14ac:dyDescent="0.25">
      <c r="A1243" s="21" t="s">
        <v>243</v>
      </c>
      <c r="B1243" s="17">
        <v>45107</v>
      </c>
      <c r="C1243" s="18">
        <v>42566</v>
      </c>
      <c r="D1243" s="9">
        <v>4</v>
      </c>
      <c r="E1243" s="12">
        <f>IF(B1243&gt;0,_xlfn.DAYS(B1243,C1243)/365.242199,"")</f>
        <v>6.9570274381137427</v>
      </c>
      <c r="F1243" s="43">
        <v>1011.1111111111113</v>
      </c>
      <c r="G1243" s="47">
        <v>12.760808461315559</v>
      </c>
      <c r="H1243" s="47">
        <v>14.821173676137331</v>
      </c>
      <c r="I1243" s="47">
        <v>16.195975937333912</v>
      </c>
      <c r="J1243" s="40">
        <v>79.732480030350487</v>
      </c>
      <c r="K1243" s="45">
        <f>IF(G1243&gt;0,0.0000275*G1243^2.082*H1243^0.974*F1243,"")</f>
        <v>77.092054044323149</v>
      </c>
      <c r="L1243" s="45">
        <f>IF(G1243&gt;0,(1/3*H1243^3*PI()*(G1243/((H1243-1.3)*200))^2)*F1243,"")</f>
        <v>76.761401653676799</v>
      </c>
      <c r="M1243" s="30">
        <f>IF(E1243&gt;1.9,J1243/E1243,"")</f>
        <v>11.460710876823613</v>
      </c>
      <c r="N1243" s="13" t="s">
        <v>91</v>
      </c>
      <c r="O1243" s="13" t="s">
        <v>379</v>
      </c>
      <c r="P1243" s="27" t="s">
        <v>48</v>
      </c>
      <c r="Q1243" s="15" t="s">
        <v>103</v>
      </c>
      <c r="R1243" s="26">
        <v>8</v>
      </c>
      <c r="S1243" s="13">
        <v>400</v>
      </c>
      <c r="T1243" s="13">
        <v>0</v>
      </c>
      <c r="U1243" s="13"/>
      <c r="V1243" s="25">
        <f>(F1242-F1243)/F1242</f>
        <v>1.0869565217391167E-2</v>
      </c>
      <c r="W1243" s="13" t="s">
        <v>95</v>
      </c>
    </row>
    <row r="1244" spans="1:23" x14ac:dyDescent="0.25">
      <c r="A1244" s="21" t="s">
        <v>145</v>
      </c>
      <c r="B1244" s="17">
        <v>45107</v>
      </c>
      <c r="C1244" s="18">
        <v>42566</v>
      </c>
      <c r="D1244" s="9">
        <v>4</v>
      </c>
      <c r="E1244" s="12">
        <f>IF(B1244&gt;0,_xlfn.DAYS(B1244,C1244)/365.242199,"")</f>
        <v>6.9570274381137427</v>
      </c>
      <c r="F1244" s="43">
        <v>944.44444444444446</v>
      </c>
      <c r="G1244" s="47">
        <v>14.149149237858914</v>
      </c>
      <c r="H1244" s="47">
        <v>15.744931573817437</v>
      </c>
      <c r="I1244" s="47">
        <v>18.134234791802072</v>
      </c>
      <c r="J1244" s="40">
        <v>90.521590376710051</v>
      </c>
      <c r="K1244" s="45">
        <f>IF(G1244&gt;0,0.0000275*G1244^2.082*H1244^0.974*F1244,"")</f>
        <v>94.698863927935506</v>
      </c>
      <c r="L1244" s="45">
        <f>IF(G1244&gt;0,(1/3*H1244^3*PI()*(G1244/((H1244-1.3)*200))^2)*F1244,"")</f>
        <v>92.597028997223759</v>
      </c>
      <c r="M1244" s="30">
        <f>IF(E1244&gt;1.9,J1244/E1244,"")</f>
        <v>13.011532753312405</v>
      </c>
      <c r="N1244" s="13" t="s">
        <v>91</v>
      </c>
      <c r="O1244" s="13" t="s">
        <v>379</v>
      </c>
      <c r="P1244" s="27" t="s">
        <v>48</v>
      </c>
      <c r="Q1244" s="15" t="s">
        <v>103</v>
      </c>
      <c r="R1244" s="26">
        <v>9</v>
      </c>
      <c r="S1244" s="13">
        <v>400</v>
      </c>
      <c r="T1244" s="13">
        <v>400</v>
      </c>
      <c r="U1244" s="13"/>
      <c r="V1244" s="25">
        <f>(F1243-F1244)/F1243</f>
        <v>6.5934065934066102E-2</v>
      </c>
      <c r="W1244" s="13" t="s">
        <v>95</v>
      </c>
    </row>
    <row r="1245" spans="1:23" x14ac:dyDescent="0.25">
      <c r="A1245" s="21" t="s">
        <v>131</v>
      </c>
      <c r="B1245" s="17">
        <v>45107</v>
      </c>
      <c r="C1245" s="18">
        <v>42566</v>
      </c>
      <c r="D1245" s="9">
        <v>4</v>
      </c>
      <c r="E1245" s="12">
        <f>IF(B1245&gt;0,_xlfn.DAYS(B1245,C1245)/365.242199,"")</f>
        <v>6.9570274381137427</v>
      </c>
      <c r="F1245" s="43">
        <v>1033.3333333333335</v>
      </c>
      <c r="G1245" s="47">
        <v>13.950553447185328</v>
      </c>
      <c r="H1245" s="47">
        <v>15.829463474763703</v>
      </c>
      <c r="I1245" s="47">
        <v>18.889637051232462</v>
      </c>
      <c r="J1245" s="40">
        <v>95.873709457920015</v>
      </c>
      <c r="K1245" s="45">
        <f>IF(G1245&gt;0,0.0000275*G1245^2.082*H1245^0.974*F1245,"")</f>
        <v>101.13292761096321</v>
      </c>
      <c r="L1245" s="45">
        <f>IF(G1245&gt;0,(1/3*H1245^3*PI()*(G1245/((H1245-1.3)*200))^2)*F1245,"")</f>
        <v>98.921654301115396</v>
      </c>
      <c r="M1245" s="30">
        <f>IF(E1245&gt;1.9,J1245/E1245,"")</f>
        <v>13.780843946752384</v>
      </c>
      <c r="N1245" s="13" t="s">
        <v>91</v>
      </c>
      <c r="O1245" s="13" t="s">
        <v>379</v>
      </c>
      <c r="P1245" s="27" t="s">
        <v>48</v>
      </c>
      <c r="Q1245" s="15" t="s">
        <v>103</v>
      </c>
      <c r="R1245" s="26">
        <v>10</v>
      </c>
      <c r="S1245" s="13">
        <v>400</v>
      </c>
      <c r="T1245" s="13">
        <v>0</v>
      </c>
      <c r="U1245" s="13"/>
      <c r="V1245" s="25">
        <f>(F1244-F1245)/F1244</f>
        <v>-9.4117647058823681E-2</v>
      </c>
      <c r="W1245" s="13" t="s">
        <v>95</v>
      </c>
    </row>
    <row r="1246" spans="1:23" x14ac:dyDescent="0.25">
      <c r="A1246" s="21" t="s">
        <v>118</v>
      </c>
      <c r="B1246" s="28">
        <v>44747</v>
      </c>
      <c r="C1246" s="18">
        <v>42931</v>
      </c>
      <c r="D1246" s="9">
        <v>4</v>
      </c>
      <c r="E1246" s="12">
        <f>IF(B1246&gt;0,_xlfn.DAYS(B1246,C1246)/365.242199,"")</f>
        <v>4.972043222201715</v>
      </c>
      <c r="F1246" s="43">
        <v>872.60722949832973</v>
      </c>
      <c r="G1246" s="47">
        <v>15.82560019301501</v>
      </c>
      <c r="H1246" s="47">
        <v>16.11553057867852</v>
      </c>
      <c r="I1246" s="47">
        <v>20.852630282417952</v>
      </c>
      <c r="J1246" s="40">
        <v>108.05331084188532</v>
      </c>
      <c r="K1246" s="45">
        <f>IF(G1246&gt;0,0.0000275*G1246^2.082*H1246^0.974*F1246,"")</f>
        <v>112.99927693914282</v>
      </c>
      <c r="L1246" s="45">
        <f>IF(G1246&gt;0,(1/3*H1246^3*PI()*(G1246/((H1246-1.3)*200))^2)*F1246,"")</f>
        <v>109.09559627371681</v>
      </c>
      <c r="M1246" s="30">
        <f>IF(E1246&gt;1.9,J1246/E1246,"")</f>
        <v>21.732174482996001</v>
      </c>
      <c r="N1246" s="13" t="s">
        <v>91</v>
      </c>
      <c r="O1246" s="13" t="s">
        <v>379</v>
      </c>
      <c r="P1246" s="27" t="s">
        <v>48</v>
      </c>
      <c r="Q1246" s="15" t="s">
        <v>104</v>
      </c>
      <c r="R1246" s="26">
        <v>1</v>
      </c>
      <c r="S1246" s="13">
        <v>0</v>
      </c>
      <c r="T1246" s="13">
        <v>0</v>
      </c>
      <c r="U1246" s="13"/>
      <c r="V1246" s="25">
        <f>(F1245-F1246)/F1245</f>
        <v>0.15554139080806811</v>
      </c>
      <c r="W1246" s="13" t="s">
        <v>96</v>
      </c>
    </row>
    <row r="1247" spans="1:23" x14ac:dyDescent="0.25">
      <c r="A1247" s="21" t="s">
        <v>160</v>
      </c>
      <c r="B1247" s="28">
        <v>44747</v>
      </c>
      <c r="C1247" s="18">
        <v>42931</v>
      </c>
      <c r="D1247" s="9">
        <v>4</v>
      </c>
      <c r="E1247" s="12">
        <f>IF(B1247&gt;0,_xlfn.DAYS(B1247,C1247)/365.242199,"")</f>
        <v>4.972043222201715</v>
      </c>
      <c r="F1247" s="43">
        <v>872.60722949832973</v>
      </c>
      <c r="G1247" s="47">
        <v>15.652954144620811</v>
      </c>
      <c r="H1247" s="47">
        <v>16.227648208964304</v>
      </c>
      <c r="I1247" s="47">
        <v>20.573782373402832</v>
      </c>
      <c r="J1247" s="40">
        <v>110.46167553985129</v>
      </c>
      <c r="K1247" s="45">
        <f>IF(G1247&gt;0,0.0000275*G1247^2.082*H1247^0.974*F1247,"")</f>
        <v>111.19620443340999</v>
      </c>
      <c r="L1247" s="45">
        <f>IF(G1247&gt;0,(1/3*H1247^3*PI()*(G1247/((H1247-1.3)*200))^2)*F1247,"")</f>
        <v>107.34060251266663</v>
      </c>
      <c r="M1247" s="30">
        <f>IF(E1247&gt;1.9,J1247/E1247,"")</f>
        <v>22.216555770594599</v>
      </c>
      <c r="N1247" s="13" t="s">
        <v>91</v>
      </c>
      <c r="O1247" s="13" t="s">
        <v>379</v>
      </c>
      <c r="P1247" s="27" t="s">
        <v>48</v>
      </c>
      <c r="Q1247" s="15" t="s">
        <v>104</v>
      </c>
      <c r="R1247" s="26">
        <v>2</v>
      </c>
      <c r="S1247" s="13">
        <v>0</v>
      </c>
      <c r="T1247" s="13">
        <v>0</v>
      </c>
      <c r="U1247" s="13"/>
      <c r="V1247" s="25">
        <f>(F1246-F1247)/F1246</f>
        <v>0</v>
      </c>
      <c r="W1247" s="13" t="s">
        <v>96</v>
      </c>
    </row>
    <row r="1248" spans="1:23" x14ac:dyDescent="0.25">
      <c r="A1248" s="21" t="s">
        <v>174</v>
      </c>
      <c r="B1248" s="28">
        <v>44747</v>
      </c>
      <c r="C1248" s="18">
        <v>42931</v>
      </c>
      <c r="D1248" s="9">
        <v>4</v>
      </c>
      <c r="E1248" s="12">
        <f>IF(B1248&gt;0,_xlfn.DAYS(B1248,C1248)/365.242199,"")</f>
        <v>4.972043222201715</v>
      </c>
      <c r="F1248" s="43">
        <v>820.04052892614118</v>
      </c>
      <c r="G1248" s="47">
        <v>14.229173874601161</v>
      </c>
      <c r="H1248" s="47">
        <v>14.428279555884224</v>
      </c>
      <c r="I1248" s="47">
        <v>16.270414183209848</v>
      </c>
      <c r="J1248" s="40">
        <v>84.085437579312838</v>
      </c>
      <c r="K1248" s="45">
        <f>IF(G1248&gt;0,0.0000275*G1248^2.082*H1248^0.974*F1248,"")</f>
        <v>76.412267603797901</v>
      </c>
      <c r="L1248" s="45">
        <f>IF(G1248&gt;0,(1/3*H1248^3*PI()*(G1248/((H1248-1.3)*200))^2)*F1248,"")</f>
        <v>75.75151612592164</v>
      </c>
      <c r="M1248" s="30">
        <f>IF(E1248&gt;1.9,J1248/E1248,"")</f>
        <v>16.911646544793754</v>
      </c>
      <c r="N1248" s="13" t="s">
        <v>91</v>
      </c>
      <c r="O1248" s="13" t="s">
        <v>379</v>
      </c>
      <c r="P1248" s="27" t="s">
        <v>48</v>
      </c>
      <c r="Q1248" s="15" t="s">
        <v>104</v>
      </c>
      <c r="R1248" s="26">
        <v>3</v>
      </c>
      <c r="S1248" s="13">
        <v>0</v>
      </c>
      <c r="T1248" s="13">
        <v>100</v>
      </c>
      <c r="U1248" s="13"/>
      <c r="V1248" s="25">
        <f>(F1247-F1248)/F1247</f>
        <v>6.02409638554217E-2</v>
      </c>
      <c r="W1248" s="13" t="s">
        <v>96</v>
      </c>
    </row>
    <row r="1249" spans="1:23" x14ac:dyDescent="0.25">
      <c r="A1249" s="21" t="s">
        <v>188</v>
      </c>
      <c r="B1249" s="28">
        <v>44747</v>
      </c>
      <c r="C1249" s="18">
        <v>42931</v>
      </c>
      <c r="D1249" s="9">
        <v>4</v>
      </c>
      <c r="E1249" s="12">
        <f>IF(B1249&gt;0,_xlfn.DAYS(B1249,C1249)/365.242199,"")</f>
        <v>4.972043222201715</v>
      </c>
      <c r="F1249" s="43">
        <v>841.06720915501671</v>
      </c>
      <c r="G1249" s="47">
        <v>15.001078894930167</v>
      </c>
      <c r="H1249" s="47">
        <v>15.072217270098522</v>
      </c>
      <c r="I1249" s="47">
        <v>18.526718176900744</v>
      </c>
      <c r="J1249" s="40">
        <v>97.300641793102074</v>
      </c>
      <c r="K1249" s="45">
        <f>IF(G1249&gt;0,0.0000275*G1249^2.082*H1249^0.974*F1249,"")</f>
        <v>91.284064731098056</v>
      </c>
      <c r="L1249" s="45">
        <f>IF(G1249&gt;0,(1/3*H1249^3*PI()*(G1249/((H1249-1.3)*200))^2)*F1249,"")</f>
        <v>89.447462593878825</v>
      </c>
      <c r="M1249" s="30">
        <f>IF(E1249&gt;1.9,J1249/E1249,"")</f>
        <v>19.569548663339155</v>
      </c>
      <c r="N1249" s="13" t="s">
        <v>91</v>
      </c>
      <c r="O1249" s="13" t="s">
        <v>379</v>
      </c>
      <c r="P1249" s="27" t="s">
        <v>48</v>
      </c>
      <c r="Q1249" s="15" t="s">
        <v>104</v>
      </c>
      <c r="R1249" s="26">
        <v>4</v>
      </c>
      <c r="S1249" s="13">
        <v>100</v>
      </c>
      <c r="T1249" s="13">
        <v>100</v>
      </c>
      <c r="U1249" s="13"/>
      <c r="V1249" s="25">
        <f>(F1248-F1249)/F1248</f>
        <v>-2.5641025641025786E-2</v>
      </c>
      <c r="W1249" s="13" t="s">
        <v>96</v>
      </c>
    </row>
    <row r="1250" spans="1:23" x14ac:dyDescent="0.25">
      <c r="A1250" s="21" t="s">
        <v>202</v>
      </c>
      <c r="B1250" s="28">
        <v>44747</v>
      </c>
      <c r="C1250" s="18">
        <v>42931</v>
      </c>
      <c r="D1250" s="9">
        <v>4</v>
      </c>
      <c r="E1250" s="12">
        <f>IF(B1250&gt;0,_xlfn.DAYS(B1250,C1250)/365.242199,"")</f>
        <v>4.972043222201715</v>
      </c>
      <c r="F1250" s="43">
        <v>841.06720915501671</v>
      </c>
      <c r="G1250" s="47">
        <v>15.242502128565345</v>
      </c>
      <c r="H1250" s="47">
        <v>14.954645552671693</v>
      </c>
      <c r="I1250" s="47">
        <v>19.0148475212577</v>
      </c>
      <c r="J1250" s="40">
        <v>92.947428898471927</v>
      </c>
      <c r="K1250" s="45">
        <f>IF(G1250&gt;0,0.0000275*G1250^2.082*H1250^0.974*F1250,"")</f>
        <v>93.652307496845282</v>
      </c>
      <c r="L1250" s="45">
        <f>IF(G1250&gt;0,(1/3*H1250^3*PI()*(G1250/((H1250-1.3)*200))^2)*F1250,"")</f>
        <v>91.765485467359895</v>
      </c>
      <c r="M1250" s="30">
        <f>IF(E1250&gt;1.9,J1250/E1250,"")</f>
        <v>18.694010640018742</v>
      </c>
      <c r="N1250" s="13" t="s">
        <v>91</v>
      </c>
      <c r="O1250" s="13" t="s">
        <v>379</v>
      </c>
      <c r="P1250" s="27" t="s">
        <v>48</v>
      </c>
      <c r="Q1250" s="15" t="s">
        <v>104</v>
      </c>
      <c r="R1250" s="26">
        <v>5</v>
      </c>
      <c r="S1250" s="13">
        <v>100</v>
      </c>
      <c r="T1250" s="13">
        <v>0</v>
      </c>
      <c r="U1250" s="13"/>
      <c r="V1250" s="25">
        <f>(F1249-F1250)/F1249</f>
        <v>0</v>
      </c>
      <c r="W1250" s="13" t="s">
        <v>96</v>
      </c>
    </row>
    <row r="1251" spans="1:23" x14ac:dyDescent="0.25">
      <c r="A1251" s="21" t="s">
        <v>216</v>
      </c>
      <c r="B1251" s="28">
        <v>44747</v>
      </c>
      <c r="C1251" s="18">
        <v>42931</v>
      </c>
      <c r="D1251" s="9">
        <v>4</v>
      </c>
      <c r="E1251" s="12">
        <f>IF(B1251&gt;0,_xlfn.DAYS(B1251,C1251)/365.242199,"")</f>
        <v>4.972043222201715</v>
      </c>
      <c r="F1251" s="43">
        <v>830.55386904057889</v>
      </c>
      <c r="G1251" s="47">
        <v>15.199162257495589</v>
      </c>
      <c r="H1251" s="47">
        <v>14.723944049139451</v>
      </c>
      <c r="I1251" s="47">
        <v>18.517799958888535</v>
      </c>
      <c r="J1251" s="40">
        <v>96.224915000177091</v>
      </c>
      <c r="K1251" s="45">
        <f>IF(G1251&gt;0,0.0000275*G1251^2.082*H1251^0.974*F1251,"")</f>
        <v>90.553354649011212</v>
      </c>
      <c r="L1251" s="45">
        <f>IF(G1251&gt;0,(1/3*H1251^3*PI()*(G1251/((H1251-1.3)*200))^2)*F1251,"")</f>
        <v>88.979086673154143</v>
      </c>
      <c r="M1251" s="30">
        <f>IF(E1251&gt;1.9,J1251/E1251,"")</f>
        <v>19.353193586592933</v>
      </c>
      <c r="N1251" s="13" t="s">
        <v>91</v>
      </c>
      <c r="O1251" s="13" t="s">
        <v>379</v>
      </c>
      <c r="P1251" s="27" t="s">
        <v>48</v>
      </c>
      <c r="Q1251" s="15" t="s">
        <v>104</v>
      </c>
      <c r="R1251" s="26">
        <v>6</v>
      </c>
      <c r="S1251" s="13">
        <v>200</v>
      </c>
      <c r="T1251" s="13">
        <v>200</v>
      </c>
      <c r="U1251" s="13"/>
      <c r="V1251" s="25">
        <f>(F1250-F1251)/F1250</f>
        <v>1.2500000000000136E-2</v>
      </c>
      <c r="W1251" s="13" t="s">
        <v>96</v>
      </c>
    </row>
    <row r="1252" spans="1:23" x14ac:dyDescent="0.25">
      <c r="A1252" s="21" t="s">
        <v>230</v>
      </c>
      <c r="B1252" s="28">
        <v>44747</v>
      </c>
      <c r="C1252" s="18">
        <v>42931</v>
      </c>
      <c r="D1252" s="9">
        <v>4</v>
      </c>
      <c r="E1252" s="12">
        <f>IF(B1252&gt;0,_xlfn.DAYS(B1252,C1252)/365.242199,"")</f>
        <v>4.972043222201715</v>
      </c>
      <c r="F1252" s="43">
        <v>935.68727018495599</v>
      </c>
      <c r="G1252" s="47">
        <v>15.562336108924953</v>
      </c>
      <c r="H1252" s="47">
        <v>15.533075559248074</v>
      </c>
      <c r="I1252" s="47">
        <v>21.471298431864327</v>
      </c>
      <c r="J1252" s="40">
        <v>114.20190048298345</v>
      </c>
      <c r="K1252" s="45">
        <f>IF(G1252&gt;0,0.0000275*G1252^2.082*H1252^0.974*F1252,"")</f>
        <v>112.8880289722389</v>
      </c>
      <c r="L1252" s="45">
        <f>IF(G1252&gt;0,(1/3*H1252^3*PI()*(G1252/((H1252-1.3)*200))^2)*F1252,"")</f>
        <v>109.75486603018301</v>
      </c>
      <c r="M1252" s="30">
        <f>IF(E1252&gt;1.9,J1252/E1252,"")</f>
        <v>22.968806862546277</v>
      </c>
      <c r="N1252" s="13" t="s">
        <v>91</v>
      </c>
      <c r="O1252" s="13" t="s">
        <v>379</v>
      </c>
      <c r="P1252" s="27" t="s">
        <v>48</v>
      </c>
      <c r="Q1252" s="15" t="s">
        <v>104</v>
      </c>
      <c r="R1252" s="26">
        <v>7</v>
      </c>
      <c r="S1252" s="13">
        <v>200</v>
      </c>
      <c r="T1252" s="13">
        <v>0</v>
      </c>
      <c r="U1252" s="13"/>
      <c r="V1252" s="25">
        <f>(F1251-F1252)/F1251</f>
        <v>-0.12658227848101269</v>
      </c>
      <c r="W1252" s="13" t="s">
        <v>96</v>
      </c>
    </row>
    <row r="1253" spans="1:23" x14ac:dyDescent="0.25">
      <c r="A1253" s="21" t="s">
        <v>244</v>
      </c>
      <c r="B1253" s="28">
        <v>44747</v>
      </c>
      <c r="C1253" s="18">
        <v>42931</v>
      </c>
      <c r="D1253" s="9">
        <v>4</v>
      </c>
      <c r="E1253" s="12">
        <f>IF(B1253&gt;0,_xlfn.DAYS(B1253,C1253)/365.242199,"")</f>
        <v>4.972043222201715</v>
      </c>
      <c r="F1253" s="43">
        <v>872.60722949832973</v>
      </c>
      <c r="G1253" s="47">
        <v>16.521754340377896</v>
      </c>
      <c r="H1253" s="47">
        <v>15.536522779625987</v>
      </c>
      <c r="I1253" s="47">
        <v>22.117604803843907</v>
      </c>
      <c r="J1253" s="40">
        <v>124.3026611273955</v>
      </c>
      <c r="K1253" s="45">
        <f>IF(G1253&gt;0,0.0000275*G1253^2.082*H1253^0.974*F1253,"")</f>
        <v>119.26775739269061</v>
      </c>
      <c r="L1253" s="45">
        <f>IF(G1253&gt;0,(1/3*H1253^3*PI()*(G1253/((H1253-1.3)*200))^2)*F1253,"")</f>
        <v>115.38606899336364</v>
      </c>
      <c r="M1253" s="30">
        <f>IF(E1253&gt;1.9,J1253/E1253,"")</f>
        <v>25.000317891917263</v>
      </c>
      <c r="N1253" s="13" t="s">
        <v>91</v>
      </c>
      <c r="O1253" s="13" t="s">
        <v>379</v>
      </c>
      <c r="P1253" s="27" t="s">
        <v>48</v>
      </c>
      <c r="Q1253" s="15" t="s">
        <v>104</v>
      </c>
      <c r="R1253" s="26">
        <v>8</v>
      </c>
      <c r="S1253" s="13">
        <v>400</v>
      </c>
      <c r="T1253" s="13">
        <v>0</v>
      </c>
      <c r="U1253" s="13"/>
      <c r="V1253" s="25">
        <f>(F1252-F1253)/F1252</f>
        <v>6.7415730337078664E-2</v>
      </c>
      <c r="W1253" s="13" t="s">
        <v>96</v>
      </c>
    </row>
    <row r="1254" spans="1:23" x14ac:dyDescent="0.25">
      <c r="A1254" s="21" t="s">
        <v>146</v>
      </c>
      <c r="B1254" s="28">
        <v>44747</v>
      </c>
      <c r="C1254" s="18">
        <v>42931</v>
      </c>
      <c r="D1254" s="9">
        <v>4</v>
      </c>
      <c r="E1254" s="12">
        <f>IF(B1254&gt;0,_xlfn.DAYS(B1254,C1254)/365.242199,"")</f>
        <v>4.972043222201715</v>
      </c>
      <c r="F1254" s="43">
        <v>841.06720915501671</v>
      </c>
      <c r="G1254" s="47">
        <v>16.317663817663817</v>
      </c>
      <c r="H1254" s="47">
        <v>15.441127571503959</v>
      </c>
      <c r="I1254" s="47">
        <v>21.30159804961206</v>
      </c>
      <c r="J1254" s="40">
        <v>111.18160211739141</v>
      </c>
      <c r="K1254" s="45">
        <f>IF(G1254&gt;0,0.0000275*G1254^2.082*H1254^0.974*F1254,"")</f>
        <v>111.35011482886755</v>
      </c>
      <c r="L1254" s="45">
        <f>IF(G1254&gt;0,(1/3*H1254^3*PI()*(G1254/((H1254-1.3)*200))^2)*F1254,"")</f>
        <v>107.94045478705786</v>
      </c>
      <c r="M1254" s="30">
        <f>IF(E1254&gt;1.9,J1254/E1254,"")</f>
        <v>22.36135068595765</v>
      </c>
      <c r="N1254" s="13" t="s">
        <v>91</v>
      </c>
      <c r="O1254" s="13" t="s">
        <v>379</v>
      </c>
      <c r="P1254" s="27" t="s">
        <v>48</v>
      </c>
      <c r="Q1254" s="15" t="s">
        <v>104</v>
      </c>
      <c r="R1254" s="26">
        <v>9</v>
      </c>
      <c r="S1254" s="13">
        <v>400</v>
      </c>
      <c r="T1254" s="13">
        <v>400</v>
      </c>
      <c r="U1254" s="13"/>
      <c r="V1254" s="25">
        <f>(F1253-F1254)/F1253</f>
        <v>3.6144578313252892E-2</v>
      </c>
      <c r="W1254" s="13" t="s">
        <v>95</v>
      </c>
    </row>
    <row r="1255" spans="1:23" x14ac:dyDescent="0.25">
      <c r="A1255" s="21" t="s">
        <v>132</v>
      </c>
      <c r="B1255" s="28">
        <v>44747</v>
      </c>
      <c r="C1255" s="18">
        <v>42931</v>
      </c>
      <c r="D1255" s="9">
        <v>4</v>
      </c>
      <c r="E1255" s="12">
        <f>IF(B1255&gt;0,_xlfn.DAYS(B1255,C1255)/365.242199,"")</f>
        <v>4.972043222201715</v>
      </c>
      <c r="F1255" s="43">
        <v>872.60722949832973</v>
      </c>
      <c r="G1255" s="47">
        <v>16.802238095238092</v>
      </c>
      <c r="H1255" s="47">
        <v>16.028179661705241</v>
      </c>
      <c r="I1255" s="47">
        <v>22.971930678260691</v>
      </c>
      <c r="J1255" s="40">
        <v>125.8905992037115</v>
      </c>
      <c r="K1255" s="45">
        <f>IF(G1255&gt;0,0.0000275*G1255^2.082*H1255^0.974*F1255,"")</f>
        <v>127.32775662601036</v>
      </c>
      <c r="L1255" s="45">
        <f>IF(G1255&gt;0,(1/3*H1255^3*PI()*(G1255/((H1255-1.3)*200))^2)*F1255,"")</f>
        <v>122.42670514549816</v>
      </c>
      <c r="M1255" s="30">
        <f>IF(E1255&gt;1.9,J1255/E1255,"")</f>
        <v>25.319691237109712</v>
      </c>
      <c r="N1255" s="13" t="s">
        <v>91</v>
      </c>
      <c r="O1255" s="13" t="s">
        <v>379</v>
      </c>
      <c r="P1255" s="27" t="s">
        <v>48</v>
      </c>
      <c r="Q1255" s="15" t="s">
        <v>104</v>
      </c>
      <c r="R1255" s="26">
        <v>10</v>
      </c>
      <c r="S1255" s="13">
        <v>400</v>
      </c>
      <c r="T1255" s="13">
        <v>0</v>
      </c>
      <c r="U1255" s="13"/>
      <c r="V1255" s="25">
        <f>(F1254-F1255)/F1254</f>
        <v>-3.7499999999999867E-2</v>
      </c>
      <c r="W1255" s="13" t="s">
        <v>96</v>
      </c>
    </row>
    <row r="1256" spans="1:23" x14ac:dyDescent="0.25">
      <c r="A1256" s="21" t="s">
        <v>119</v>
      </c>
      <c r="B1256" s="28">
        <v>45139</v>
      </c>
      <c r="C1256" s="18">
        <v>42597</v>
      </c>
      <c r="D1256" s="9">
        <v>4</v>
      </c>
      <c r="E1256" s="12">
        <f>IF(B1256&gt;0,_xlfn.DAYS(B1256,C1256)/365.242199,"")</f>
        <v>6.9597653473770693</v>
      </c>
      <c r="F1256" s="43">
        <v>882.35294117647061</v>
      </c>
      <c r="G1256" s="47">
        <v>15.271209801871764</v>
      </c>
      <c r="H1256" s="47">
        <v>14.714663668922777</v>
      </c>
      <c r="I1256" s="47">
        <v>19.947577557367598</v>
      </c>
      <c r="J1256" s="40">
        <v>126.7045587440644</v>
      </c>
      <c r="K1256" s="45">
        <f>IF(G1256&gt;0,0.0000275*G1256^2.082*H1256^0.974*F1256,"")</f>
        <v>97.09310109083772</v>
      </c>
      <c r="L1256" s="45">
        <f>IF(G1256&gt;0,(1/3*H1256^3*PI()*(G1256/((H1256-1.3)*200))^2)*F1256,"")</f>
        <v>95.378237853270448</v>
      </c>
      <c r="M1256" s="30">
        <f>IF(E1256&gt;1.9,J1256/E1256,"")</f>
        <v>18.205291762001089</v>
      </c>
      <c r="N1256" s="13" t="s">
        <v>91</v>
      </c>
      <c r="O1256" s="13" t="s">
        <v>379</v>
      </c>
      <c r="P1256" s="27" t="s">
        <v>48</v>
      </c>
      <c r="Q1256" s="15" t="s">
        <v>105</v>
      </c>
      <c r="R1256" s="26">
        <v>1</v>
      </c>
      <c r="S1256" s="13">
        <v>0</v>
      </c>
      <c r="T1256" s="13">
        <v>0</v>
      </c>
      <c r="U1256" s="13"/>
      <c r="V1256" s="25">
        <f>(F1255-F1256)/F1255</f>
        <v>-1.1168497519489704E-2</v>
      </c>
      <c r="W1256" s="13" t="s">
        <v>95</v>
      </c>
    </row>
    <row r="1257" spans="1:23" x14ac:dyDescent="0.25">
      <c r="A1257" s="21" t="s">
        <v>161</v>
      </c>
      <c r="B1257" s="28">
        <v>45139</v>
      </c>
      <c r="C1257" s="18">
        <v>42597</v>
      </c>
      <c r="D1257" s="9">
        <v>4</v>
      </c>
      <c r="E1257" s="12">
        <f>IF(B1257&gt;0,_xlfn.DAYS(B1257,C1257)/365.242199,"")</f>
        <v>6.9597653473770693</v>
      </c>
      <c r="F1257" s="43">
        <v>882.35294117647061</v>
      </c>
      <c r="G1257" s="47">
        <v>15.685285895003165</v>
      </c>
      <c r="H1257" s="47">
        <v>14.47388344426923</v>
      </c>
      <c r="I1257" s="47">
        <v>20.662815312318465</v>
      </c>
      <c r="J1257" s="40">
        <v>120.96595697143017</v>
      </c>
      <c r="K1257" s="45">
        <f>IF(G1257&gt;0,0.0000275*G1257^2.082*H1257^0.974*F1257,"")</f>
        <v>101.01832162059031</v>
      </c>
      <c r="L1257" s="45">
        <f>IF(G1257&gt;0,(1/3*H1257^3*PI()*(G1257/((H1257-1.3)*200))^2)*F1257,"")</f>
        <v>99.294095001338434</v>
      </c>
      <c r="M1257" s="30">
        <f>IF(E1257&gt;1.9,J1257/E1257,"")</f>
        <v>17.380752214155997</v>
      </c>
      <c r="N1257" s="13" t="s">
        <v>91</v>
      </c>
      <c r="O1257" s="13" t="s">
        <v>379</v>
      </c>
      <c r="P1257" s="27" t="s">
        <v>48</v>
      </c>
      <c r="Q1257" s="15" t="s">
        <v>105</v>
      </c>
      <c r="R1257" s="26">
        <v>2</v>
      </c>
      <c r="S1257" s="13">
        <v>0</v>
      </c>
      <c r="T1257" s="13">
        <v>0</v>
      </c>
      <c r="U1257" s="13"/>
      <c r="V1257" s="25">
        <f>(F1256-F1257)/F1256</f>
        <v>0</v>
      </c>
      <c r="W1257" s="13" t="s">
        <v>95</v>
      </c>
    </row>
    <row r="1258" spans="1:23" x14ac:dyDescent="0.25">
      <c r="A1258" s="21" t="s">
        <v>175</v>
      </c>
      <c r="B1258" s="28">
        <v>45139</v>
      </c>
      <c r="C1258" s="18">
        <v>42597</v>
      </c>
      <c r="D1258" s="9">
        <v>4</v>
      </c>
      <c r="E1258" s="12">
        <f>IF(B1258&gt;0,_xlfn.DAYS(B1258,C1258)/365.242199,"")</f>
        <v>6.9597653473770693</v>
      </c>
      <c r="F1258" s="43">
        <v>794.11764705882342</v>
      </c>
      <c r="G1258" s="47">
        <v>15.2308247854243</v>
      </c>
      <c r="H1258" s="47">
        <v>16.474695228412831</v>
      </c>
      <c r="I1258" s="47">
        <v>18.124245343024935</v>
      </c>
      <c r="J1258" s="40">
        <v>113.29627216628236</v>
      </c>
      <c r="K1258" s="45">
        <f>IF(G1258&gt;0,0.0000275*G1258^2.082*H1258^0.974*F1258,"")</f>
        <v>97.012532671984332</v>
      </c>
      <c r="L1258" s="45">
        <f>IF(G1258&gt;0,(1/3*H1258^3*PI()*(G1258/((H1258-1.3)*200))^2)*F1258,"")</f>
        <v>93.651024042673058</v>
      </c>
      <c r="M1258" s="30">
        <f>IF(E1258&gt;1.9,J1258/E1258,"")</f>
        <v>16.278748853074536</v>
      </c>
      <c r="N1258" s="13" t="s">
        <v>91</v>
      </c>
      <c r="O1258" s="13" t="s">
        <v>379</v>
      </c>
      <c r="P1258" s="27" t="s">
        <v>48</v>
      </c>
      <c r="Q1258" s="15" t="s">
        <v>105</v>
      </c>
      <c r="R1258" s="26">
        <v>3</v>
      </c>
      <c r="S1258" s="13">
        <v>0</v>
      </c>
      <c r="T1258" s="13">
        <v>100</v>
      </c>
      <c r="U1258" s="13"/>
      <c r="V1258" s="25">
        <f>(F1257-F1258)/F1257</f>
        <v>0.10000000000000014</v>
      </c>
      <c r="W1258" s="13" t="s">
        <v>95</v>
      </c>
    </row>
    <row r="1259" spans="1:23" x14ac:dyDescent="0.25">
      <c r="A1259" s="21" t="s">
        <v>189</v>
      </c>
      <c r="B1259" s="28">
        <v>45139</v>
      </c>
      <c r="C1259" s="18">
        <v>42597</v>
      </c>
      <c r="D1259" s="9">
        <v>4</v>
      </c>
      <c r="E1259" s="12">
        <f>IF(B1259&gt;0,_xlfn.DAYS(B1259,C1259)/365.242199,"")</f>
        <v>6.9597653473770693</v>
      </c>
      <c r="F1259" s="43">
        <v>1039.2156862745096</v>
      </c>
      <c r="G1259" s="47">
        <v>15.184145427286358</v>
      </c>
      <c r="H1259" s="47">
        <v>15.313078872990658</v>
      </c>
      <c r="I1259" s="47">
        <v>21.966338518803255</v>
      </c>
      <c r="J1259" s="40">
        <v>125.68767936997074</v>
      </c>
      <c r="K1259" s="45">
        <f>IF(G1259&gt;0,0.0000275*G1259^2.082*H1259^0.974*F1259,"")</f>
        <v>117.47460665491641</v>
      </c>
      <c r="L1259" s="45">
        <f>IF(G1259&gt;0,(1/3*H1259^3*PI()*(G1259/((H1259-1.3)*200))^2)*F1259,"")</f>
        <v>114.70317905742723</v>
      </c>
      <c r="M1259" s="30">
        <f>IF(E1259&gt;1.9,J1259/E1259,"")</f>
        <v>18.059183477692784</v>
      </c>
      <c r="N1259" s="13" t="s">
        <v>91</v>
      </c>
      <c r="O1259" s="13" t="s">
        <v>379</v>
      </c>
      <c r="P1259" s="27" t="s">
        <v>48</v>
      </c>
      <c r="Q1259" s="15" t="s">
        <v>105</v>
      </c>
      <c r="R1259" s="26">
        <v>4</v>
      </c>
      <c r="S1259" s="13">
        <v>100</v>
      </c>
      <c r="T1259" s="13">
        <v>100</v>
      </c>
      <c r="U1259" s="13"/>
      <c r="V1259" s="25">
        <f>(F1258-F1259)/F1258</f>
        <v>-0.3086419753086419</v>
      </c>
      <c r="W1259" s="13" t="s">
        <v>95</v>
      </c>
    </row>
    <row r="1260" spans="1:23" x14ac:dyDescent="0.25">
      <c r="A1260" s="21" t="s">
        <v>203</v>
      </c>
      <c r="B1260" s="28">
        <v>45139</v>
      </c>
      <c r="C1260" s="18">
        <v>42597</v>
      </c>
      <c r="D1260" s="9">
        <v>4</v>
      </c>
      <c r="E1260" s="12">
        <f>IF(B1260&gt;0,_xlfn.DAYS(B1260,C1260)/365.242199,"")</f>
        <v>6.9597653473770693</v>
      </c>
      <c r="F1260" s="43">
        <v>843.13725490196066</v>
      </c>
      <c r="G1260" s="47">
        <v>15.981114304648196</v>
      </c>
      <c r="H1260" s="47">
        <v>14.404364831338423</v>
      </c>
      <c r="I1260" s="47">
        <v>20.309951381251267</v>
      </c>
      <c r="J1260" s="40">
        <v>116.87028879818955</v>
      </c>
      <c r="K1260" s="45">
        <f>IF(G1260&gt;0,0.0000275*G1260^2.082*H1260^0.974*F1260,"")</f>
        <v>99.888187614594415</v>
      </c>
      <c r="L1260" s="45">
        <f>IF(G1260&gt;0,(1/3*H1260^3*PI()*(G1260/((H1260-1.3)*200))^2)*F1260,"")</f>
        <v>98.114096376073348</v>
      </c>
      <c r="M1260" s="30">
        <f>IF(E1260&gt;1.9,J1260/E1260,"")</f>
        <v>16.792274303074674</v>
      </c>
      <c r="N1260" s="13" t="s">
        <v>91</v>
      </c>
      <c r="O1260" s="13" t="s">
        <v>379</v>
      </c>
      <c r="P1260" s="27" t="s">
        <v>48</v>
      </c>
      <c r="Q1260" s="15" t="s">
        <v>105</v>
      </c>
      <c r="R1260" s="26">
        <v>5</v>
      </c>
      <c r="S1260" s="13">
        <v>100</v>
      </c>
      <c r="T1260" s="13">
        <v>0</v>
      </c>
      <c r="U1260" s="13"/>
      <c r="V1260" s="25">
        <f>(F1259-F1260)/F1259</f>
        <v>0.18867924528301883</v>
      </c>
      <c r="W1260" s="13" t="s">
        <v>95</v>
      </c>
    </row>
    <row r="1261" spans="1:23" x14ac:dyDescent="0.25">
      <c r="A1261" s="21" t="s">
        <v>217</v>
      </c>
      <c r="B1261" s="28">
        <v>45139</v>
      </c>
      <c r="C1261" s="18">
        <v>42597</v>
      </c>
      <c r="D1261" s="9">
        <v>4</v>
      </c>
      <c r="E1261" s="12">
        <f>IF(B1261&gt;0,_xlfn.DAYS(B1261,C1261)/365.242199,"")</f>
        <v>6.9597653473770693</v>
      </c>
      <c r="F1261" s="43">
        <v>823.52941176470586</v>
      </c>
      <c r="G1261" s="47">
        <v>15.100178955453149</v>
      </c>
      <c r="H1261" s="47">
        <v>15.145926937644418</v>
      </c>
      <c r="I1261" s="47">
        <v>18.923167727550645</v>
      </c>
      <c r="J1261" s="40">
        <v>116.07069039120256</v>
      </c>
      <c r="K1261" s="45">
        <f>IF(G1261&gt;0,0.0000275*G1261^2.082*H1261^0.974*F1261,"")</f>
        <v>91.045962939456629</v>
      </c>
      <c r="L1261" s="45">
        <f>IF(G1261&gt;0,(1/3*H1261^3*PI()*(G1261/((H1261-1.3)*200))^2)*F1261,"")</f>
        <v>89.095430523053949</v>
      </c>
      <c r="M1261" s="30">
        <f>IF(E1261&gt;1.9,J1261/E1261,"")</f>
        <v>16.677385601074352</v>
      </c>
      <c r="N1261" s="13" t="s">
        <v>91</v>
      </c>
      <c r="O1261" s="13" t="s">
        <v>379</v>
      </c>
      <c r="P1261" s="27" t="s">
        <v>48</v>
      </c>
      <c r="Q1261" s="15" t="s">
        <v>105</v>
      </c>
      <c r="R1261" s="26">
        <v>6</v>
      </c>
      <c r="S1261" s="13">
        <v>200</v>
      </c>
      <c r="T1261" s="13">
        <v>200</v>
      </c>
      <c r="U1261" s="13"/>
      <c r="V1261" s="25">
        <f>(F1260-F1261)/F1260</f>
        <v>2.3255813953488261E-2</v>
      </c>
      <c r="W1261" s="13" t="s">
        <v>95</v>
      </c>
    </row>
    <row r="1262" spans="1:23" x14ac:dyDescent="0.25">
      <c r="A1262" s="21" t="s">
        <v>231</v>
      </c>
      <c r="B1262" s="28">
        <v>45139</v>
      </c>
      <c r="C1262" s="18">
        <v>42597</v>
      </c>
      <c r="D1262" s="9">
        <v>4</v>
      </c>
      <c r="E1262" s="12">
        <f>IF(B1262&gt;0,_xlfn.DAYS(B1262,C1262)/365.242199,"")</f>
        <v>6.9597653473770693</v>
      </c>
      <c r="F1262" s="43">
        <v>970.58823529411757</v>
      </c>
      <c r="G1262" s="47">
        <v>15.586021505376344</v>
      </c>
      <c r="H1262" s="47">
        <v>15.265060002203249</v>
      </c>
      <c r="I1262" s="47">
        <v>22.654582315895862</v>
      </c>
      <c r="J1262" s="40">
        <v>134.11206306503016</v>
      </c>
      <c r="K1262" s="45">
        <f>IF(G1262&gt;0,0.0000275*G1262^2.082*H1262^0.974*F1262,"")</f>
        <v>115.49545802032746</v>
      </c>
      <c r="L1262" s="45">
        <f>IF(G1262&gt;0,(1/3*H1262^3*PI()*(G1262/((H1262-1.3)*200))^2)*F1262,"")</f>
        <v>112.58593187794172</v>
      </c>
      <c r="M1262" s="30">
        <f>IF(E1262&gt;1.9,J1262/E1262,"")</f>
        <v>19.269624243233007</v>
      </c>
      <c r="N1262" s="13" t="s">
        <v>91</v>
      </c>
      <c r="O1262" s="13" t="s">
        <v>379</v>
      </c>
      <c r="P1262" s="27" t="s">
        <v>48</v>
      </c>
      <c r="Q1262" s="15" t="s">
        <v>105</v>
      </c>
      <c r="R1262" s="26">
        <v>7</v>
      </c>
      <c r="S1262" s="13">
        <v>200</v>
      </c>
      <c r="T1262" s="13">
        <v>0</v>
      </c>
      <c r="U1262" s="13"/>
      <c r="V1262" s="25">
        <f>(F1261-F1262)/F1261</f>
        <v>-0.17857142857142852</v>
      </c>
      <c r="W1262" s="13" t="s">
        <v>95</v>
      </c>
    </row>
    <row r="1263" spans="1:23" x14ac:dyDescent="0.25">
      <c r="A1263" s="21" t="s">
        <v>245</v>
      </c>
      <c r="B1263" s="28">
        <v>45139</v>
      </c>
      <c r="C1263" s="18">
        <v>42597</v>
      </c>
      <c r="D1263" s="9">
        <v>4</v>
      </c>
      <c r="E1263" s="12">
        <f>IF(B1263&gt;0,_xlfn.DAYS(B1263,C1263)/365.242199,"")</f>
        <v>6.9597653473770693</v>
      </c>
      <c r="F1263" s="43">
        <v>872.54901960784309</v>
      </c>
      <c r="G1263" s="47">
        <v>16.128427419354843</v>
      </c>
      <c r="H1263" s="47">
        <v>15.770925090066857</v>
      </c>
      <c r="I1263" s="47">
        <v>22.015835645031771</v>
      </c>
      <c r="J1263" s="40">
        <v>127.23265686011185</v>
      </c>
      <c r="K1263" s="45">
        <f>IF(G1263&gt;0,0.0000275*G1263^2.082*H1263^0.974*F1263,"")</f>
        <v>115.09117011852307</v>
      </c>
      <c r="L1263" s="45">
        <f>IF(G1263&gt;0,(1/3*H1263^3*PI()*(G1263/((H1263-1.3)*200))^2)*F1263,"")</f>
        <v>111.30673043107593</v>
      </c>
      <c r="M1263" s="30">
        <f>IF(E1263&gt;1.9,J1263/E1263,"")</f>
        <v>18.281170486309872</v>
      </c>
      <c r="N1263" s="13" t="s">
        <v>91</v>
      </c>
      <c r="O1263" s="13" t="s">
        <v>379</v>
      </c>
      <c r="P1263" s="27" t="s">
        <v>48</v>
      </c>
      <c r="Q1263" s="15" t="s">
        <v>105</v>
      </c>
      <c r="R1263" s="26">
        <v>8</v>
      </c>
      <c r="S1263" s="13">
        <v>400</v>
      </c>
      <c r="T1263" s="13">
        <v>0</v>
      </c>
      <c r="U1263" s="13"/>
      <c r="V1263" s="25">
        <f>(F1262-F1263)/F1262</f>
        <v>0.10101010101010098</v>
      </c>
      <c r="W1263" s="13" t="s">
        <v>95</v>
      </c>
    </row>
    <row r="1264" spans="1:23" x14ac:dyDescent="0.25">
      <c r="A1264" s="21" t="s">
        <v>147</v>
      </c>
      <c r="B1264" s="28">
        <v>45139</v>
      </c>
      <c r="C1264" s="18">
        <v>42597</v>
      </c>
      <c r="D1264" s="9">
        <v>4</v>
      </c>
      <c r="E1264" s="12">
        <f>IF(B1264&gt;0,_xlfn.DAYS(B1264,C1264)/365.242199,"")</f>
        <v>6.9597653473770693</v>
      </c>
      <c r="F1264" s="43">
        <v>852.94117647058818</v>
      </c>
      <c r="G1264" s="47">
        <v>15.343236834849739</v>
      </c>
      <c r="H1264" s="47">
        <v>15.190126783300796</v>
      </c>
      <c r="I1264" s="47">
        <v>19.800531045285151</v>
      </c>
      <c r="J1264" s="40">
        <v>124.664994772878</v>
      </c>
      <c r="K1264" s="45">
        <f>IF(G1264&gt;0,0.0000275*G1264^2.082*H1264^0.974*F1264,"")</f>
        <v>97.762375904247349</v>
      </c>
      <c r="L1264" s="45">
        <f>IF(G1264&gt;0,(1/3*H1264^3*PI()*(G1264/((H1264-1.3)*200))^2)*F1264,"")</f>
        <v>95.497820820476633</v>
      </c>
      <c r="M1264" s="30">
        <f>IF(E1264&gt;1.9,J1264/E1264,"")</f>
        <v>17.912241081498614</v>
      </c>
      <c r="N1264" s="13" t="s">
        <v>91</v>
      </c>
      <c r="O1264" s="13" t="s">
        <v>379</v>
      </c>
      <c r="P1264" s="27" t="s">
        <v>48</v>
      </c>
      <c r="Q1264" s="15" t="s">
        <v>105</v>
      </c>
      <c r="R1264" s="26">
        <v>9</v>
      </c>
      <c r="S1264" s="13">
        <v>400</v>
      </c>
      <c r="T1264" s="13">
        <v>400</v>
      </c>
      <c r="U1264" s="13"/>
      <c r="V1264" s="25">
        <f>(F1263-F1264)/F1263</f>
        <v>2.2471910112359571E-2</v>
      </c>
      <c r="W1264" s="13" t="s">
        <v>95</v>
      </c>
    </row>
    <row r="1265" spans="1:23" x14ac:dyDescent="0.25">
      <c r="A1265" s="21" t="s">
        <v>133</v>
      </c>
      <c r="B1265" s="28">
        <v>45139</v>
      </c>
      <c r="C1265" s="18">
        <v>42597</v>
      </c>
      <c r="D1265" s="9">
        <v>4</v>
      </c>
      <c r="E1265" s="12">
        <f>IF(B1265&gt;0,_xlfn.DAYS(B1265,C1265)/365.242199,"")</f>
        <v>6.9597653473770693</v>
      </c>
      <c r="F1265" s="43">
        <v>960.78431372549005</v>
      </c>
      <c r="G1265" s="47">
        <v>14.718974693325608</v>
      </c>
      <c r="H1265" s="47">
        <v>14.100588540764088</v>
      </c>
      <c r="I1265" s="47">
        <v>20.326313022628149</v>
      </c>
      <c r="J1265" s="40">
        <v>124.18632449567806</v>
      </c>
      <c r="K1265" s="45">
        <f>IF(G1265&gt;0,0.0000275*G1265^2.082*H1265^0.974*F1265,"")</f>
        <v>93.937013013930823</v>
      </c>
      <c r="L1265" s="45">
        <f>IF(G1265&gt;0,(1/3*H1265^3*PI()*(G1265/((H1265-1.3)*200))^2)*F1265,"")</f>
        <v>93.239834015263739</v>
      </c>
      <c r="M1265" s="30">
        <f>IF(E1265&gt;1.9,J1265/E1265,"")</f>
        <v>17.843464297611735</v>
      </c>
      <c r="N1265" s="13" t="s">
        <v>91</v>
      </c>
      <c r="O1265" s="13" t="s">
        <v>379</v>
      </c>
      <c r="P1265" s="27" t="s">
        <v>48</v>
      </c>
      <c r="Q1265" s="15" t="s">
        <v>105</v>
      </c>
      <c r="R1265" s="26">
        <v>10</v>
      </c>
      <c r="S1265" s="13">
        <v>400</v>
      </c>
      <c r="T1265" s="13">
        <v>0</v>
      </c>
      <c r="U1265" s="13"/>
      <c r="V1265" s="25">
        <f>(F1264-F1265)/F1264</f>
        <v>-0.1264367816091953</v>
      </c>
      <c r="W1265" s="13" t="s">
        <v>95</v>
      </c>
    </row>
    <row r="1266" spans="1:23" x14ac:dyDescent="0.25">
      <c r="A1266" s="21" t="s">
        <v>120</v>
      </c>
      <c r="B1266" s="28">
        <v>45124</v>
      </c>
      <c r="C1266" s="18">
        <v>43296</v>
      </c>
      <c r="D1266" s="9">
        <v>4</v>
      </c>
      <c r="E1266" s="12">
        <f>IF(B1266&gt;0,_xlfn.DAYS(B1266,C1266)/365.242199,"")</f>
        <v>5.004898133361638</v>
      </c>
      <c r="F1266" s="43">
        <v>782.55139089129818</v>
      </c>
      <c r="G1266" s="47">
        <v>12.702974358974361</v>
      </c>
      <c r="H1266" s="47">
        <v>10.326438500565859</v>
      </c>
      <c r="I1266" s="47">
        <v>11.006124708701867</v>
      </c>
      <c r="J1266" s="40">
        <v>52.31933865691159</v>
      </c>
      <c r="K1266" s="45">
        <f>IF(G1266&gt;0,0.0000275*G1266^2.082*H1266^0.974*F1266,"")</f>
        <v>41.568513785781249</v>
      </c>
      <c r="L1266" s="45">
        <f>IF(G1266&gt;0,(1/3*H1266^3*PI()*(G1266/((H1266-1.3)*200))^2)*F1266,"")</f>
        <v>44.679794912476609</v>
      </c>
      <c r="M1266" s="30">
        <f>IF(E1266&gt;1.9,J1266/E1266,"")</f>
        <v>10.453627079472701</v>
      </c>
      <c r="N1266" s="13" t="s">
        <v>91</v>
      </c>
      <c r="O1266" s="13" t="s">
        <v>379</v>
      </c>
      <c r="P1266" s="27" t="s">
        <v>48</v>
      </c>
      <c r="Q1266" s="15" t="s">
        <v>106</v>
      </c>
      <c r="R1266" s="26">
        <v>1</v>
      </c>
      <c r="S1266" s="13">
        <v>0</v>
      </c>
      <c r="T1266" s="13">
        <v>0</v>
      </c>
      <c r="U1266" s="13"/>
      <c r="V1266" s="25">
        <f>(F1265-F1266)/F1265</f>
        <v>0.18550773601109768</v>
      </c>
      <c r="W1266" s="13" t="s">
        <v>95</v>
      </c>
    </row>
    <row r="1267" spans="1:23" x14ac:dyDescent="0.25">
      <c r="A1267" s="21" t="s">
        <v>162</v>
      </c>
      <c r="B1267" s="28">
        <v>45124</v>
      </c>
      <c r="C1267" s="18">
        <v>43296</v>
      </c>
      <c r="D1267" s="9">
        <v>4</v>
      </c>
      <c r="E1267" s="12">
        <f>IF(B1267&gt;0,_xlfn.DAYS(B1267,C1267)/365.242199,"")</f>
        <v>5.004898133361638</v>
      </c>
      <c r="F1267" s="43">
        <v>793.27127295830223</v>
      </c>
      <c r="G1267" s="47">
        <v>12.533405162738493</v>
      </c>
      <c r="H1267" s="47">
        <v>9.7814180677269054</v>
      </c>
      <c r="I1267" s="47">
        <v>11.210028932672962</v>
      </c>
      <c r="J1267" s="40">
        <v>47.030871054239718</v>
      </c>
      <c r="K1267" s="45">
        <f>IF(G1267&gt;0,0.0000275*G1267^2.082*H1267^0.974*F1267,"")</f>
        <v>38.867411476258887</v>
      </c>
      <c r="L1267" s="45">
        <f>IF(G1267&gt;0,(1/3*H1267^3*PI()*(G1267/((H1267-1.3)*200))^2)*F1267,"")</f>
        <v>42.442116645945816</v>
      </c>
      <c r="M1267" s="30">
        <f>IF(E1267&gt;1.9,J1267/E1267,"")</f>
        <v>9.3969686896805058</v>
      </c>
      <c r="N1267" s="13" t="s">
        <v>91</v>
      </c>
      <c r="O1267" s="13" t="s">
        <v>379</v>
      </c>
      <c r="P1267" s="27" t="s">
        <v>48</v>
      </c>
      <c r="Q1267" s="15" t="s">
        <v>106</v>
      </c>
      <c r="R1267" s="26">
        <v>2</v>
      </c>
      <c r="S1267" s="13">
        <v>0</v>
      </c>
      <c r="T1267" s="13">
        <v>0</v>
      </c>
      <c r="U1267" s="13"/>
      <c r="V1267" s="25">
        <f>(F1266-F1267)/F1266</f>
        <v>-1.3698630136986257E-2</v>
      </c>
      <c r="W1267" s="13" t="s">
        <v>95</v>
      </c>
    </row>
    <row r="1268" spans="1:23" x14ac:dyDescent="0.25">
      <c r="A1268" s="21" t="s">
        <v>176</v>
      </c>
      <c r="B1268" s="28">
        <v>45124</v>
      </c>
      <c r="C1268" s="18">
        <v>43296</v>
      </c>
      <c r="D1268" s="9">
        <v>4</v>
      </c>
      <c r="E1268" s="12">
        <f>IF(B1268&gt;0,_xlfn.DAYS(B1268,C1268)/365.242199,"")</f>
        <v>5.004898133361638</v>
      </c>
      <c r="F1268" s="43">
        <v>755.75168572378789</v>
      </c>
      <c r="G1268" s="47">
        <v>12.605092592592591</v>
      </c>
      <c r="H1268" s="47">
        <v>10.300795769649671</v>
      </c>
      <c r="I1268" s="47">
        <v>10.71285915495228</v>
      </c>
      <c r="J1268" s="40">
        <v>49.654205982187634</v>
      </c>
      <c r="K1268" s="45">
        <f>IF(G1268&gt;0,0.0000275*G1268^2.082*H1268^0.974*F1268,"")</f>
        <v>39.408037751777215</v>
      </c>
      <c r="L1268" s="45">
        <f>IF(G1268&gt;0,(1/3*H1268^3*PI()*(G1268/((H1268-1.3)*200))^2)*F1268,"")</f>
        <v>42.412155635751702</v>
      </c>
      <c r="M1268" s="30">
        <f>IF(E1268&gt;1.9,J1268/E1268,"")</f>
        <v>9.9211222005104851</v>
      </c>
      <c r="N1268" s="13" t="s">
        <v>91</v>
      </c>
      <c r="O1268" s="13" t="s">
        <v>379</v>
      </c>
      <c r="P1268" s="27" t="s">
        <v>48</v>
      </c>
      <c r="Q1268" s="15" t="s">
        <v>106</v>
      </c>
      <c r="R1268" s="26">
        <v>3</v>
      </c>
      <c r="S1268" s="13">
        <v>0</v>
      </c>
      <c r="T1268" s="13">
        <v>100</v>
      </c>
      <c r="U1268" s="13"/>
      <c r="V1268" s="25">
        <f>(F1267-F1268)/F1267</f>
        <v>4.7297297297297362E-2</v>
      </c>
      <c r="W1268" s="13" t="s">
        <v>95</v>
      </c>
    </row>
    <row r="1269" spans="1:23" x14ac:dyDescent="0.25">
      <c r="A1269" s="21" t="s">
        <v>190</v>
      </c>
      <c r="B1269" s="28">
        <v>45124</v>
      </c>
      <c r="C1269" s="18">
        <v>43296</v>
      </c>
      <c r="D1269" s="9">
        <v>4</v>
      </c>
      <c r="E1269" s="12">
        <f>IF(B1269&gt;0,_xlfn.DAYS(B1269,C1269)/365.242199,"")</f>
        <v>5.004898133361638</v>
      </c>
      <c r="F1269" s="43">
        <v>868.31044742733081</v>
      </c>
      <c r="G1269" s="47">
        <v>12.971706454465075</v>
      </c>
      <c r="H1269" s="47">
        <v>9.7484113790214675</v>
      </c>
      <c r="I1269" s="47">
        <v>12.9119742725757</v>
      </c>
      <c r="J1269" s="40">
        <v>54.954382387883456</v>
      </c>
      <c r="K1269" s="45">
        <f>IF(G1269&gt;0,0.0000275*G1269^2.082*H1269^0.974*F1269,"")</f>
        <v>45.550093807515807</v>
      </c>
      <c r="L1269" s="45">
        <f>IF(G1269&gt;0,(1/3*H1269^3*PI()*(G1269/((H1269-1.3)*200))^2)*F1269,"")</f>
        <v>49.646577594903903</v>
      </c>
      <c r="M1269" s="30">
        <f>IF(E1269&gt;1.9,J1269/E1269,"")</f>
        <v>10.980120059101436</v>
      </c>
      <c r="N1269" s="13" t="s">
        <v>91</v>
      </c>
      <c r="O1269" s="13" t="s">
        <v>379</v>
      </c>
      <c r="P1269" s="27" t="s">
        <v>48</v>
      </c>
      <c r="Q1269" s="15" t="s">
        <v>106</v>
      </c>
      <c r="R1269" s="26">
        <v>4</v>
      </c>
      <c r="S1269" s="13">
        <v>100</v>
      </c>
      <c r="T1269" s="13">
        <v>100</v>
      </c>
      <c r="U1269" s="13"/>
      <c r="V1269" s="25">
        <f>(F1268-F1269)/F1268</f>
        <v>-0.14893617021276603</v>
      </c>
      <c r="W1269" s="13" t="s">
        <v>95</v>
      </c>
    </row>
    <row r="1270" spans="1:23" x14ac:dyDescent="0.25">
      <c r="A1270" s="21" t="s">
        <v>204</v>
      </c>
      <c r="B1270" s="28">
        <v>45124</v>
      </c>
      <c r="C1270" s="18">
        <v>43296</v>
      </c>
      <c r="D1270" s="9">
        <v>4</v>
      </c>
      <c r="E1270" s="12">
        <f>IF(B1270&gt;0,_xlfn.DAYS(B1270,C1270)/365.242199,"")</f>
        <v>5.004898133361638</v>
      </c>
      <c r="F1270" s="43">
        <v>771.83150882429402</v>
      </c>
      <c r="G1270" s="47">
        <v>13.388310642658469</v>
      </c>
      <c r="H1270" s="47">
        <v>10.398462964906098</v>
      </c>
      <c r="I1270" s="47">
        <v>12.032698133528751</v>
      </c>
      <c r="J1270" s="40">
        <v>54.711322245010642</v>
      </c>
      <c r="K1270" s="45">
        <f>IF(G1270&gt;0,0.0000275*G1270^2.082*H1270^0.974*F1270,"")</f>
        <v>46.04963840996902</v>
      </c>
      <c r="L1270" s="45">
        <f>IF(G1270&gt;0,(1/3*H1270^3*PI()*(G1270/((H1270-1.3)*200))^2)*F1270,"")</f>
        <v>49.194219724847947</v>
      </c>
      <c r="M1270" s="30">
        <f>IF(E1270&gt;1.9,J1270/E1270,"")</f>
        <v>10.931555605560888</v>
      </c>
      <c r="N1270" s="13" t="s">
        <v>91</v>
      </c>
      <c r="O1270" s="13" t="s">
        <v>379</v>
      </c>
      <c r="P1270" s="27" t="s">
        <v>48</v>
      </c>
      <c r="Q1270" s="15" t="s">
        <v>106</v>
      </c>
      <c r="R1270" s="26">
        <v>5</v>
      </c>
      <c r="S1270" s="13">
        <v>100</v>
      </c>
      <c r="T1270" s="13">
        <v>0</v>
      </c>
      <c r="U1270" s="13"/>
      <c r="V1270" s="25">
        <f>(F1269-F1270)/F1269</f>
        <v>0.11111111111111116</v>
      </c>
      <c r="W1270" s="13" t="s">
        <v>95</v>
      </c>
    </row>
    <row r="1271" spans="1:23" x14ac:dyDescent="0.25">
      <c r="A1271" s="21" t="s">
        <v>218</v>
      </c>
      <c r="B1271" s="28">
        <v>45124</v>
      </c>
      <c r="C1271" s="18">
        <v>43296</v>
      </c>
      <c r="D1271" s="9">
        <v>4</v>
      </c>
      <c r="E1271" s="12">
        <f>IF(B1271&gt;0,_xlfn.DAYS(B1271,C1271)/365.242199,"")</f>
        <v>5.004898133361638</v>
      </c>
      <c r="F1271" s="43">
        <v>836.15080122631855</v>
      </c>
      <c r="G1271" s="47">
        <v>13.12716049382716</v>
      </c>
      <c r="H1271" s="47">
        <v>9.7603801398924439</v>
      </c>
      <c r="I1271" s="47">
        <v>12.60765523939607</v>
      </c>
      <c r="J1271" s="40">
        <v>53.605328472602665</v>
      </c>
      <c r="K1271" s="45">
        <f>IF(G1271&gt;0,0.0000275*G1271^2.082*H1271^0.974*F1271,"")</f>
        <v>45.018342067821415</v>
      </c>
      <c r="L1271" s="45">
        <f>IF(G1271&gt;0,(1/3*H1271^3*PI()*(G1271/((H1271-1.3)*200))^2)*F1271,"")</f>
        <v>49.002165234213038</v>
      </c>
      <c r="M1271" s="30">
        <f>IF(E1271&gt;1.9,J1271/E1271,"")</f>
        <v>10.710573331209359</v>
      </c>
      <c r="N1271" s="13" t="s">
        <v>91</v>
      </c>
      <c r="O1271" s="13" t="s">
        <v>379</v>
      </c>
      <c r="P1271" s="27" t="s">
        <v>48</v>
      </c>
      <c r="Q1271" s="15" t="s">
        <v>106</v>
      </c>
      <c r="R1271" s="26">
        <v>6</v>
      </c>
      <c r="S1271" s="13">
        <v>200</v>
      </c>
      <c r="T1271" s="13">
        <v>200</v>
      </c>
      <c r="U1271" s="13"/>
      <c r="V1271" s="25">
        <f>(F1270-F1271)/F1270</f>
        <v>-8.333333333333337E-2</v>
      </c>
      <c r="W1271" s="13" t="s">
        <v>95</v>
      </c>
    </row>
    <row r="1272" spans="1:23" x14ac:dyDescent="0.25">
      <c r="A1272" s="21" t="s">
        <v>232</v>
      </c>
      <c r="B1272" s="28">
        <v>45124</v>
      </c>
      <c r="C1272" s="18">
        <v>43296</v>
      </c>
      <c r="D1272" s="9">
        <v>4</v>
      </c>
      <c r="E1272" s="12">
        <f>IF(B1272&gt;0,_xlfn.DAYS(B1272,C1272)/365.242199,"")</f>
        <v>5.004898133361638</v>
      </c>
      <c r="F1272" s="43">
        <v>857.59056536032676</v>
      </c>
      <c r="G1272" s="47">
        <v>12.717303350970019</v>
      </c>
      <c r="H1272" s="47">
        <v>10.498999212915114</v>
      </c>
      <c r="I1272" s="47">
        <v>12.201156744289369</v>
      </c>
      <c r="J1272" s="40">
        <v>56.327096044627076</v>
      </c>
      <c r="K1272" s="45">
        <f>IF(G1272&gt;0,0.0000275*G1272^2.082*H1272^0.974*F1272,"")</f>
        <v>46.40461781659247</v>
      </c>
      <c r="L1272" s="45">
        <f>IF(G1272&gt;0,(1/3*H1272^3*PI()*(G1272/((H1272-1.3)*200))^2)*F1272,"")</f>
        <v>49.659372665668116</v>
      </c>
      <c r="M1272" s="30">
        <f>IF(E1272&gt;1.9,J1272/E1272,"")</f>
        <v>11.254394104279976</v>
      </c>
      <c r="N1272" s="13" t="s">
        <v>91</v>
      </c>
      <c r="O1272" s="13" t="s">
        <v>379</v>
      </c>
      <c r="P1272" s="27" t="s">
        <v>48</v>
      </c>
      <c r="Q1272" s="15" t="s">
        <v>106</v>
      </c>
      <c r="R1272" s="26">
        <v>7</v>
      </c>
      <c r="S1272" s="13">
        <v>200</v>
      </c>
      <c r="T1272" s="13">
        <v>0</v>
      </c>
      <c r="U1272" s="13"/>
      <c r="V1272" s="25">
        <f>(F1271-F1272)/F1271</f>
        <v>-2.5641025641025696E-2</v>
      </c>
      <c r="W1272" s="13" t="s">
        <v>95</v>
      </c>
    </row>
    <row r="1273" spans="1:23" x14ac:dyDescent="0.25">
      <c r="A1273" s="21" t="s">
        <v>246</v>
      </c>
      <c r="B1273" s="28">
        <v>45124</v>
      </c>
      <c r="C1273" s="18">
        <v>43296</v>
      </c>
      <c r="D1273" s="9">
        <v>4</v>
      </c>
      <c r="E1273" s="12">
        <f>IF(B1273&gt;0,_xlfn.DAYS(B1273,C1273)/365.242199,"")</f>
        <v>5.004898133361638</v>
      </c>
      <c r="F1273" s="43">
        <v>932.62973982935534</v>
      </c>
      <c r="G1273" s="47">
        <v>12.862618357841564</v>
      </c>
      <c r="H1273" s="47">
        <v>9.7876448970008543</v>
      </c>
      <c r="I1273" s="47">
        <v>13.433716980826635</v>
      </c>
      <c r="J1273" s="40">
        <v>58.686266847781837</v>
      </c>
      <c r="K1273" s="45">
        <f>IF(G1273&gt;0,0.0000275*G1273^2.082*H1273^0.974*F1273,"")</f>
        <v>48.259887224041869</v>
      </c>
      <c r="L1273" s="45">
        <f>IF(G1273&gt;0,(1/3*H1273^3*PI()*(G1273/((H1273-1.3)*200))^2)*F1273,"")</f>
        <v>52.577128736637505</v>
      </c>
      <c r="M1273" s="30">
        <f>IF(E1273&gt;1.9,J1273/E1273,"")</f>
        <v>11.725766495943455</v>
      </c>
      <c r="N1273" s="13" t="s">
        <v>91</v>
      </c>
      <c r="O1273" s="13" t="s">
        <v>379</v>
      </c>
      <c r="P1273" s="27" t="s">
        <v>48</v>
      </c>
      <c r="Q1273" s="15" t="s">
        <v>106</v>
      </c>
      <c r="R1273" s="26">
        <v>8</v>
      </c>
      <c r="S1273" s="13">
        <v>400</v>
      </c>
      <c r="T1273" s="13">
        <v>0</v>
      </c>
      <c r="U1273" s="13"/>
      <c r="V1273" s="25">
        <f>(F1272-F1273)/F1272</f>
        <v>-8.7499999999999981E-2</v>
      </c>
      <c r="W1273" s="13" t="s">
        <v>95</v>
      </c>
    </row>
    <row r="1274" spans="1:23" x14ac:dyDescent="0.25">
      <c r="A1274" s="21" t="s">
        <v>148</v>
      </c>
      <c r="B1274" s="28">
        <v>45124</v>
      </c>
      <c r="C1274" s="18">
        <v>43296</v>
      </c>
      <c r="D1274" s="9">
        <v>4</v>
      </c>
      <c r="E1274" s="12">
        <f>IF(B1274&gt;0,_xlfn.DAYS(B1274,C1274)/365.242199,"")</f>
        <v>5.004898133361638</v>
      </c>
      <c r="F1274" s="43">
        <v>803.9911550253064</v>
      </c>
      <c r="G1274" s="47">
        <v>13.484580186097428</v>
      </c>
      <c r="H1274" s="47">
        <v>9.8036500364748207</v>
      </c>
      <c r="I1274" s="47">
        <v>12.57989544984175</v>
      </c>
      <c r="J1274" s="40">
        <v>58.185334218171242</v>
      </c>
      <c r="K1274" s="45">
        <f>IF(G1274&gt;0,0.0000275*G1274^2.082*H1274^0.974*F1274,"")</f>
        <v>45.974520810926414</v>
      </c>
      <c r="L1274" s="45">
        <f>IF(G1274&gt;0,(1/3*H1274^3*PI()*(G1274/((H1274-1.3)*200))^2)*F1274,"")</f>
        <v>49.870922262346703</v>
      </c>
      <c r="M1274" s="30">
        <f>IF(E1274&gt;1.9,J1274/E1274,"")</f>
        <v>11.625678019362589</v>
      </c>
      <c r="N1274" s="13" t="s">
        <v>91</v>
      </c>
      <c r="O1274" s="13" t="s">
        <v>379</v>
      </c>
      <c r="P1274" s="27" t="s">
        <v>48</v>
      </c>
      <c r="Q1274" s="15" t="s">
        <v>106</v>
      </c>
      <c r="R1274" s="26">
        <v>9</v>
      </c>
      <c r="S1274" s="13">
        <v>400</v>
      </c>
      <c r="T1274" s="13">
        <v>400</v>
      </c>
      <c r="U1274" s="13"/>
      <c r="V1274" s="25">
        <f>(F1273-F1274)/F1273</f>
        <v>0.13793103448275854</v>
      </c>
      <c r="W1274" s="13" t="s">
        <v>95</v>
      </c>
    </row>
    <row r="1275" spans="1:23" x14ac:dyDescent="0.25">
      <c r="A1275" s="21" t="s">
        <v>134</v>
      </c>
      <c r="B1275" s="28">
        <v>45124</v>
      </c>
      <c r="C1275" s="18">
        <v>43296</v>
      </c>
      <c r="D1275" s="9">
        <v>4</v>
      </c>
      <c r="E1275" s="12">
        <f>IF(B1275&gt;0,_xlfn.DAYS(B1275,C1275)/365.242199,"")</f>
        <v>5.004898133361638</v>
      </c>
      <c r="F1275" s="43">
        <v>846.87068329332271</v>
      </c>
      <c r="G1275" s="47">
        <v>13.991380070546736</v>
      </c>
      <c r="H1275" s="47">
        <v>10.045495674038916</v>
      </c>
      <c r="I1275" s="47">
        <v>14.199834127772371</v>
      </c>
      <c r="J1275" s="40">
        <v>64.411391687014017</v>
      </c>
      <c r="K1275" s="45">
        <f>IF(G1275&gt;0,0.0000275*G1275^2.082*H1275^0.974*F1275,"")</f>
        <v>53.549026735062149</v>
      </c>
      <c r="L1275" s="45">
        <f>IF(G1275&gt;0,(1/3*H1275^3*PI()*(G1275/((H1275-1.3)*200))^2)*F1275,"")</f>
        <v>57.524398766353976</v>
      </c>
      <c r="M1275" s="30">
        <f>IF(E1275&gt;1.9,J1275/E1275,"")</f>
        <v>12.869670864559803</v>
      </c>
      <c r="N1275" s="13" t="s">
        <v>91</v>
      </c>
      <c r="O1275" s="13" t="s">
        <v>379</v>
      </c>
      <c r="P1275" s="27" t="s">
        <v>48</v>
      </c>
      <c r="Q1275" s="15" t="s">
        <v>106</v>
      </c>
      <c r="R1275" s="26">
        <v>10</v>
      </c>
      <c r="S1275" s="13">
        <v>400</v>
      </c>
      <c r="T1275" s="13">
        <v>0</v>
      </c>
      <c r="U1275" s="13"/>
      <c r="V1275" s="25">
        <f>(F1274-F1275)/F1274</f>
        <v>-5.3333333333333302E-2</v>
      </c>
      <c r="W1275" s="13" t="s">
        <v>95</v>
      </c>
    </row>
    <row r="1276" spans="1:23" x14ac:dyDescent="0.25">
      <c r="A1276" s="21" t="s">
        <v>121</v>
      </c>
      <c r="B1276" s="34">
        <v>44759</v>
      </c>
      <c r="C1276" s="18">
        <v>42078</v>
      </c>
      <c r="D1276" s="9">
        <v>4</v>
      </c>
      <c r="E1276" s="12">
        <f>IF(B1276&gt;0,_xlfn.DAYS(B1276,C1276)/365.242199,"")</f>
        <v>7.3403347349795141</v>
      </c>
      <c r="F1276" s="43">
        <v>812.21165567809749</v>
      </c>
      <c r="G1276" s="47">
        <v>15.702405797101449</v>
      </c>
      <c r="H1276" s="47">
        <v>14.629028744653489</v>
      </c>
      <c r="I1276" s="47">
        <v>19.627902368125763</v>
      </c>
      <c r="J1276" s="40">
        <v>99.089283354821504</v>
      </c>
      <c r="K1276" s="45">
        <f>IF(G1276&gt;0,0.0000275*G1276^2.082*H1276^0.974*F1276,"")</f>
        <v>94.172353290430593</v>
      </c>
      <c r="L1276" s="45">
        <f>IF(G1276&gt;0,(1/3*H1276^3*PI()*(G1276/((H1276-1.3)*200))^2)*F1276,"")</f>
        <v>92.388881244137281</v>
      </c>
      <c r="M1276" s="30">
        <f>IF(E1276&gt;1.9,J1276/E1276,"")</f>
        <v>13.499286739966097</v>
      </c>
      <c r="N1276" s="13" t="s">
        <v>91</v>
      </c>
      <c r="O1276" s="13" t="s">
        <v>379</v>
      </c>
      <c r="P1276" s="27" t="s">
        <v>48</v>
      </c>
      <c r="Q1276" s="15" t="s">
        <v>107</v>
      </c>
      <c r="R1276" s="26">
        <v>1</v>
      </c>
      <c r="S1276" s="13">
        <v>0</v>
      </c>
      <c r="T1276" s="13">
        <v>0</v>
      </c>
      <c r="U1276" s="13"/>
      <c r="V1276" s="25">
        <f>(F1275-F1276)/F1275</f>
        <v>4.092599767468949E-2</v>
      </c>
      <c r="W1276" s="13" t="s">
        <v>95</v>
      </c>
    </row>
    <row r="1277" spans="1:23" x14ac:dyDescent="0.25">
      <c r="A1277" s="21" t="s">
        <v>163</v>
      </c>
      <c r="B1277" s="34">
        <v>44759</v>
      </c>
      <c r="C1277" s="18">
        <v>42078</v>
      </c>
      <c r="D1277" s="9">
        <v>4</v>
      </c>
      <c r="E1277" s="12">
        <f>IF(B1277&gt;0,_xlfn.DAYS(B1277,C1277)/365.242199,"")</f>
        <v>7.3403347349795141</v>
      </c>
      <c r="F1277" s="43">
        <v>812.2116556780976</v>
      </c>
      <c r="G1277" s="47">
        <v>15.04911754911755</v>
      </c>
      <c r="H1277" s="47">
        <v>15.465007299070017</v>
      </c>
      <c r="I1277" s="47">
        <v>18.716126045960159</v>
      </c>
      <c r="J1277" s="40">
        <v>99.694767070308515</v>
      </c>
      <c r="K1277" s="45">
        <f>IF(G1277&gt;0,0.0000275*G1277^2.082*H1277^0.974*F1277,"")</f>
        <v>90.992775268939113</v>
      </c>
      <c r="L1277" s="45">
        <f>IF(G1277&gt;0,(1/3*H1277^3*PI()*(G1277/((H1277-1.3)*200))^2)*F1277,"")</f>
        <v>88.772141320020964</v>
      </c>
      <c r="M1277" s="30">
        <f>IF(E1277&gt;1.9,J1277/E1277,"")</f>
        <v>13.581773947613678</v>
      </c>
      <c r="N1277" s="13" t="s">
        <v>91</v>
      </c>
      <c r="O1277" s="13" t="s">
        <v>379</v>
      </c>
      <c r="P1277" s="27" t="s">
        <v>48</v>
      </c>
      <c r="Q1277" s="15" t="s">
        <v>107</v>
      </c>
      <c r="R1277" s="26">
        <v>2</v>
      </c>
      <c r="S1277" s="13">
        <v>0</v>
      </c>
      <c r="T1277" s="13">
        <v>0</v>
      </c>
      <c r="U1277" s="13"/>
      <c r="V1277" s="25">
        <f>(F1276-F1277)/F1276</f>
        <v>-1.3997193579634291E-16</v>
      </c>
      <c r="W1277" s="13" t="s">
        <v>95</v>
      </c>
    </row>
    <row r="1278" spans="1:23" x14ac:dyDescent="0.25">
      <c r="A1278" s="21" t="s">
        <v>177</v>
      </c>
      <c r="B1278" s="34">
        <v>44759</v>
      </c>
      <c r="C1278" s="18">
        <v>42078</v>
      </c>
      <c r="D1278" s="9">
        <v>4</v>
      </c>
      <c r="E1278" s="12">
        <f>IF(B1278&gt;0,_xlfn.DAYS(B1278,C1278)/365.242199,"")</f>
        <v>7.3403347349795141</v>
      </c>
      <c r="F1278" s="43">
        <v>940.45560131148125</v>
      </c>
      <c r="G1278" s="47">
        <v>14.888292349651225</v>
      </c>
      <c r="H1278" s="47">
        <v>15.462195431290962</v>
      </c>
      <c r="I1278" s="47">
        <v>20.048191042091414</v>
      </c>
      <c r="J1278" s="40">
        <v>110.41927053136831</v>
      </c>
      <c r="K1278" s="45">
        <f>IF(G1278&gt;0,0.0000275*G1278^2.082*H1278^0.974*F1278,"")</f>
        <v>103.01113119917153</v>
      </c>
      <c r="L1278" s="45">
        <f>IF(G1278&gt;0,(1/3*H1278^3*PI()*(G1278/((H1278-1.3)*200))^2)*F1278,"")</f>
        <v>100.58865669829962</v>
      </c>
      <c r="M1278" s="30">
        <f>IF(E1278&gt;1.9,J1278/E1278,"")</f>
        <v>15.042811331910803</v>
      </c>
      <c r="N1278" s="13" t="s">
        <v>91</v>
      </c>
      <c r="O1278" s="13" t="s">
        <v>379</v>
      </c>
      <c r="P1278" s="27" t="s">
        <v>48</v>
      </c>
      <c r="Q1278" s="15" t="s">
        <v>107</v>
      </c>
      <c r="R1278" s="26">
        <v>3</v>
      </c>
      <c r="S1278" s="13">
        <v>0</v>
      </c>
      <c r="T1278" s="13">
        <v>100</v>
      </c>
      <c r="U1278" s="13"/>
      <c r="V1278" s="25">
        <f>(F1277-F1278)/F1277</f>
        <v>-0.15789473684210503</v>
      </c>
      <c r="W1278" s="13" t="s">
        <v>95</v>
      </c>
    </row>
    <row r="1279" spans="1:23" x14ac:dyDescent="0.25">
      <c r="A1279" s="21" t="s">
        <v>191</v>
      </c>
      <c r="B1279" s="34">
        <v>44759</v>
      </c>
      <c r="C1279" s="18">
        <v>42078</v>
      </c>
      <c r="D1279" s="9">
        <v>4</v>
      </c>
      <c r="E1279" s="12">
        <f>IF(B1279&gt;0,_xlfn.DAYS(B1279,C1279)/365.242199,"")</f>
        <v>7.3403347349795141</v>
      </c>
      <c r="F1279" s="43">
        <v>865.64663302534098</v>
      </c>
      <c r="G1279" s="47">
        <v>15.25813888888889</v>
      </c>
      <c r="H1279" s="47">
        <v>15.53723744800876</v>
      </c>
      <c r="I1279" s="47">
        <v>19.671702961568549</v>
      </c>
      <c r="J1279" s="40">
        <v>106.63291660755824</v>
      </c>
      <c r="K1279" s="45">
        <f>IF(G1279&gt;0,0.0000275*G1279^2.082*H1279^0.974*F1279,"")</f>
        <v>100.25860968307596</v>
      </c>
      <c r="L1279" s="45">
        <f>IF(G1279&gt;0,(1/3*H1279^3*PI()*(G1279/((H1279-1.3)*200))^2)*F1279,"")</f>
        <v>97.629788976217753</v>
      </c>
      <c r="M1279" s="30">
        <f>IF(E1279&gt;1.9,J1279/E1279,"")</f>
        <v>14.526982822651322</v>
      </c>
      <c r="N1279" s="13" t="s">
        <v>91</v>
      </c>
      <c r="O1279" s="13" t="s">
        <v>379</v>
      </c>
      <c r="P1279" s="27" t="s">
        <v>48</v>
      </c>
      <c r="Q1279" s="15" t="s">
        <v>107</v>
      </c>
      <c r="R1279" s="26">
        <v>4</v>
      </c>
      <c r="S1279" s="13">
        <v>100</v>
      </c>
      <c r="T1279" s="13">
        <v>100</v>
      </c>
      <c r="U1279" s="13"/>
      <c r="V1279" s="25">
        <f>(F1278-F1279)/F1278</f>
        <v>7.9545454545454239E-2</v>
      </c>
      <c r="W1279" s="13" t="s">
        <v>95</v>
      </c>
    </row>
    <row r="1280" spans="1:23" x14ac:dyDescent="0.25">
      <c r="A1280" s="21" t="s">
        <v>205</v>
      </c>
      <c r="B1280" s="34">
        <v>44759</v>
      </c>
      <c r="C1280" s="18">
        <v>42078</v>
      </c>
      <c r="D1280" s="9">
        <v>4</v>
      </c>
      <c r="E1280" s="12">
        <f>IF(B1280&gt;0,_xlfn.DAYS(B1280,C1280)/365.242199,"")</f>
        <v>7.3403347349795141</v>
      </c>
      <c r="F1280" s="43">
        <v>908.39461490313545</v>
      </c>
      <c r="G1280" s="47">
        <v>13.370998772912573</v>
      </c>
      <c r="H1280" s="47">
        <v>12.817416758427967</v>
      </c>
      <c r="I1280" s="47">
        <v>16.687907543672726</v>
      </c>
      <c r="J1280" s="40">
        <v>89.917858469369406</v>
      </c>
      <c r="K1280" s="45">
        <f>IF(G1280&gt;0,0.0000275*G1280^2.082*H1280^0.974*F1280,"")</f>
        <v>66.264064460563432</v>
      </c>
      <c r="L1280" s="45">
        <f>IF(G1280&gt;0,(1/3*H1280^3*PI()*(G1280/((H1280-1.3)*200))^2)*F1280,"")</f>
        <v>67.493543264343089</v>
      </c>
      <c r="M1280" s="30">
        <f>IF(E1280&gt;1.9,J1280/E1280,"")</f>
        <v>12.249830793257463</v>
      </c>
      <c r="N1280" s="13" t="s">
        <v>91</v>
      </c>
      <c r="O1280" s="13" t="s">
        <v>379</v>
      </c>
      <c r="P1280" s="27" t="s">
        <v>48</v>
      </c>
      <c r="Q1280" s="15" t="s">
        <v>107</v>
      </c>
      <c r="R1280" s="26">
        <v>5</v>
      </c>
      <c r="S1280" s="13">
        <v>100</v>
      </c>
      <c r="T1280" s="13">
        <v>0</v>
      </c>
      <c r="U1280" s="13"/>
      <c r="V1280" s="25">
        <f>(F1279-F1280)/F1279</f>
        <v>-4.9382716049382554E-2</v>
      </c>
      <c r="W1280" s="13" t="s">
        <v>95</v>
      </c>
    </row>
    <row r="1281" spans="1:23" x14ac:dyDescent="0.25">
      <c r="A1281" s="21" t="s">
        <v>219</v>
      </c>
      <c r="B1281" s="34">
        <v>44759</v>
      </c>
      <c r="C1281" s="18">
        <v>42078</v>
      </c>
      <c r="D1281" s="9">
        <v>4</v>
      </c>
      <c r="E1281" s="12">
        <f>IF(B1281&gt;0,_xlfn.DAYS(B1281,C1281)/365.242199,"")</f>
        <v>7.3403347349795141</v>
      </c>
      <c r="F1281" s="43">
        <v>876.33362849478942</v>
      </c>
      <c r="G1281" s="47">
        <v>15.03238271604938</v>
      </c>
      <c r="H1281" s="47">
        <v>14.278493906644862</v>
      </c>
      <c r="I1281" s="47">
        <v>19.267764933538977</v>
      </c>
      <c r="J1281" s="40">
        <v>100.88023005363885</v>
      </c>
      <c r="K1281" s="45">
        <f>IF(G1281&gt;0,0.0000275*G1281^2.082*H1281^0.974*F1281,"")</f>
        <v>90.62223302832335</v>
      </c>
      <c r="L1281" s="45">
        <f>IF(G1281&gt;0,(1/3*H1281^3*PI()*(G1281/((H1281-1.3)*200))^2)*F1281,"")</f>
        <v>89.596771162281144</v>
      </c>
      <c r="M1281" s="30">
        <f>IF(E1281&gt;1.9,J1281/E1281,"")</f>
        <v>13.743273800976107</v>
      </c>
      <c r="N1281" s="13" t="s">
        <v>91</v>
      </c>
      <c r="O1281" s="13" t="s">
        <v>379</v>
      </c>
      <c r="P1281" s="27" t="s">
        <v>48</v>
      </c>
      <c r="Q1281" s="15" t="s">
        <v>107</v>
      </c>
      <c r="R1281" s="26">
        <v>6</v>
      </c>
      <c r="S1281" s="13">
        <v>200</v>
      </c>
      <c r="T1281" s="13">
        <v>200</v>
      </c>
      <c r="U1281" s="13"/>
      <c r="V1281" s="25">
        <f>(F1280-F1281)/F1280</f>
        <v>3.5294117647058899E-2</v>
      </c>
      <c r="W1281" s="13" t="s">
        <v>95</v>
      </c>
    </row>
    <row r="1282" spans="1:23" x14ac:dyDescent="0.25">
      <c r="A1282" s="21" t="s">
        <v>233</v>
      </c>
      <c r="B1282" s="34">
        <v>44759</v>
      </c>
      <c r="C1282" s="18">
        <v>42078</v>
      </c>
      <c r="D1282" s="9">
        <v>4</v>
      </c>
      <c r="E1282" s="12">
        <f>IF(B1282&gt;0,_xlfn.DAYS(B1282,C1282)/365.242199,"")</f>
        <v>7.3403347349795141</v>
      </c>
      <c r="F1282" s="43">
        <v>833.58564661699495</v>
      </c>
      <c r="G1282" s="47">
        <v>15.086262108262108</v>
      </c>
      <c r="H1282" s="47">
        <v>14.576448644811869</v>
      </c>
      <c r="I1282" s="47">
        <v>19.235374408361814</v>
      </c>
      <c r="J1282" s="40">
        <v>103.09414567858474</v>
      </c>
      <c r="K1282" s="45">
        <f>IF(G1282&gt;0,0.0000275*G1282^2.082*H1282^0.974*F1282,"")</f>
        <v>88.610808002300899</v>
      </c>
      <c r="L1282" s="45">
        <f>IF(G1282&gt;0,(1/3*H1282^3*PI()*(G1282/((H1282-1.3)*200))^2)*F1282,"")</f>
        <v>87.271711521707545</v>
      </c>
      <c r="M1282" s="30">
        <f>IF(E1282&gt;1.9,J1282/E1282,"")</f>
        <v>14.044883428449324</v>
      </c>
      <c r="N1282" s="13" t="s">
        <v>91</v>
      </c>
      <c r="O1282" s="13" t="s">
        <v>379</v>
      </c>
      <c r="P1282" s="27" t="s">
        <v>48</v>
      </c>
      <c r="Q1282" s="15" t="s">
        <v>107</v>
      </c>
      <c r="R1282" s="26">
        <v>7</v>
      </c>
      <c r="S1282" s="13">
        <v>200</v>
      </c>
      <c r="T1282" s="13">
        <v>0</v>
      </c>
      <c r="U1282" s="13"/>
      <c r="V1282" s="25">
        <f>(F1281-F1282)/F1281</f>
        <v>4.8780487804877898E-2</v>
      </c>
      <c r="W1282" s="13" t="s">
        <v>95</v>
      </c>
    </row>
    <row r="1283" spans="1:23" x14ac:dyDescent="0.25">
      <c r="A1283" s="21" t="s">
        <v>247</v>
      </c>
      <c r="B1283" s="34">
        <v>44759</v>
      </c>
      <c r="C1283" s="18">
        <v>42078</v>
      </c>
      <c r="D1283" s="9">
        <v>4</v>
      </c>
      <c r="E1283" s="12">
        <f>IF(B1283&gt;0,_xlfn.DAYS(B1283,C1283)/365.242199,"")</f>
        <v>7.3403347349795141</v>
      </c>
      <c r="F1283" s="43">
        <v>790.83766473920025</v>
      </c>
      <c r="G1283" s="47">
        <v>15.373219438863909</v>
      </c>
      <c r="H1283" s="47">
        <v>14.666507292835039</v>
      </c>
      <c r="I1283" s="47">
        <v>19.167695930485007</v>
      </c>
      <c r="J1283" s="40">
        <v>103.29102713668908</v>
      </c>
      <c r="K1283" s="45">
        <f>IF(G1283&gt;0,0.0000275*G1283^2.082*H1283^0.974*F1283,"")</f>
        <v>87.956231900068971</v>
      </c>
      <c r="L1283" s="45">
        <f>IF(G1283&gt;0,(1/3*H1283^3*PI()*(G1283/((H1283-1.3)*200))^2)*F1283,"")</f>
        <v>86.403205071514364</v>
      </c>
      <c r="M1283" s="30">
        <f>IF(E1283&gt;1.9,J1283/E1283,"")</f>
        <v>14.071705292194329</v>
      </c>
      <c r="N1283" s="13" t="s">
        <v>91</v>
      </c>
      <c r="O1283" s="13" t="s">
        <v>379</v>
      </c>
      <c r="P1283" s="27" t="s">
        <v>48</v>
      </c>
      <c r="Q1283" s="15" t="s">
        <v>107</v>
      </c>
      <c r="R1283" s="26">
        <v>8</v>
      </c>
      <c r="S1283" s="13">
        <v>400</v>
      </c>
      <c r="T1283" s="13">
        <v>0</v>
      </c>
      <c r="U1283" s="13"/>
      <c r="V1283" s="25">
        <f>(F1282-F1283)/F1282</f>
        <v>5.1282051282051384E-2</v>
      </c>
      <c r="W1283" s="13" t="s">
        <v>95</v>
      </c>
    </row>
    <row r="1284" spans="1:23" x14ac:dyDescent="0.25">
      <c r="A1284" s="21" t="s">
        <v>149</v>
      </c>
      <c r="B1284" s="34">
        <v>44759</v>
      </c>
      <c r="C1284" s="18">
        <v>42078</v>
      </c>
      <c r="D1284" s="9">
        <v>4</v>
      </c>
      <c r="E1284" s="12">
        <f>IF(B1284&gt;0,_xlfn.DAYS(B1284,C1284)/365.242199,"")</f>
        <v>7.3403347349795141</v>
      </c>
      <c r="F1284" s="43">
        <v>769.46367380030313</v>
      </c>
      <c r="G1284" s="47">
        <v>15.106209903472834</v>
      </c>
      <c r="H1284" s="47">
        <v>14.101020857007725</v>
      </c>
      <c r="I1284" s="47">
        <v>18.169109052680618</v>
      </c>
      <c r="J1284" s="40">
        <v>99.597680886200408</v>
      </c>
      <c r="K1284" s="45">
        <f>IF(G1284&gt;0,0.0000275*G1284^2.082*H1284^0.974*F1284,"")</f>
        <v>79.413189356251038</v>
      </c>
      <c r="L1284" s="45">
        <f>IF(G1284&gt;0,(1/3*H1284^3*PI()*(G1284/((H1284-1.3)*200))^2)*F1284,"")</f>
        <v>78.655705875159526</v>
      </c>
      <c r="M1284" s="30">
        <f>IF(E1284&gt;1.9,J1284/E1284,"")</f>
        <v>13.568547550233534</v>
      </c>
      <c r="N1284" s="13" t="s">
        <v>91</v>
      </c>
      <c r="O1284" s="13" t="s">
        <v>379</v>
      </c>
      <c r="P1284" s="27" t="s">
        <v>48</v>
      </c>
      <c r="Q1284" s="15" t="s">
        <v>107</v>
      </c>
      <c r="R1284" s="26">
        <v>9</v>
      </c>
      <c r="S1284" s="13">
        <v>400</v>
      </c>
      <c r="T1284" s="13">
        <v>400</v>
      </c>
      <c r="U1284" s="13"/>
      <c r="V1284" s="25">
        <f>(F1283-F1284)/F1283</f>
        <v>2.7027027027026796E-2</v>
      </c>
      <c r="W1284" s="13" t="s">
        <v>95</v>
      </c>
    </row>
    <row r="1285" spans="1:23" x14ac:dyDescent="0.25">
      <c r="A1285" s="21" t="s">
        <v>135</v>
      </c>
      <c r="B1285" s="34">
        <v>44759</v>
      </c>
      <c r="C1285" s="18">
        <v>42078</v>
      </c>
      <c r="D1285" s="9">
        <v>4</v>
      </c>
      <c r="E1285" s="12">
        <f>IF(B1285&gt;0,_xlfn.DAYS(B1285,C1285)/365.242199,"")</f>
        <v>7.3403347349795141</v>
      </c>
      <c r="F1285" s="43">
        <v>854.95963755589219</v>
      </c>
      <c r="G1285" s="47">
        <v>14.733134920634923</v>
      </c>
      <c r="H1285" s="47">
        <v>14.158326331418905</v>
      </c>
      <c r="I1285" s="47">
        <v>18.842520658258692</v>
      </c>
      <c r="J1285" s="40">
        <v>101.49168557196653</v>
      </c>
      <c r="K1285" s="45">
        <f>IF(G1285&gt;0,0.0000275*G1285^2.082*H1285^0.974*F1285,"")</f>
        <v>84.091955118594626</v>
      </c>
      <c r="L1285" s="45">
        <f>IF(G1285&gt;0,(1/3*H1285^3*PI()*(G1285/((H1285-1.3)*200))^2)*F1285,"")</f>
        <v>83.401034564017252</v>
      </c>
      <c r="M1285" s="30">
        <f>IF(E1285&gt;1.9,J1285/E1285,"")</f>
        <v>13.826574568639176</v>
      </c>
      <c r="N1285" s="13" t="s">
        <v>91</v>
      </c>
      <c r="O1285" s="13" t="s">
        <v>379</v>
      </c>
      <c r="P1285" s="27" t="s">
        <v>48</v>
      </c>
      <c r="Q1285" s="15" t="s">
        <v>107</v>
      </c>
      <c r="R1285" s="26">
        <v>10</v>
      </c>
      <c r="S1285" s="13">
        <v>400</v>
      </c>
      <c r="T1285" s="13">
        <v>0</v>
      </c>
      <c r="U1285" s="13"/>
      <c r="V1285" s="25">
        <f>(F1284-F1285)/F1284</f>
        <v>-0.11111111111111088</v>
      </c>
      <c r="W1285" s="13" t="s">
        <v>95</v>
      </c>
    </row>
    <row r="1286" spans="1:23" x14ac:dyDescent="0.25">
      <c r="A1286" s="21" t="s">
        <v>122</v>
      </c>
      <c r="B1286" s="28">
        <v>44963</v>
      </c>
      <c r="C1286" s="18">
        <v>42597</v>
      </c>
      <c r="D1286" s="9">
        <v>4</v>
      </c>
      <c r="E1286" s="12">
        <f>IF(B1286&gt;0,_xlfn.DAYS(B1286,C1286)/365.242199,"")</f>
        <v>6.4778933170315289</v>
      </c>
      <c r="F1286" s="43">
        <v>1093.75</v>
      </c>
      <c r="G1286" s="47">
        <v>11.748318708318706</v>
      </c>
      <c r="H1286" s="47">
        <v>11.64378906471341</v>
      </c>
      <c r="I1286" s="47">
        <v>15.280876623498862</v>
      </c>
      <c r="J1286" s="40">
        <v>58.132081285569541</v>
      </c>
      <c r="K1286" s="45">
        <f>IF(G1286&gt;0,0.0000275*G1286^2.082*H1286^0.974*F1286,"")</f>
        <v>55.502952308366645</v>
      </c>
      <c r="L1286" s="45">
        <f>IF(G1286&gt;0,(1/3*H1286^3*PI()*(G1286/((H1286-1.3)*200))^2)*F1286,"")</f>
        <v>58.312519778232705</v>
      </c>
      <c r="M1286" s="30">
        <f>IF(E1286&gt;1.9,J1286/E1286,"")</f>
        <v>8.9739176674506211</v>
      </c>
      <c r="N1286" s="13" t="s">
        <v>90</v>
      </c>
      <c r="O1286" s="13" t="s">
        <v>379</v>
      </c>
      <c r="P1286" s="27" t="s">
        <v>48</v>
      </c>
      <c r="Q1286" s="15" t="s">
        <v>108</v>
      </c>
      <c r="R1286" s="26">
        <v>1</v>
      </c>
      <c r="S1286" s="13">
        <v>0</v>
      </c>
      <c r="T1286" s="13">
        <v>0</v>
      </c>
      <c r="U1286" s="13"/>
      <c r="V1286" s="25">
        <f>(F1285-F1286)/F1285</f>
        <v>-0.27930015869140618</v>
      </c>
      <c r="W1286" s="13" t="s">
        <v>95</v>
      </c>
    </row>
    <row r="1287" spans="1:23" x14ac:dyDescent="0.25">
      <c r="A1287" s="21" t="s">
        <v>164</v>
      </c>
      <c r="B1287" s="28">
        <v>44963</v>
      </c>
      <c r="C1287" s="18">
        <v>42597</v>
      </c>
      <c r="D1287" s="9">
        <v>4</v>
      </c>
      <c r="E1287" s="12">
        <f>IF(B1287&gt;0,_xlfn.DAYS(B1287,C1287)/365.242199,"")</f>
        <v>6.4778933170315289</v>
      </c>
      <c r="F1287" s="43">
        <v>1145.8333333333333</v>
      </c>
      <c r="G1287" s="47">
        <v>9.9594045025417586</v>
      </c>
      <c r="H1287" s="47">
        <v>9.4733414541252561</v>
      </c>
      <c r="I1287" s="47">
        <v>12.660456565057576</v>
      </c>
      <c r="J1287" s="40">
        <v>59.569691119082762</v>
      </c>
      <c r="K1287" s="45">
        <f>IF(G1287&gt;0,0.0000275*G1287^2.082*H1287^0.974*F1287,"")</f>
        <v>33.720199386479742</v>
      </c>
      <c r="L1287" s="45">
        <f>IF(G1287&gt;0,(1/3*H1287^3*PI()*(G1287/((H1287-1.3)*200))^2)*F1287,"")</f>
        <v>37.867541522757129</v>
      </c>
      <c r="M1287" s="30">
        <f>IF(E1287&gt;1.9,J1287/E1287,"")</f>
        <v>9.1958431860036178</v>
      </c>
      <c r="N1287" s="13" t="s">
        <v>90</v>
      </c>
      <c r="O1287" s="13" t="s">
        <v>379</v>
      </c>
      <c r="P1287" s="27" t="s">
        <v>48</v>
      </c>
      <c r="Q1287" s="15" t="s">
        <v>108</v>
      </c>
      <c r="R1287" s="26">
        <v>2</v>
      </c>
      <c r="S1287" s="13">
        <v>0</v>
      </c>
      <c r="T1287" s="13">
        <v>0</v>
      </c>
      <c r="U1287" s="13"/>
      <c r="V1287" s="25">
        <f>(F1286-F1287)/F1286</f>
        <v>-4.7619047619047547E-2</v>
      </c>
      <c r="W1287" s="13" t="s">
        <v>95</v>
      </c>
    </row>
    <row r="1288" spans="1:23" x14ac:dyDescent="0.25">
      <c r="A1288" s="21" t="s">
        <v>178</v>
      </c>
      <c r="B1288" s="28">
        <v>44963</v>
      </c>
      <c r="C1288" s="18">
        <v>42597</v>
      </c>
      <c r="D1288" s="9">
        <v>4</v>
      </c>
      <c r="E1288" s="12">
        <f>IF(B1288&gt;0,_xlfn.DAYS(B1288,C1288)/365.242199,"")</f>
        <v>6.4778933170315289</v>
      </c>
      <c r="F1288" s="43">
        <v>1093.75</v>
      </c>
      <c r="G1288" s="47">
        <v>11.590683159511684</v>
      </c>
      <c r="H1288" s="47">
        <v>11.661600146977793</v>
      </c>
      <c r="I1288" s="47">
        <v>14.901125985464709</v>
      </c>
      <c r="J1288" s="40">
        <v>64.528210527775713</v>
      </c>
      <c r="K1288" s="45">
        <f>IF(G1288&gt;0,0.0000275*G1288^2.082*H1288^0.974*F1288,"")</f>
        <v>54.044089375932494</v>
      </c>
      <c r="L1288" s="45">
        <f>IF(G1288&gt;0,(1/3*H1288^3*PI()*(G1288/((H1288-1.3)*200))^2)*F1288,"")</f>
        <v>56.823180984113201</v>
      </c>
      <c r="M1288" s="30">
        <f>IF(E1288&gt;1.9,J1288/E1288,"")</f>
        <v>9.9612956511833275</v>
      </c>
      <c r="N1288" s="13" t="s">
        <v>90</v>
      </c>
      <c r="O1288" s="13" t="s">
        <v>379</v>
      </c>
      <c r="P1288" s="27" t="s">
        <v>48</v>
      </c>
      <c r="Q1288" s="15" t="s">
        <v>108</v>
      </c>
      <c r="R1288" s="26">
        <v>3</v>
      </c>
      <c r="S1288" s="13">
        <v>0</v>
      </c>
      <c r="T1288" s="13">
        <v>100</v>
      </c>
      <c r="U1288" s="13"/>
      <c r="V1288" s="25">
        <f>(F1287-F1288)/F1287</f>
        <v>4.5454545454545393E-2</v>
      </c>
      <c r="W1288" s="13" t="s">
        <v>95</v>
      </c>
    </row>
    <row r="1289" spans="1:23" x14ac:dyDescent="0.25">
      <c r="A1289" s="21" t="s">
        <v>192</v>
      </c>
      <c r="B1289" s="28">
        <v>44963</v>
      </c>
      <c r="C1289" s="18">
        <v>42597</v>
      </c>
      <c r="D1289" s="9">
        <v>4</v>
      </c>
      <c r="E1289" s="12">
        <f>IF(B1289&gt;0,_xlfn.DAYS(B1289,C1289)/365.242199,"")</f>
        <v>6.4778933170315289</v>
      </c>
      <c r="F1289" s="43">
        <v>916.66666666666663</v>
      </c>
      <c r="G1289" s="47">
        <v>11.54183908045977</v>
      </c>
      <c r="H1289" s="47">
        <v>11.250760103819061</v>
      </c>
      <c r="I1289" s="47">
        <v>13.586578946150318</v>
      </c>
      <c r="J1289" s="40">
        <v>62.88686208353792</v>
      </c>
      <c r="K1289" s="45">
        <f>IF(G1289&gt;0,0.0000275*G1289^2.082*H1289^0.974*F1289,"")</f>
        <v>43.356263800385932</v>
      </c>
      <c r="L1289" s="45">
        <f>IF(G1289&gt;0,(1/3*H1289^3*PI()*(G1289/((H1289-1.3)*200))^2)*F1289,"")</f>
        <v>45.979386962852274</v>
      </c>
      <c r="M1289" s="30">
        <f>IF(E1289&gt;1.9,J1289/E1289,"")</f>
        <v>9.7079187639903264</v>
      </c>
      <c r="N1289" s="13" t="s">
        <v>90</v>
      </c>
      <c r="O1289" s="13" t="s">
        <v>379</v>
      </c>
      <c r="P1289" s="27" t="s">
        <v>48</v>
      </c>
      <c r="Q1289" s="15" t="s">
        <v>108</v>
      </c>
      <c r="R1289" s="26">
        <v>4</v>
      </c>
      <c r="S1289" s="13">
        <v>100</v>
      </c>
      <c r="T1289" s="13">
        <v>100</v>
      </c>
      <c r="U1289" s="13"/>
      <c r="V1289" s="25">
        <f>(F1288-F1289)/F1288</f>
        <v>0.16190476190476194</v>
      </c>
      <c r="W1289" s="13" t="s">
        <v>95</v>
      </c>
    </row>
    <row r="1290" spans="1:23" x14ac:dyDescent="0.25">
      <c r="A1290" s="21" t="s">
        <v>206</v>
      </c>
      <c r="B1290" s="28">
        <v>44963</v>
      </c>
      <c r="C1290" s="18">
        <v>42597</v>
      </c>
      <c r="D1290" s="9">
        <v>4</v>
      </c>
      <c r="E1290" s="12">
        <f>IF(B1290&gt;0,_xlfn.DAYS(B1290,C1290)/365.242199,"")</f>
        <v>6.4778933170315289</v>
      </c>
      <c r="F1290" s="43">
        <v>1260.4166666666667</v>
      </c>
      <c r="G1290" s="47">
        <v>11.547799145299145</v>
      </c>
      <c r="H1290" s="47">
        <v>11.347131593753767</v>
      </c>
      <c r="I1290" s="47">
        <v>15.957986946744027</v>
      </c>
      <c r="J1290" s="40">
        <v>68.029649832513073</v>
      </c>
      <c r="K1290" s="45">
        <f>IF(G1290&gt;0,0.0000275*G1290^2.082*H1290^0.974*F1290,"")</f>
        <v>60.176824044698243</v>
      </c>
      <c r="L1290" s="45">
        <f>IF(G1290&gt;0,(1/3*H1290^3*PI()*(G1290/((H1290-1.3)*200))^2)*F1290,"")</f>
        <v>63.68766112604925</v>
      </c>
      <c r="M1290" s="30">
        <f>IF(E1290&gt;1.9,J1290/E1290,"")</f>
        <v>10.501816949292925</v>
      </c>
      <c r="N1290" s="13" t="s">
        <v>90</v>
      </c>
      <c r="O1290" s="13" t="s">
        <v>379</v>
      </c>
      <c r="P1290" s="27" t="s">
        <v>48</v>
      </c>
      <c r="Q1290" s="15" t="s">
        <v>108</v>
      </c>
      <c r="R1290" s="26">
        <v>5</v>
      </c>
      <c r="S1290" s="13">
        <v>100</v>
      </c>
      <c r="T1290" s="13">
        <v>0</v>
      </c>
      <c r="U1290" s="13"/>
      <c r="V1290" s="25">
        <f>(F1289-F1290)/F1289</f>
        <v>-0.37500000000000017</v>
      </c>
      <c r="W1290" s="13" t="s">
        <v>95</v>
      </c>
    </row>
    <row r="1291" spans="1:23" x14ac:dyDescent="0.25">
      <c r="A1291" s="21" t="s">
        <v>220</v>
      </c>
      <c r="B1291" s="28">
        <v>44963</v>
      </c>
      <c r="C1291" s="18">
        <v>42597</v>
      </c>
      <c r="D1291" s="9">
        <v>4</v>
      </c>
      <c r="E1291" s="12">
        <f>IF(B1291&gt;0,_xlfn.DAYS(B1291,C1291)/365.242199,"")</f>
        <v>6.4778933170315289</v>
      </c>
      <c r="F1291" s="43">
        <v>1145.8333333333333</v>
      </c>
      <c r="G1291" s="47">
        <v>11.17099099099099</v>
      </c>
      <c r="H1291" s="47">
        <v>11.113008654937566</v>
      </c>
      <c r="I1291" s="47">
        <v>14.534347635296488</v>
      </c>
      <c r="J1291" s="40">
        <v>65.544048381868635</v>
      </c>
      <c r="K1291" s="45">
        <f>IF(G1291&gt;0,0.0000275*G1291^2.082*H1291^0.974*F1291,"")</f>
        <v>50.028916611414196</v>
      </c>
      <c r="L1291" s="45">
        <f>IF(G1291&gt;0,(1/3*H1291^3*PI()*(G1291/((H1291-1.3)*200))^2)*F1291,"")</f>
        <v>53.353642676525155</v>
      </c>
      <c r="M1291" s="30">
        <f>IF(E1291&gt;1.9,J1291/E1291,"")</f>
        <v>10.118111733878315</v>
      </c>
      <c r="N1291" s="13" t="s">
        <v>90</v>
      </c>
      <c r="O1291" s="13" t="s">
        <v>379</v>
      </c>
      <c r="P1291" s="27" t="s">
        <v>48</v>
      </c>
      <c r="Q1291" s="15" t="s">
        <v>108</v>
      </c>
      <c r="R1291" s="26">
        <v>6</v>
      </c>
      <c r="S1291" s="13">
        <v>200</v>
      </c>
      <c r="T1291" s="13">
        <v>200</v>
      </c>
      <c r="U1291" s="13"/>
      <c r="V1291" s="25">
        <f>(F1290-F1291)/F1290</f>
        <v>9.0909090909091023E-2</v>
      </c>
      <c r="W1291" s="13" t="s">
        <v>95</v>
      </c>
    </row>
    <row r="1292" spans="1:23" x14ac:dyDescent="0.25">
      <c r="A1292" s="21" t="s">
        <v>234</v>
      </c>
      <c r="B1292" s="28">
        <v>44963</v>
      </c>
      <c r="C1292" s="18">
        <v>42597</v>
      </c>
      <c r="D1292" s="9">
        <v>4</v>
      </c>
      <c r="E1292" s="12">
        <f>IF(B1292&gt;0,_xlfn.DAYS(B1292,C1292)/365.242199,"")</f>
        <v>6.4778933170315289</v>
      </c>
      <c r="F1292" s="43">
        <v>1072.9166666666667</v>
      </c>
      <c r="G1292" s="47">
        <v>11.470917756199505</v>
      </c>
      <c r="H1292" s="47">
        <v>10.658926129039866</v>
      </c>
      <c r="I1292" s="47">
        <v>15.159339479164414</v>
      </c>
      <c r="J1292" s="40">
        <v>74.041419447919097</v>
      </c>
      <c r="K1292" s="45">
        <f>IF(G1292&gt;0,0.0000275*G1292^2.082*H1292^0.974*F1292,"")</f>
        <v>47.530783105619065</v>
      </c>
      <c r="L1292" s="45">
        <f>IF(G1292&gt;0,(1/3*H1292^3*PI()*(G1292/((H1292-1.3)*200))^2)*F1292,"")</f>
        <v>51.099808039427813</v>
      </c>
      <c r="M1292" s="30">
        <f>IF(E1292&gt;1.9,J1292/E1292,"")</f>
        <v>11.429860885984505</v>
      </c>
      <c r="N1292" s="13" t="s">
        <v>90</v>
      </c>
      <c r="O1292" s="13" t="s">
        <v>379</v>
      </c>
      <c r="P1292" s="27" t="s">
        <v>48</v>
      </c>
      <c r="Q1292" s="15" t="s">
        <v>108</v>
      </c>
      <c r="R1292" s="26">
        <v>7</v>
      </c>
      <c r="S1292" s="13">
        <v>200</v>
      </c>
      <c r="T1292" s="13">
        <v>0</v>
      </c>
      <c r="U1292" s="13"/>
      <c r="V1292" s="25">
        <f>(F1291-F1292)/F1291</f>
        <v>6.3636363636363505E-2</v>
      </c>
      <c r="W1292" s="13" t="s">
        <v>95</v>
      </c>
    </row>
    <row r="1293" spans="1:23" x14ac:dyDescent="0.25">
      <c r="A1293" s="21" t="s">
        <v>248</v>
      </c>
      <c r="B1293" s="28">
        <v>44963</v>
      </c>
      <c r="C1293" s="18">
        <v>42597</v>
      </c>
      <c r="D1293" s="9">
        <v>4</v>
      </c>
      <c r="E1293" s="12">
        <f>IF(B1293&gt;0,_xlfn.DAYS(B1293,C1293)/365.242199,"")</f>
        <v>6.4778933170315289</v>
      </c>
      <c r="F1293" s="43">
        <v>1072.9166666666667</v>
      </c>
      <c r="G1293" s="47">
        <v>11.941441441441441</v>
      </c>
      <c r="H1293" s="47">
        <v>11.31370536349206</v>
      </c>
      <c r="I1293" s="47">
        <v>16.059898291690711</v>
      </c>
      <c r="J1293" s="40">
        <v>75.362693842730692</v>
      </c>
      <c r="K1293" s="45">
        <f>IF(G1293&gt;0,0.0000275*G1293^2.082*H1293^0.974*F1293,"")</f>
        <v>54.769904518758295</v>
      </c>
      <c r="L1293" s="45">
        <f>IF(G1293&gt;0,(1/3*H1293^3*PI()*(G1293/((H1293-1.3)*200))^2)*F1293,"")</f>
        <v>57.8459690048197</v>
      </c>
      <c r="M1293" s="30">
        <f>IF(E1293&gt;1.9,J1293/E1293,"")</f>
        <v>11.633827566222621</v>
      </c>
      <c r="N1293" s="13" t="s">
        <v>90</v>
      </c>
      <c r="O1293" s="13" t="s">
        <v>379</v>
      </c>
      <c r="P1293" s="27" t="s">
        <v>48</v>
      </c>
      <c r="Q1293" s="15" t="s">
        <v>108</v>
      </c>
      <c r="R1293" s="26">
        <v>8</v>
      </c>
      <c r="S1293" s="13">
        <v>400</v>
      </c>
      <c r="T1293" s="13">
        <v>0</v>
      </c>
      <c r="U1293" s="13"/>
      <c r="V1293" s="25">
        <f>(F1292-F1293)/F1292</f>
        <v>0</v>
      </c>
      <c r="W1293" s="13" t="s">
        <v>95</v>
      </c>
    </row>
    <row r="1294" spans="1:23" x14ac:dyDescent="0.25">
      <c r="A1294" s="21" t="s">
        <v>150</v>
      </c>
      <c r="B1294" s="28">
        <v>44963</v>
      </c>
      <c r="C1294" s="18">
        <v>42597</v>
      </c>
      <c r="D1294" s="9">
        <v>4</v>
      </c>
      <c r="E1294" s="12">
        <f>IF(B1294&gt;0,_xlfn.DAYS(B1294,C1294)/365.242199,"")</f>
        <v>6.4778933170315289</v>
      </c>
      <c r="F1294" s="43">
        <v>1031.25</v>
      </c>
      <c r="G1294" s="47">
        <v>12.354761904761908</v>
      </c>
      <c r="H1294" s="47">
        <v>11.534754497264855</v>
      </c>
      <c r="I1294" s="47">
        <v>16.243203611028296</v>
      </c>
      <c r="J1294" s="40">
        <v>78.303330898404823</v>
      </c>
      <c r="K1294" s="45">
        <f>IF(G1294&gt;0,0.0000275*G1294^2.082*H1294^0.974*F1294,"")</f>
        <v>57.582693208379482</v>
      </c>
      <c r="L1294" s="45">
        <f>IF(G1294&gt;0,(1/3*H1294^3*PI()*(G1294/((H1294-1.3)*200))^2)*F1294,"")</f>
        <v>60.377003625909929</v>
      </c>
      <c r="M1294" s="30">
        <f>IF(E1294&gt;1.9,J1294/E1294,"")</f>
        <v>12.087777162450561</v>
      </c>
      <c r="N1294" s="13" t="s">
        <v>90</v>
      </c>
      <c r="O1294" s="13" t="s">
        <v>379</v>
      </c>
      <c r="P1294" s="27" t="s">
        <v>48</v>
      </c>
      <c r="Q1294" s="15" t="s">
        <v>108</v>
      </c>
      <c r="R1294" s="26">
        <v>9</v>
      </c>
      <c r="S1294" s="13">
        <v>400</v>
      </c>
      <c r="T1294" s="13">
        <v>400</v>
      </c>
      <c r="U1294" s="13"/>
      <c r="V1294" s="25">
        <f>(F1293-F1294)/F1293</f>
        <v>3.8834951456310746E-2</v>
      </c>
      <c r="W1294" s="13" t="s">
        <v>95</v>
      </c>
    </row>
    <row r="1295" spans="1:23" x14ac:dyDescent="0.25">
      <c r="A1295" s="21" t="s">
        <v>136</v>
      </c>
      <c r="B1295" s="28">
        <v>44963</v>
      </c>
      <c r="C1295" s="18">
        <v>42597</v>
      </c>
      <c r="D1295" s="9">
        <v>4</v>
      </c>
      <c r="E1295" s="12">
        <f>IF(B1295&gt;0,_xlfn.DAYS(B1295,C1295)/365.242199,"")</f>
        <v>6.4778933170315289</v>
      </c>
      <c r="F1295" s="43">
        <v>1333.3333333333333</v>
      </c>
      <c r="G1295" s="47">
        <v>11.220984573502724</v>
      </c>
      <c r="H1295" s="47">
        <v>10.733187379846008</v>
      </c>
      <c r="I1295" s="47">
        <v>16.301775562337749</v>
      </c>
      <c r="J1295" s="40">
        <v>73.70972946021125</v>
      </c>
      <c r="K1295" s="45">
        <f>IF(G1295&gt;0,0.0000275*G1295^2.082*H1295^0.974*F1295,"")</f>
        <v>56.802266493695136</v>
      </c>
      <c r="L1295" s="45">
        <f>IF(G1295&gt;0,(1/3*H1295^3*PI()*(G1295/((H1295-1.3)*200))^2)*F1295,"")</f>
        <v>61.071488505791329</v>
      </c>
      <c r="M1295" s="30">
        <f>IF(E1295&gt;1.9,J1295/E1295,"")</f>
        <v>11.378657512993509</v>
      </c>
      <c r="N1295" s="13" t="s">
        <v>90</v>
      </c>
      <c r="O1295" s="13" t="s">
        <v>379</v>
      </c>
      <c r="P1295" s="27" t="s">
        <v>48</v>
      </c>
      <c r="Q1295" s="15" t="s">
        <v>108</v>
      </c>
      <c r="R1295" s="26">
        <v>10</v>
      </c>
      <c r="S1295" s="13">
        <v>400</v>
      </c>
      <c r="T1295" s="13">
        <v>0</v>
      </c>
      <c r="U1295" s="13"/>
      <c r="V1295" s="25">
        <f>(F1294-F1295)/F1294</f>
        <v>-0.29292929292929287</v>
      </c>
      <c r="W1295" s="13" t="s">
        <v>95</v>
      </c>
    </row>
    <row r="1296" spans="1:23" x14ac:dyDescent="0.25">
      <c r="A1296" s="21" t="s">
        <v>123</v>
      </c>
      <c r="B1296" s="28">
        <v>45103</v>
      </c>
      <c r="C1296" s="18">
        <v>42962</v>
      </c>
      <c r="D1296" s="9">
        <v>4</v>
      </c>
      <c r="E1296" s="12">
        <f>IF(B1296&gt;0,_xlfn.DAYS(B1296,C1296)/365.242199,"")</f>
        <v>5.861863732782969</v>
      </c>
      <c r="F1296" s="43">
        <v>997.49759717375673</v>
      </c>
      <c r="G1296" s="47">
        <v>13.066767676767679</v>
      </c>
      <c r="H1296" s="47">
        <v>13.857374088768776</v>
      </c>
      <c r="I1296" s="47">
        <v>17.149152183438389</v>
      </c>
      <c r="J1296" s="40">
        <v>76.073767551753718</v>
      </c>
      <c r="K1296" s="45">
        <f>IF(G1296&gt;0,0.0000275*G1296^2.082*H1296^0.974*F1296,"")</f>
        <v>74.834854350905928</v>
      </c>
      <c r="L1296" s="45">
        <f>IF(G1296&gt;0,(1/3*H1296^3*PI()*(G1296/((H1296-1.3)*200))^2)*F1296,"")</f>
        <v>75.242286220225068</v>
      </c>
      <c r="M1296" s="30">
        <f>IF(E1296&gt;1.9,J1296/E1296,"")</f>
        <v>12.977744113413067</v>
      </c>
      <c r="N1296" s="13" t="s">
        <v>90</v>
      </c>
      <c r="O1296" s="13" t="s">
        <v>379</v>
      </c>
      <c r="P1296" s="27" t="s">
        <v>48</v>
      </c>
      <c r="Q1296" s="15" t="s">
        <v>109</v>
      </c>
      <c r="R1296" s="26">
        <v>1</v>
      </c>
      <c r="S1296" s="13">
        <v>0</v>
      </c>
      <c r="T1296" s="13">
        <v>0</v>
      </c>
      <c r="U1296" s="13"/>
      <c r="V1296" s="25">
        <f>(F1295-F1296)/F1295</f>
        <v>0.25187680211968239</v>
      </c>
      <c r="W1296" s="13" t="s">
        <v>95</v>
      </c>
    </row>
    <row r="1297" spans="1:23" x14ac:dyDescent="0.25">
      <c r="A1297" s="21" t="s">
        <v>165</v>
      </c>
      <c r="B1297" s="28">
        <v>45103</v>
      </c>
      <c r="C1297" s="18">
        <v>42962</v>
      </c>
      <c r="D1297" s="9">
        <v>4</v>
      </c>
      <c r="E1297" s="12">
        <f>IF(B1297&gt;0,_xlfn.DAYS(B1297,C1297)/365.242199,"")</f>
        <v>5.861863732782969</v>
      </c>
      <c r="F1297" s="43">
        <v>916.89173073547317</v>
      </c>
      <c r="G1297" s="47">
        <v>12.583037269244166</v>
      </c>
      <c r="H1297" s="47">
        <v>13.495937826541274</v>
      </c>
      <c r="I1297" s="47">
        <v>15.277531773194188</v>
      </c>
      <c r="J1297" s="40">
        <v>70.338023956578326</v>
      </c>
      <c r="K1297" s="45">
        <f>IF(G1297&gt;0,0.0000275*G1297^2.082*H1297^0.974*F1297,"")</f>
        <v>61.975767581309938</v>
      </c>
      <c r="L1297" s="45">
        <f>IF(G1297&gt;0,(1/3*H1297^3*PI()*(G1297/((H1297-1.3)*200))^2)*F1297,"")</f>
        <v>62.811107578530724</v>
      </c>
      <c r="M1297" s="30">
        <f>IF(E1297&gt;1.9,J1297/E1297,"")</f>
        <v>11.999259478381759</v>
      </c>
      <c r="N1297" s="13" t="s">
        <v>90</v>
      </c>
      <c r="O1297" s="13" t="s">
        <v>379</v>
      </c>
      <c r="P1297" s="27" t="s">
        <v>48</v>
      </c>
      <c r="Q1297" s="15" t="s">
        <v>109</v>
      </c>
      <c r="R1297" s="26">
        <v>2</v>
      </c>
      <c r="S1297" s="13">
        <v>0</v>
      </c>
      <c r="T1297" s="13">
        <v>0</v>
      </c>
      <c r="U1297" s="13"/>
      <c r="V1297" s="25">
        <f>(F1296-F1297)/F1296</f>
        <v>8.0808080808080995E-2</v>
      </c>
      <c r="W1297" s="13" t="s">
        <v>95</v>
      </c>
    </row>
    <row r="1298" spans="1:23" x14ac:dyDescent="0.25">
      <c r="A1298" s="21" t="s">
        <v>179</v>
      </c>
      <c r="B1298" s="28">
        <v>45103</v>
      </c>
      <c r="C1298" s="18">
        <v>42962</v>
      </c>
      <c r="D1298" s="9">
        <v>4</v>
      </c>
      <c r="E1298" s="12">
        <f>IF(B1298&gt;0,_xlfn.DAYS(B1298,C1298)/365.242199,"")</f>
        <v>5.861863732782969</v>
      </c>
      <c r="F1298" s="43">
        <v>886.66453082111695</v>
      </c>
      <c r="G1298" s="47">
        <v>13.46484667463162</v>
      </c>
      <c r="H1298" s="47">
        <v>14.096481730386301</v>
      </c>
      <c r="I1298" s="47">
        <v>16.877428192886832</v>
      </c>
      <c r="J1298" s="40">
        <v>83.653105548456509</v>
      </c>
      <c r="K1298" s="45">
        <f>IF(G1298&gt;0,0.0000275*G1298^2.082*H1298^0.974*F1298,"")</f>
        <v>71.99846278029915</v>
      </c>
      <c r="L1298" s="45">
        <f>IF(G1298&gt;0,(1/3*H1298^3*PI()*(G1298/((H1298-1.3)*200))^2)*F1298,"")</f>
        <v>71.991599666315935</v>
      </c>
      <c r="M1298" s="30">
        <f>IF(E1298&gt;1.9,J1298/E1298,"")</f>
        <v>14.270735274963736</v>
      </c>
      <c r="N1298" s="13" t="s">
        <v>90</v>
      </c>
      <c r="O1298" s="13" t="s">
        <v>379</v>
      </c>
      <c r="P1298" s="27" t="s">
        <v>48</v>
      </c>
      <c r="Q1298" s="15" t="s">
        <v>109</v>
      </c>
      <c r="R1298" s="26">
        <v>3</v>
      </c>
      <c r="S1298" s="13">
        <v>0</v>
      </c>
      <c r="T1298" s="13">
        <v>100</v>
      </c>
      <c r="U1298" s="13"/>
      <c r="V1298" s="25">
        <f>(F1297-F1298)/F1297</f>
        <v>3.2967032967032926E-2</v>
      </c>
      <c r="W1298" s="13" t="s">
        <v>95</v>
      </c>
    </row>
    <row r="1299" spans="1:23" x14ac:dyDescent="0.25">
      <c r="A1299" s="21" t="s">
        <v>193</v>
      </c>
      <c r="B1299" s="28">
        <v>45103</v>
      </c>
      <c r="C1299" s="18">
        <v>42962</v>
      </c>
      <c r="D1299" s="9">
        <v>4</v>
      </c>
      <c r="E1299" s="12">
        <f>IF(B1299&gt;0,_xlfn.DAYS(B1299,C1299)/365.242199,"")</f>
        <v>5.861863732782969</v>
      </c>
      <c r="F1299" s="43">
        <v>1047.8762636976837</v>
      </c>
      <c r="G1299" s="47">
        <v>14.201041366041366</v>
      </c>
      <c r="H1299" s="47">
        <v>14.503390370890372</v>
      </c>
      <c r="I1299" s="47">
        <v>20.823070111480284</v>
      </c>
      <c r="J1299" s="40">
        <v>102.06644653905883</v>
      </c>
      <c r="K1299" s="45">
        <f>IF(G1299&gt;0,0.0000275*G1299^2.082*H1299^0.974*F1299,"")</f>
        <v>97.733773242807914</v>
      </c>
      <c r="L1299" s="45">
        <f>IF(G1299&gt;0,(1/3*H1299^3*PI()*(G1299/((H1299-1.3)*200))^2)*F1299,"")</f>
        <v>96.818131406556802</v>
      </c>
      <c r="M1299" s="30">
        <f>IF(E1299&gt;1.9,J1299/E1299,"")</f>
        <v>17.411944595068562</v>
      </c>
      <c r="N1299" s="13" t="s">
        <v>90</v>
      </c>
      <c r="O1299" s="13" t="s">
        <v>379</v>
      </c>
      <c r="P1299" s="27" t="s">
        <v>48</v>
      </c>
      <c r="Q1299" s="15" t="s">
        <v>109</v>
      </c>
      <c r="R1299" s="26">
        <v>4</v>
      </c>
      <c r="S1299" s="13">
        <v>100</v>
      </c>
      <c r="T1299" s="13">
        <v>100</v>
      </c>
      <c r="U1299" s="13"/>
      <c r="V1299" s="25">
        <f>(F1298-F1299)/F1298</f>
        <v>-0.18181818181818188</v>
      </c>
      <c r="W1299" s="13" t="s">
        <v>95</v>
      </c>
    </row>
    <row r="1300" spans="1:23" x14ac:dyDescent="0.25">
      <c r="A1300" s="21" t="s">
        <v>207</v>
      </c>
      <c r="B1300" s="28">
        <v>45103</v>
      </c>
      <c r="C1300" s="18">
        <v>42962</v>
      </c>
      <c r="D1300" s="9">
        <v>4</v>
      </c>
      <c r="E1300" s="12">
        <f>IF(B1300&gt;0,_xlfn.DAYS(B1300,C1300)/365.242199,"")</f>
        <v>5.861863732782969</v>
      </c>
      <c r="F1300" s="43">
        <v>906.81599743068784</v>
      </c>
      <c r="G1300" s="47">
        <v>14.52610615079365</v>
      </c>
      <c r="H1300" s="47">
        <v>14.9009271076565</v>
      </c>
      <c r="I1300" s="47">
        <v>19.161422130525086</v>
      </c>
      <c r="J1300" s="40">
        <v>98.453408712513081</v>
      </c>
      <c r="K1300" s="45">
        <f>IF(G1300&gt;0,0.0000275*G1300^2.082*H1300^0.974*F1300,"")</f>
        <v>91.024074953414527</v>
      </c>
      <c r="L1300" s="45">
        <f>IF(G1300&gt;0,(1/3*H1300^3*PI()*(G1300/((H1300-1.3)*200))^2)*F1300,"")</f>
        <v>89.596092864769986</v>
      </c>
      <c r="M1300" s="30">
        <f>IF(E1300&gt;1.9,J1300/E1300,"")</f>
        <v>16.795581269128462</v>
      </c>
      <c r="N1300" s="13" t="s">
        <v>90</v>
      </c>
      <c r="O1300" s="13" t="s">
        <v>379</v>
      </c>
      <c r="P1300" s="27" t="s">
        <v>48</v>
      </c>
      <c r="Q1300" s="15" t="s">
        <v>109</v>
      </c>
      <c r="R1300" s="26">
        <v>5</v>
      </c>
      <c r="S1300" s="13">
        <v>100</v>
      </c>
      <c r="T1300" s="13">
        <v>0</v>
      </c>
      <c r="U1300" s="13"/>
      <c r="V1300" s="25">
        <f>(F1299-F1300)/F1299</f>
        <v>0.13461538461538461</v>
      </c>
      <c r="W1300" s="13" t="s">
        <v>95</v>
      </c>
    </row>
    <row r="1301" spans="1:23" x14ac:dyDescent="0.25">
      <c r="A1301" s="21" t="s">
        <v>221</v>
      </c>
      <c r="B1301" s="28">
        <v>45103</v>
      </c>
      <c r="C1301" s="18">
        <v>42962</v>
      </c>
      <c r="D1301" s="9">
        <v>4</v>
      </c>
      <c r="E1301" s="12">
        <f>IF(B1301&gt;0,_xlfn.DAYS(B1301,C1301)/365.242199,"")</f>
        <v>5.861863732782969</v>
      </c>
      <c r="F1301" s="43">
        <v>836.28586429718996</v>
      </c>
      <c r="G1301" s="47">
        <v>14.235036185610902</v>
      </c>
      <c r="H1301" s="47">
        <v>14.678052424333995</v>
      </c>
      <c r="I1301" s="47">
        <v>17.765143572125638</v>
      </c>
      <c r="J1301" s="40">
        <v>107.6321854241495</v>
      </c>
      <c r="K1301" s="45">
        <f>IF(G1301&gt;0,0.0000275*G1301^2.082*H1301^0.974*F1301,"")</f>
        <v>79.307645953442133</v>
      </c>
      <c r="L1301" s="45">
        <f>IF(G1301&gt;0,(1/3*H1301^3*PI()*(G1301/((H1301-1.3)*200))^2)*F1301,"")</f>
        <v>78.389889109886667</v>
      </c>
      <c r="M1301" s="30">
        <f>IF(E1301&gt;1.9,J1301/E1301,"")</f>
        <v>18.361427411252738</v>
      </c>
      <c r="N1301" s="13" t="s">
        <v>90</v>
      </c>
      <c r="O1301" s="13" t="s">
        <v>379</v>
      </c>
      <c r="P1301" s="27" t="s">
        <v>48</v>
      </c>
      <c r="Q1301" s="15" t="s">
        <v>109</v>
      </c>
      <c r="R1301" s="26">
        <v>6</v>
      </c>
      <c r="S1301" s="13">
        <v>200</v>
      </c>
      <c r="T1301" s="13">
        <v>200</v>
      </c>
      <c r="U1301" s="13"/>
      <c r="V1301" s="25">
        <f>(F1300-F1301)/F1300</f>
        <v>7.777777777777771E-2</v>
      </c>
      <c r="W1301" s="13" t="s">
        <v>95</v>
      </c>
    </row>
    <row r="1302" spans="1:23" x14ac:dyDescent="0.25">
      <c r="A1302" s="21" t="s">
        <v>235</v>
      </c>
      <c r="B1302" s="28">
        <v>45103</v>
      </c>
      <c r="C1302" s="18">
        <v>42962</v>
      </c>
      <c r="D1302" s="9">
        <v>4</v>
      </c>
      <c r="E1302" s="12">
        <f>IF(B1302&gt;0,_xlfn.DAYS(B1302,C1302)/365.242199,"")</f>
        <v>5.861863732782969</v>
      </c>
      <c r="F1302" s="43">
        <v>906.81599743068784</v>
      </c>
      <c r="G1302" s="47">
        <v>14.559831912000988</v>
      </c>
      <c r="H1302" s="47">
        <v>14.43523342951918</v>
      </c>
      <c r="I1302" s="47">
        <v>20.001359427586184</v>
      </c>
      <c r="J1302" s="40">
        <v>110.16784698805218</v>
      </c>
      <c r="K1302" s="45">
        <f>IF(G1302&gt;0,0.0000275*G1302^2.082*H1302^0.974*F1302,"")</f>
        <v>88.679289125410136</v>
      </c>
      <c r="L1302" s="45">
        <f>IF(G1302&gt;0,(1/3*H1302^3*PI()*(G1302/((H1302-1.3)*200))^2)*F1302,"")</f>
        <v>87.739744496713612</v>
      </c>
      <c r="M1302" s="30">
        <f>IF(E1302&gt;1.9,J1302/E1302,"")</f>
        <v>18.793996587114293</v>
      </c>
      <c r="N1302" s="13" t="s">
        <v>90</v>
      </c>
      <c r="O1302" s="13" t="s">
        <v>379</v>
      </c>
      <c r="P1302" s="27" t="s">
        <v>48</v>
      </c>
      <c r="Q1302" s="15" t="s">
        <v>109</v>
      </c>
      <c r="R1302" s="26">
        <v>7</v>
      </c>
      <c r="S1302" s="13">
        <v>200</v>
      </c>
      <c r="T1302" s="13">
        <v>0</v>
      </c>
      <c r="U1302" s="13"/>
      <c r="V1302" s="25">
        <f>(F1301-F1302)/F1301</f>
        <v>-8.4337349397590286E-2</v>
      </c>
      <c r="W1302" s="13" t="s">
        <v>95</v>
      </c>
    </row>
    <row r="1303" spans="1:23" x14ac:dyDescent="0.25">
      <c r="A1303" s="21" t="s">
        <v>249</v>
      </c>
      <c r="B1303" s="28">
        <v>45103</v>
      </c>
      <c r="C1303" s="18">
        <v>42962</v>
      </c>
      <c r="D1303" s="9">
        <v>4</v>
      </c>
      <c r="E1303" s="12">
        <f>IF(B1303&gt;0,_xlfn.DAYS(B1303,C1303)/365.242199,"")</f>
        <v>5.861863732782969</v>
      </c>
      <c r="F1303" s="43">
        <v>846.3615976019754</v>
      </c>
      <c r="G1303" s="47">
        <v>15.198729938271603</v>
      </c>
      <c r="H1303" s="47">
        <v>14.963915358607377</v>
      </c>
      <c r="I1303" s="47">
        <v>19.899910168355781</v>
      </c>
      <c r="J1303" s="40">
        <v>97.201315818749791</v>
      </c>
      <c r="K1303" s="45">
        <f>IF(G1303&gt;0,0.0000275*G1303^2.082*H1303^0.974*F1303,"")</f>
        <v>93.735803194107376</v>
      </c>
      <c r="L1303" s="45">
        <f>IF(G1303&gt;0,(1/3*H1303^3*PI()*(G1303/((H1303-1.3)*200))^2)*F1303,"")</f>
        <v>91.859605412563297</v>
      </c>
      <c r="M1303" s="30">
        <f>IF(E1303&gt;1.9,J1303/E1303,"")</f>
        <v>16.581981473766305</v>
      </c>
      <c r="N1303" s="13" t="s">
        <v>90</v>
      </c>
      <c r="O1303" s="13" t="s">
        <v>379</v>
      </c>
      <c r="P1303" s="27" t="s">
        <v>48</v>
      </c>
      <c r="Q1303" s="15" t="s">
        <v>109</v>
      </c>
      <c r="R1303" s="26">
        <v>8</v>
      </c>
      <c r="S1303" s="13">
        <v>400</v>
      </c>
      <c r="T1303" s="13">
        <v>0</v>
      </c>
      <c r="U1303" s="13"/>
      <c r="V1303" s="25">
        <f>(F1302-F1303)/F1302</f>
        <v>6.6666666666666569E-2</v>
      </c>
      <c r="W1303" s="13" t="s">
        <v>95</v>
      </c>
    </row>
    <row r="1304" spans="1:23" x14ac:dyDescent="0.25">
      <c r="A1304" s="21" t="s">
        <v>151</v>
      </c>
      <c r="B1304" s="28">
        <v>45103</v>
      </c>
      <c r="C1304" s="18">
        <v>42962</v>
      </c>
      <c r="D1304" s="9">
        <v>4</v>
      </c>
      <c r="E1304" s="12">
        <f>IF(B1304&gt;0,_xlfn.DAYS(B1304,C1304)/365.242199,"")</f>
        <v>5.861863732782969</v>
      </c>
      <c r="F1304" s="43">
        <v>785.90719777326285</v>
      </c>
      <c r="G1304" s="47">
        <v>14.915835748792269</v>
      </c>
      <c r="H1304" s="47">
        <v>14.379919415292353</v>
      </c>
      <c r="I1304" s="47">
        <v>18.437122342143276</v>
      </c>
      <c r="J1304" s="40">
        <v>94.257481702346837</v>
      </c>
      <c r="K1304" s="45">
        <f>IF(G1304&gt;0,0.0000275*G1304^2.082*H1304^0.974*F1304,"")</f>
        <v>80.518009831283138</v>
      </c>
      <c r="L1304" s="45">
        <f>IF(G1304&gt;0,(1/3*H1304^3*PI()*(G1304/((H1304-1.3)*200))^2)*F1304,"")</f>
        <v>79.559912674050281</v>
      </c>
      <c r="M1304" s="30">
        <f>IF(E1304&gt;1.9,J1304/E1304,"")</f>
        <v>16.079780424646156</v>
      </c>
      <c r="N1304" s="13" t="s">
        <v>90</v>
      </c>
      <c r="O1304" s="13" t="s">
        <v>379</v>
      </c>
      <c r="P1304" s="27" t="s">
        <v>48</v>
      </c>
      <c r="Q1304" s="15" t="s">
        <v>109</v>
      </c>
      <c r="R1304" s="26">
        <v>9</v>
      </c>
      <c r="S1304" s="13">
        <v>400</v>
      </c>
      <c r="T1304" s="13">
        <v>400</v>
      </c>
      <c r="U1304" s="13"/>
      <c r="V1304" s="25">
        <f>(F1303-F1304)/F1303</f>
        <v>7.1428571428571452E-2</v>
      </c>
      <c r="W1304" s="13" t="s">
        <v>95</v>
      </c>
    </row>
    <row r="1305" spans="1:23" x14ac:dyDescent="0.25">
      <c r="A1305" s="21" t="s">
        <v>137</v>
      </c>
      <c r="B1305" s="28">
        <v>45103</v>
      </c>
      <c r="C1305" s="18">
        <v>42962</v>
      </c>
      <c r="D1305" s="9">
        <v>4</v>
      </c>
      <c r="E1305" s="12">
        <f>IF(B1305&gt;0,_xlfn.DAYS(B1305,C1305)/365.242199,"")</f>
        <v>5.861863732782969</v>
      </c>
      <c r="F1305" s="43">
        <v>896.7402641259024</v>
      </c>
      <c r="G1305" s="47">
        <v>15.078732718894011</v>
      </c>
      <c r="H1305" s="47">
        <v>14.496157002881846</v>
      </c>
      <c r="I1305" s="47">
        <v>20.346242921817648</v>
      </c>
      <c r="J1305" s="40">
        <v>104.56156978742612</v>
      </c>
      <c r="K1305" s="45">
        <f>IF(G1305&gt;0,0.0000275*G1305^2.082*H1305^0.974*F1305,"")</f>
        <v>94.714239502529111</v>
      </c>
      <c r="L1305" s="45">
        <f>IF(G1305&gt;0,(1/3*H1305^3*PI()*(G1305/((H1305-1.3)*200))^2)*F1305,"")</f>
        <v>93.374585579245206</v>
      </c>
      <c r="M1305" s="30">
        <f>IF(E1305&gt;1.9,J1305/E1305,"")</f>
        <v>17.837598169103913</v>
      </c>
      <c r="N1305" s="13" t="s">
        <v>90</v>
      </c>
      <c r="O1305" s="13" t="s">
        <v>379</v>
      </c>
      <c r="P1305" s="27" t="s">
        <v>48</v>
      </c>
      <c r="Q1305" s="15" t="s">
        <v>109</v>
      </c>
      <c r="R1305" s="26">
        <v>10</v>
      </c>
      <c r="S1305" s="13">
        <v>400</v>
      </c>
      <c r="T1305" s="13">
        <v>0</v>
      </c>
      <c r="U1305" s="13"/>
      <c r="V1305" s="25">
        <f>(F1304-F1305)/F1304</f>
        <v>-0.14102564102564091</v>
      </c>
      <c r="W1305" s="13" t="s">
        <v>95</v>
      </c>
    </row>
    <row r="1306" spans="1:23" x14ac:dyDescent="0.25">
      <c r="A1306" s="21" t="s">
        <v>124</v>
      </c>
      <c r="B1306" s="34">
        <v>45113.637812499997</v>
      </c>
      <c r="C1306" s="18">
        <v>42931</v>
      </c>
      <c r="D1306" s="9">
        <v>4</v>
      </c>
      <c r="E1306" s="12">
        <f>IF(B1306&gt;0,_xlfn.DAYS(B1306,C1306)/365.242199,"")</f>
        <v>5.9741180125793729</v>
      </c>
      <c r="F1306" s="43">
        <v>814.81481481481478</v>
      </c>
      <c r="G1306" s="47">
        <v>12.548531902879729</v>
      </c>
      <c r="H1306" s="47">
        <v>14.281197146801517</v>
      </c>
      <c r="I1306" s="47">
        <v>15.156246389400366</v>
      </c>
      <c r="J1306" s="40">
        <v>77.767836085651879</v>
      </c>
      <c r="K1306" s="45">
        <f>IF(G1306&gt;0,0.0000275*G1306^2.082*H1306^0.974*F1306,"")</f>
        <v>57.863247291211003</v>
      </c>
      <c r="L1306" s="45">
        <f>IF(G1306&gt;0,(1/3*H1306^3*PI()*(G1306/((H1306-1.3)*200))^2)*F1306,"")</f>
        <v>58.060093880443318</v>
      </c>
      <c r="M1306" s="30">
        <f>IF(E1306&gt;1.9,J1306/E1306,"")</f>
        <v>13.017458965808913</v>
      </c>
      <c r="N1306" s="13" t="s">
        <v>90</v>
      </c>
      <c r="O1306" s="13" t="s">
        <v>379</v>
      </c>
      <c r="P1306" s="27" t="s">
        <v>48</v>
      </c>
      <c r="Q1306" s="15" t="s">
        <v>110</v>
      </c>
      <c r="R1306" s="26">
        <v>1</v>
      </c>
      <c r="S1306" s="13">
        <v>0</v>
      </c>
      <c r="T1306" s="13">
        <v>0</v>
      </c>
      <c r="U1306" s="13"/>
      <c r="V1306" s="25">
        <f>(F1305-F1306)/F1305</f>
        <v>9.1359173429046869E-2</v>
      </c>
      <c r="W1306" s="13" t="s">
        <v>95</v>
      </c>
    </row>
    <row r="1307" spans="1:23" x14ac:dyDescent="0.25">
      <c r="A1307" s="21" t="s">
        <v>166</v>
      </c>
      <c r="B1307" s="34">
        <v>45113.637812499997</v>
      </c>
      <c r="C1307" s="18">
        <v>42931</v>
      </c>
      <c r="D1307" s="9">
        <v>4</v>
      </c>
      <c r="E1307" s="12">
        <f>IF(B1307&gt;0,_xlfn.DAYS(B1307,C1307)/365.242199,"")</f>
        <v>5.9741180125793729</v>
      </c>
      <c r="F1307" s="43">
        <v>876.54320987654319</v>
      </c>
      <c r="G1307" s="47">
        <v>13.181676294719773</v>
      </c>
      <c r="H1307" s="47">
        <v>16.111875828808937</v>
      </c>
      <c r="I1307" s="47">
        <v>16.67252885486602</v>
      </c>
      <c r="J1307" s="40">
        <v>90.840695178483671</v>
      </c>
      <c r="K1307" s="45">
        <f>IF(G1307&gt;0,0.0000275*G1307^2.082*H1307^0.974*F1307,"")</f>
        <v>77.56132301577324</v>
      </c>
      <c r="L1307" s="45">
        <f>IF(G1307&gt;0,(1/3*H1307^3*PI()*(G1307/((H1307-1.3)*200))^2)*F1307,"")</f>
        <v>76.015373651223484</v>
      </c>
      <c r="M1307" s="30">
        <f>IF(E1307&gt;1.9,J1307/E1307,"")</f>
        <v>15.205708187753473</v>
      </c>
      <c r="N1307" s="13" t="s">
        <v>90</v>
      </c>
      <c r="O1307" s="13" t="s">
        <v>379</v>
      </c>
      <c r="P1307" s="27" t="s">
        <v>48</v>
      </c>
      <c r="Q1307" s="15" t="s">
        <v>110</v>
      </c>
      <c r="R1307" s="26">
        <v>2</v>
      </c>
      <c r="S1307" s="13">
        <v>0</v>
      </c>
      <c r="T1307" s="13">
        <v>0</v>
      </c>
      <c r="U1307" s="13"/>
      <c r="V1307" s="25">
        <f>(F1306-F1307)/F1306</f>
        <v>-7.5757575757575774E-2</v>
      </c>
      <c r="W1307" s="13" t="s">
        <v>95</v>
      </c>
    </row>
    <row r="1308" spans="1:23" x14ac:dyDescent="0.25">
      <c r="A1308" s="21" t="s">
        <v>180</v>
      </c>
      <c r="B1308" s="34">
        <v>45113.637812499997</v>
      </c>
      <c r="C1308" s="18">
        <v>42931</v>
      </c>
      <c r="D1308" s="9">
        <v>4</v>
      </c>
      <c r="E1308" s="12">
        <f>IF(B1308&gt;0,_xlfn.DAYS(B1308,C1308)/365.242199,"")</f>
        <v>5.9741180125793729</v>
      </c>
      <c r="F1308" s="43">
        <v>839.50617283950623</v>
      </c>
      <c r="G1308" s="47">
        <v>13.546014430014433</v>
      </c>
      <c r="H1308" s="47">
        <v>15.360010579271282</v>
      </c>
      <c r="I1308" s="47">
        <v>16.805181094286937</v>
      </c>
      <c r="J1308" s="40">
        <v>89.008152538907808</v>
      </c>
      <c r="K1308" s="45">
        <f>IF(G1308&gt;0,0.0000275*G1308^2.082*H1308^0.974*F1308,"")</f>
        <v>75.047034674062914</v>
      </c>
      <c r="L1308" s="45">
        <f>IF(G1308&gt;0,(1/3*H1308^3*PI()*(G1308/((H1308-1.3)*200))^2)*F1308,"")</f>
        <v>73.929681945616494</v>
      </c>
      <c r="M1308" s="30">
        <f>IF(E1308&gt;1.9,J1308/E1308,"")</f>
        <v>14.898961210924897</v>
      </c>
      <c r="N1308" s="13" t="s">
        <v>90</v>
      </c>
      <c r="O1308" s="13" t="s">
        <v>379</v>
      </c>
      <c r="P1308" s="27" t="s">
        <v>48</v>
      </c>
      <c r="Q1308" s="15" t="s">
        <v>110</v>
      </c>
      <c r="R1308" s="26">
        <v>3</v>
      </c>
      <c r="S1308" s="13">
        <v>0</v>
      </c>
      <c r="T1308" s="13">
        <v>100</v>
      </c>
      <c r="U1308" s="13"/>
      <c r="V1308" s="25">
        <f>(F1307-F1308)/F1307</f>
        <v>4.2253521126760465E-2</v>
      </c>
      <c r="W1308" s="13" t="s">
        <v>95</v>
      </c>
    </row>
    <row r="1309" spans="1:23" x14ac:dyDescent="0.25">
      <c r="A1309" s="21" t="s">
        <v>194</v>
      </c>
      <c r="B1309" s="34">
        <v>45113.637812499997</v>
      </c>
      <c r="C1309" s="18">
        <v>42931</v>
      </c>
      <c r="D1309" s="9">
        <v>4</v>
      </c>
      <c r="E1309" s="12">
        <f>IF(B1309&gt;0,_xlfn.DAYS(B1309,C1309)/365.242199,"")</f>
        <v>5.9741180125793729</v>
      </c>
      <c r="F1309" s="43">
        <v>888.88888888888903</v>
      </c>
      <c r="G1309" s="47">
        <v>13.442710144927538</v>
      </c>
      <c r="H1309" s="47">
        <v>15.931083777537616</v>
      </c>
      <c r="I1309" s="47">
        <v>17.237051438744494</v>
      </c>
      <c r="J1309" s="40">
        <v>95.758367500391813</v>
      </c>
      <c r="K1309" s="45">
        <f>IF(G1309&gt;0,0.0000275*G1309^2.082*H1309^0.974*F1309,"")</f>
        <v>81.035758901789166</v>
      </c>
      <c r="L1309" s="45">
        <f>IF(G1309&gt;0,(1/3*H1309^3*PI()*(G1309/((H1309-1.3)*200))^2)*F1309,"")</f>
        <v>79.427838334972165</v>
      </c>
      <c r="M1309" s="30">
        <f>IF(E1309&gt;1.9,J1309/E1309,"")</f>
        <v>16.028871090051897</v>
      </c>
      <c r="N1309" s="13" t="s">
        <v>90</v>
      </c>
      <c r="O1309" s="13" t="s">
        <v>379</v>
      </c>
      <c r="P1309" s="27" t="s">
        <v>48</v>
      </c>
      <c r="Q1309" s="15" t="s">
        <v>110</v>
      </c>
      <c r="R1309" s="26">
        <v>4</v>
      </c>
      <c r="S1309" s="13">
        <v>100</v>
      </c>
      <c r="T1309" s="13">
        <v>100</v>
      </c>
      <c r="U1309" s="13"/>
      <c r="V1309" s="25">
        <f>(F1308-F1309)/F1308</f>
        <v>-5.8823529411764795E-2</v>
      </c>
      <c r="W1309" s="13" t="s">
        <v>95</v>
      </c>
    </row>
    <row r="1310" spans="1:23" x14ac:dyDescent="0.25">
      <c r="A1310" s="21" t="s">
        <v>208</v>
      </c>
      <c r="B1310" s="34">
        <v>45113.637812499997</v>
      </c>
      <c r="C1310" s="18">
        <v>42931</v>
      </c>
      <c r="D1310" s="9">
        <v>4</v>
      </c>
      <c r="E1310" s="12">
        <f>IF(B1310&gt;0,_xlfn.DAYS(B1310,C1310)/365.242199,"")</f>
        <v>5.9741180125793729</v>
      </c>
      <c r="F1310" s="43">
        <v>851.85185185185185</v>
      </c>
      <c r="G1310" s="47">
        <v>14.05457807158799</v>
      </c>
      <c r="H1310" s="47">
        <v>15.798217940396142</v>
      </c>
      <c r="I1310" s="47">
        <v>17.903586041574513</v>
      </c>
      <c r="J1310" s="40">
        <v>97.840340692920066</v>
      </c>
      <c r="K1310" s="45">
        <f>IF(G1310&gt;0,0.0000275*G1310^2.082*H1310^0.974*F1310,"")</f>
        <v>84.507983925616188</v>
      </c>
      <c r="L1310" s="45">
        <f>IF(G1310&gt;0,(1/3*H1310^3*PI()*(G1310/((H1310-1.3)*200))^2)*F1310,"")</f>
        <v>82.634875588386976</v>
      </c>
      <c r="M1310" s="30">
        <f>IF(E1310&gt;1.9,J1310/E1310,"")</f>
        <v>16.377369929235247</v>
      </c>
      <c r="N1310" s="13" t="s">
        <v>90</v>
      </c>
      <c r="O1310" s="13" t="s">
        <v>379</v>
      </c>
      <c r="P1310" s="27" t="s">
        <v>48</v>
      </c>
      <c r="Q1310" s="15" t="s">
        <v>110</v>
      </c>
      <c r="R1310" s="26">
        <v>5</v>
      </c>
      <c r="S1310" s="13">
        <v>100</v>
      </c>
      <c r="T1310" s="13">
        <v>0</v>
      </c>
      <c r="U1310" s="13"/>
      <c r="V1310" s="25">
        <f>(F1309-F1310)/F1309</f>
        <v>4.1666666666666824E-2</v>
      </c>
      <c r="W1310" s="13" t="s">
        <v>95</v>
      </c>
    </row>
    <row r="1311" spans="1:23" x14ac:dyDescent="0.25">
      <c r="A1311" s="21" t="s">
        <v>222</v>
      </c>
      <c r="B1311" s="34">
        <v>45113.637812499997</v>
      </c>
      <c r="C1311" s="18">
        <v>42931</v>
      </c>
      <c r="D1311" s="9">
        <v>4</v>
      </c>
      <c r="E1311" s="12">
        <f>IF(B1311&gt;0,_xlfn.DAYS(B1311,C1311)/365.242199,"")</f>
        <v>5.9741180125793729</v>
      </c>
      <c r="F1311" s="43">
        <v>950.61728395061721</v>
      </c>
      <c r="G1311" s="47">
        <v>13.266642924976257</v>
      </c>
      <c r="H1311" s="47">
        <v>15.59983294278531</v>
      </c>
      <c r="I1311" s="47">
        <v>18.162895390266833</v>
      </c>
      <c r="J1311" s="40">
        <v>101.05172677090448</v>
      </c>
      <c r="K1311" s="45">
        <f>IF(G1311&gt;0,0.0000275*G1311^2.082*H1311^0.974*F1311,"")</f>
        <v>82.608686085423116</v>
      </c>
      <c r="L1311" s="45">
        <f>IF(G1311&gt;0,(1/3*H1311^3*PI()*(G1311/((H1311-1.3)*200))^2)*F1311,"")</f>
        <v>81.319430439779396</v>
      </c>
      <c r="M1311" s="30">
        <f>IF(E1311&gt;1.9,J1311/E1311,"")</f>
        <v>16.914919751857159</v>
      </c>
      <c r="N1311" s="13" t="s">
        <v>90</v>
      </c>
      <c r="O1311" s="13" t="s">
        <v>379</v>
      </c>
      <c r="P1311" s="27" t="s">
        <v>48</v>
      </c>
      <c r="Q1311" s="15" t="s">
        <v>110</v>
      </c>
      <c r="R1311" s="26">
        <v>6</v>
      </c>
      <c r="S1311" s="13">
        <v>200</v>
      </c>
      <c r="T1311" s="13">
        <v>200</v>
      </c>
      <c r="U1311" s="13"/>
      <c r="V1311" s="25">
        <f>(F1310-F1311)/F1310</f>
        <v>-0.11594202898550716</v>
      </c>
      <c r="W1311" s="13" t="s">
        <v>95</v>
      </c>
    </row>
    <row r="1312" spans="1:23" x14ac:dyDescent="0.25">
      <c r="A1312" s="21" t="s">
        <v>236</v>
      </c>
      <c r="B1312" s="34">
        <v>45113.637812499997</v>
      </c>
      <c r="C1312" s="18">
        <v>42931</v>
      </c>
      <c r="D1312" s="9">
        <v>4</v>
      </c>
      <c r="E1312" s="12">
        <f>IF(B1312&gt;0,_xlfn.DAYS(B1312,C1312)/365.242199,"")</f>
        <v>5.9741180125793729</v>
      </c>
      <c r="F1312" s="43">
        <v>802.46913580246928</v>
      </c>
      <c r="G1312" s="47">
        <v>14.68888888888889</v>
      </c>
      <c r="H1312" s="47">
        <v>15.4158389999339</v>
      </c>
      <c r="I1312" s="47">
        <v>18.420945866700613</v>
      </c>
      <c r="J1312" s="40">
        <v>94.566389529481157</v>
      </c>
      <c r="K1312" s="45">
        <f>IF(G1312&gt;0,0.0000275*G1312^2.082*H1312^0.974*F1312,"")</f>
        <v>85.214212769814367</v>
      </c>
      <c r="L1312" s="45">
        <f>IF(G1312&gt;0,(1/3*H1312^3*PI()*(G1312/((H1312-1.3)*200))^2)*F1312,"")</f>
        <v>83.341816335264255</v>
      </c>
      <c r="M1312" s="30">
        <f>IF(E1312&gt;1.9,J1312/E1312,"")</f>
        <v>15.829347416699484</v>
      </c>
      <c r="N1312" s="13" t="s">
        <v>90</v>
      </c>
      <c r="O1312" s="13" t="s">
        <v>379</v>
      </c>
      <c r="P1312" s="27" t="s">
        <v>48</v>
      </c>
      <c r="Q1312" s="15" t="s">
        <v>110</v>
      </c>
      <c r="R1312" s="26">
        <v>7</v>
      </c>
      <c r="S1312" s="13">
        <v>200</v>
      </c>
      <c r="T1312" s="13">
        <v>0</v>
      </c>
      <c r="U1312" s="13"/>
      <c r="V1312" s="25">
        <f>(F1311-F1312)/F1311</f>
        <v>0.15584415584415562</v>
      </c>
      <c r="W1312" s="13" t="s">
        <v>95</v>
      </c>
    </row>
    <row r="1313" spans="1:23" x14ac:dyDescent="0.25">
      <c r="A1313" s="21" t="s">
        <v>250</v>
      </c>
      <c r="B1313" s="34">
        <v>45113.637812499997</v>
      </c>
      <c r="C1313" s="18">
        <v>42931</v>
      </c>
      <c r="D1313" s="9">
        <v>4</v>
      </c>
      <c r="E1313" s="12">
        <f>IF(B1313&gt;0,_xlfn.DAYS(B1313,C1313)/365.242199,"")</f>
        <v>5.9741180125793729</v>
      </c>
      <c r="F1313" s="43">
        <v>925.92592592592575</v>
      </c>
      <c r="G1313" s="47">
        <v>13.762111801242236</v>
      </c>
      <c r="H1313" s="47">
        <v>15.411097074792963</v>
      </c>
      <c r="I1313" s="47">
        <v>18.332684967499659</v>
      </c>
      <c r="J1313" s="40">
        <v>99.813319942896271</v>
      </c>
      <c r="K1313" s="45">
        <f>IF(G1313&gt;0,0.0000275*G1313^2.082*H1313^0.974*F1313,"")</f>
        <v>85.822500130868349</v>
      </c>
      <c r="L1313" s="45">
        <f>IF(G1313&gt;0,(1/3*H1313^3*PI()*(G1313/((H1313-1.3)*200))^2)*F1313,"")</f>
        <v>84.390613416829225</v>
      </c>
      <c r="M1313" s="30">
        <f>IF(E1313&gt;1.9,J1313/E1313,"")</f>
        <v>16.70762441128964</v>
      </c>
      <c r="N1313" s="13" t="s">
        <v>90</v>
      </c>
      <c r="O1313" s="13" t="s">
        <v>379</v>
      </c>
      <c r="P1313" s="27" t="s">
        <v>48</v>
      </c>
      <c r="Q1313" s="15" t="s">
        <v>110</v>
      </c>
      <c r="R1313" s="26">
        <v>8</v>
      </c>
      <c r="S1313" s="13">
        <v>400</v>
      </c>
      <c r="T1313" s="13">
        <v>0</v>
      </c>
      <c r="U1313" s="13"/>
      <c r="V1313" s="25">
        <f>(F1312-F1313)/F1312</f>
        <v>-0.15384615384615341</v>
      </c>
      <c r="W1313" s="13" t="s">
        <v>95</v>
      </c>
    </row>
    <row r="1314" spans="1:23" x14ac:dyDescent="0.25">
      <c r="A1314" s="21" t="s">
        <v>152</v>
      </c>
      <c r="B1314" s="34">
        <v>45113.637812499997</v>
      </c>
      <c r="C1314" s="18">
        <v>42931</v>
      </c>
      <c r="D1314" s="9">
        <v>4</v>
      </c>
      <c r="E1314" s="12">
        <f>IF(B1314&gt;0,_xlfn.DAYS(B1314,C1314)/365.242199,"")</f>
        <v>5.9741180125793729</v>
      </c>
      <c r="F1314" s="43">
        <v>777.77777777777771</v>
      </c>
      <c r="G1314" s="47">
        <v>14.158066168935735</v>
      </c>
      <c r="H1314" s="47">
        <v>15.425008058044208</v>
      </c>
      <c r="I1314" s="47">
        <v>17.269189465898641</v>
      </c>
      <c r="J1314" s="40">
        <v>93.030411338020969</v>
      </c>
      <c r="K1314" s="45">
        <f>IF(G1314&gt;0,0.0000275*G1314^2.082*H1314^0.974*F1314,"")</f>
        <v>76.543789959593767</v>
      </c>
      <c r="L1314" s="45">
        <f>IF(G1314&gt;0,(1/3*H1314^3*PI()*(G1314/((H1314-1.3)*200))^2)*F1314,"")</f>
        <v>75.08113390556548</v>
      </c>
      <c r="M1314" s="30">
        <f>IF(E1314&gt;1.9,J1314/E1314,"")</f>
        <v>15.57224198486403</v>
      </c>
      <c r="N1314" s="13" t="s">
        <v>90</v>
      </c>
      <c r="O1314" s="13" t="s">
        <v>379</v>
      </c>
      <c r="P1314" s="27" t="s">
        <v>48</v>
      </c>
      <c r="Q1314" s="15" t="s">
        <v>110</v>
      </c>
      <c r="R1314" s="26">
        <v>9</v>
      </c>
      <c r="S1314" s="13">
        <v>400</v>
      </c>
      <c r="T1314" s="13">
        <v>400</v>
      </c>
      <c r="U1314" s="13"/>
      <c r="V1314" s="25">
        <f>(F1313-F1314)/F1313</f>
        <v>0.15999999999999992</v>
      </c>
      <c r="W1314" s="13" t="s">
        <v>95</v>
      </c>
    </row>
    <row r="1315" spans="1:23" x14ac:dyDescent="0.25">
      <c r="A1315" s="21" t="s">
        <v>138</v>
      </c>
      <c r="B1315" s="34">
        <v>45113.637812499997</v>
      </c>
      <c r="C1315" s="18">
        <v>42931</v>
      </c>
      <c r="D1315" s="9">
        <v>4</v>
      </c>
      <c r="E1315" s="12">
        <f>IF(B1315&gt;0,_xlfn.DAYS(B1315,C1315)/365.242199,"")</f>
        <v>5.9741180125793729</v>
      </c>
      <c r="F1315" s="43">
        <v>913.58024691358025</v>
      </c>
      <c r="G1315" s="47">
        <v>14.653525641025638</v>
      </c>
      <c r="H1315" s="47">
        <v>16.257491388182778</v>
      </c>
      <c r="I1315" s="47">
        <v>19.554646763048403</v>
      </c>
      <c r="J1315" s="40">
        <v>107.12634941748161</v>
      </c>
      <c r="K1315" s="45">
        <f>IF(G1315&gt;0,0.0000275*G1315^2.082*H1315^0.974*F1315,"")</f>
        <v>101.65694337993416</v>
      </c>
      <c r="L1315" s="45">
        <f>IF(G1315&gt;0,(1/3*H1315^3*PI()*(G1315/((H1315-1.3)*200))^2)*F1315,"")</f>
        <v>98.637637011108708</v>
      </c>
      <c r="M1315" s="30">
        <f>IF(E1315&gt;1.9,J1315/E1315,"")</f>
        <v>17.931743094447</v>
      </c>
      <c r="N1315" s="13" t="s">
        <v>90</v>
      </c>
      <c r="O1315" s="13" t="s">
        <v>379</v>
      </c>
      <c r="P1315" s="27" t="s">
        <v>48</v>
      </c>
      <c r="Q1315" s="15" t="s">
        <v>110</v>
      </c>
      <c r="R1315" s="26">
        <v>10</v>
      </c>
      <c r="S1315" s="13">
        <v>400</v>
      </c>
      <c r="T1315" s="13">
        <v>0</v>
      </c>
      <c r="U1315" s="13"/>
      <c r="V1315" s="25">
        <f>(F1314-F1315)/F1314</f>
        <v>-0.1746031746031747</v>
      </c>
      <c r="W1315" s="13" t="s">
        <v>95</v>
      </c>
    </row>
    <row r="1316" spans="1:23" x14ac:dyDescent="0.25">
      <c r="A1316" s="21" t="s">
        <v>125</v>
      </c>
      <c r="B1316" s="34">
        <v>44895</v>
      </c>
      <c r="C1316" s="18">
        <v>42536</v>
      </c>
      <c r="D1316" s="9">
        <v>4</v>
      </c>
      <c r="E1316" s="12">
        <f>IF(B1316&gt;0,_xlfn.DAYS(B1316,C1316)/365.242199,"")</f>
        <v>6.4587279521882408</v>
      </c>
      <c r="F1316" s="43">
        <v>937.5</v>
      </c>
      <c r="G1316" s="47">
        <v>13.407285067873303</v>
      </c>
      <c r="H1316" s="47">
        <v>16.237947995640724</v>
      </c>
      <c r="I1316" s="47">
        <v>18.535329007939325</v>
      </c>
      <c r="J1316" s="40">
        <v>106.24618643607332</v>
      </c>
      <c r="K1316" s="45">
        <f>IF(G1316&gt;0,0.0000275*G1316^2.082*H1316^0.974*F1316,"")</f>
        <v>86.593430050805708</v>
      </c>
      <c r="L1316" s="45">
        <f>IF(G1316&gt;0,(1/3*H1316^3*PI()*(G1316/((H1316-1.3)*200))^2)*F1316,"")</f>
        <v>84.651204544895606</v>
      </c>
      <c r="M1316" s="30">
        <f>IF(E1316&gt;1.9,J1316/E1316,"")</f>
        <v>16.450017282439759</v>
      </c>
      <c r="N1316" s="13" t="s">
        <v>90</v>
      </c>
      <c r="O1316" s="13" t="s">
        <v>379</v>
      </c>
      <c r="P1316" s="27" t="s">
        <v>48</v>
      </c>
      <c r="Q1316" s="15" t="s">
        <v>111</v>
      </c>
      <c r="R1316" s="26">
        <v>1</v>
      </c>
      <c r="S1316" s="13">
        <v>0</v>
      </c>
      <c r="T1316" s="13">
        <v>0</v>
      </c>
      <c r="U1316" s="13"/>
      <c r="V1316" s="25">
        <f>(F1315-F1316)/F1315</f>
        <v>-2.6182432432432425E-2</v>
      </c>
      <c r="W1316" s="13" t="s">
        <v>95</v>
      </c>
    </row>
    <row r="1317" spans="1:23" x14ac:dyDescent="0.25">
      <c r="A1317" s="21" t="s">
        <v>167</v>
      </c>
      <c r="B1317" s="34">
        <v>44895</v>
      </c>
      <c r="C1317" s="18">
        <v>42536</v>
      </c>
      <c r="D1317" s="9">
        <v>4</v>
      </c>
      <c r="E1317" s="12">
        <f>IF(B1317&gt;0,_xlfn.DAYS(B1317,C1317)/365.242199,"")</f>
        <v>6.4587279521882408</v>
      </c>
      <c r="F1317" s="43">
        <v>875</v>
      </c>
      <c r="G1317" s="47">
        <v>12.902063162044925</v>
      </c>
      <c r="H1317" s="47">
        <v>15.162922403277417</v>
      </c>
      <c r="I1317" s="47">
        <v>16.871911512099928</v>
      </c>
      <c r="J1317" s="40">
        <v>101.14085918105796</v>
      </c>
      <c r="K1317" s="45">
        <f>IF(G1317&gt;0,0.0000275*G1317^2.082*H1317^0.974*F1317,"")</f>
        <v>69.793613212436668</v>
      </c>
      <c r="L1317" s="45">
        <f>IF(G1317&gt;0,(1/3*H1317^3*PI()*(G1317/((H1317-1.3)*200))^2)*F1317,"")</f>
        <v>69.172609535258701</v>
      </c>
      <c r="M1317" s="30">
        <f>IF(E1317&gt;1.9,J1317/E1317,"")</f>
        <v>15.659563296328509</v>
      </c>
      <c r="N1317" s="13" t="s">
        <v>90</v>
      </c>
      <c r="O1317" s="13" t="s">
        <v>379</v>
      </c>
      <c r="P1317" s="27" t="s">
        <v>48</v>
      </c>
      <c r="Q1317" s="15" t="s">
        <v>111</v>
      </c>
      <c r="R1317" s="26">
        <v>2</v>
      </c>
      <c r="S1317" s="13">
        <v>0</v>
      </c>
      <c r="T1317" s="13">
        <v>0</v>
      </c>
      <c r="U1317" s="13"/>
      <c r="V1317" s="25">
        <f>(F1316-F1317)/F1316</f>
        <v>6.6666666666666666E-2</v>
      </c>
      <c r="W1317" s="13" t="s">
        <v>95</v>
      </c>
    </row>
    <row r="1318" spans="1:23" x14ac:dyDescent="0.25">
      <c r="A1318" s="21" t="s">
        <v>181</v>
      </c>
      <c r="B1318" s="34">
        <v>44895</v>
      </c>
      <c r="C1318" s="18">
        <v>42536</v>
      </c>
      <c r="D1318" s="9">
        <v>4</v>
      </c>
      <c r="E1318" s="12">
        <f>IF(B1318&gt;0,_xlfn.DAYS(B1318,C1318)/365.242199,"")</f>
        <v>6.4587279521882408</v>
      </c>
      <c r="F1318" s="43">
        <v>958.33333333333337</v>
      </c>
      <c r="G1318" s="47">
        <v>12.555759803921569</v>
      </c>
      <c r="H1318" s="47">
        <v>15.02115018965592</v>
      </c>
      <c r="I1318" s="47">
        <v>17.375941870950992</v>
      </c>
      <c r="J1318" s="40">
        <v>120.70682166910879</v>
      </c>
      <c r="K1318" s="45">
        <f>IF(G1318&gt;0,0.0000275*G1318^2.082*H1318^0.974*F1318,"")</f>
        <v>71.573015861946388</v>
      </c>
      <c r="L1318" s="45">
        <f>IF(G1318&gt;0,(1/3*H1318^3*PI()*(G1318/((H1318-1.3)*200))^2)*F1318,"")</f>
        <v>71.203238676313106</v>
      </c>
      <c r="M1318" s="30">
        <f>IF(E1318&gt;1.9,J1318/E1318,"")</f>
        <v>18.688946579366743</v>
      </c>
      <c r="N1318" s="13" t="s">
        <v>90</v>
      </c>
      <c r="O1318" s="13" t="s">
        <v>379</v>
      </c>
      <c r="P1318" s="27" t="s">
        <v>48</v>
      </c>
      <c r="Q1318" s="15" t="s">
        <v>111</v>
      </c>
      <c r="R1318" s="26">
        <v>3</v>
      </c>
      <c r="S1318" s="13">
        <v>0</v>
      </c>
      <c r="T1318" s="13">
        <v>100</v>
      </c>
      <c r="U1318" s="13"/>
      <c r="V1318" s="25">
        <f>(F1317-F1318)/F1317</f>
        <v>-9.5238095238095288E-2</v>
      </c>
      <c r="W1318" s="13" t="s">
        <v>95</v>
      </c>
    </row>
    <row r="1319" spans="1:23" x14ac:dyDescent="0.25">
      <c r="A1319" s="21" t="s">
        <v>195</v>
      </c>
      <c r="B1319" s="34">
        <v>44895</v>
      </c>
      <c r="C1319" s="18">
        <v>42536</v>
      </c>
      <c r="D1319" s="9">
        <v>4</v>
      </c>
      <c r="E1319" s="12">
        <f>IF(B1319&gt;0,_xlfn.DAYS(B1319,C1319)/365.242199,"")</f>
        <v>6.4587279521882408</v>
      </c>
      <c r="F1319" s="43">
        <v>916.66666666666663</v>
      </c>
      <c r="G1319" s="47">
        <v>14.075529689072514</v>
      </c>
      <c r="H1319" s="47">
        <v>16.355463388149953</v>
      </c>
      <c r="I1319" s="47">
        <v>19.860226901511524</v>
      </c>
      <c r="J1319" s="40">
        <v>118.60663505913728</v>
      </c>
      <c r="K1319" s="45">
        <f>IF(G1319&gt;0,0.0000275*G1319^2.082*H1319^0.974*F1319,"")</f>
        <v>94.352922271426834</v>
      </c>
      <c r="L1319" s="45">
        <f>IF(G1319&gt;0,(1/3*H1319^3*PI()*(G1319/((H1319-1.3)*200))^2)*F1319,"")</f>
        <v>91.771930068956806</v>
      </c>
      <c r="M1319" s="30">
        <f>IF(E1319&gt;1.9,J1319/E1319,"")</f>
        <v>18.363776263242812</v>
      </c>
      <c r="N1319" s="13" t="s">
        <v>90</v>
      </c>
      <c r="O1319" s="13" t="s">
        <v>379</v>
      </c>
      <c r="P1319" s="27" t="s">
        <v>48</v>
      </c>
      <c r="Q1319" s="15" t="s">
        <v>111</v>
      </c>
      <c r="R1319" s="26">
        <v>4</v>
      </c>
      <c r="S1319" s="13">
        <v>100</v>
      </c>
      <c r="T1319" s="13">
        <v>100</v>
      </c>
      <c r="U1319" s="13"/>
      <c r="V1319" s="25">
        <f>(F1318-F1319)/F1318</f>
        <v>4.3478260869565293E-2</v>
      </c>
      <c r="W1319" s="13" t="s">
        <v>95</v>
      </c>
    </row>
    <row r="1320" spans="1:23" x14ac:dyDescent="0.25">
      <c r="A1320" s="21" t="s">
        <v>209</v>
      </c>
      <c r="B1320" s="34">
        <v>44895</v>
      </c>
      <c r="C1320" s="18">
        <v>42536</v>
      </c>
      <c r="D1320" s="9">
        <v>4</v>
      </c>
      <c r="E1320" s="12">
        <f>IF(B1320&gt;0,_xlfn.DAYS(B1320,C1320)/365.242199,"")</f>
        <v>6.4587279521882408</v>
      </c>
      <c r="F1320" s="43">
        <v>916.66666666666663</v>
      </c>
      <c r="G1320" s="47">
        <v>13.356859034629395</v>
      </c>
      <c r="H1320" s="47">
        <v>15.423151838655436</v>
      </c>
      <c r="I1320" s="47">
        <v>18.064650753591547</v>
      </c>
      <c r="J1320" s="40">
        <v>105.66232130710962</v>
      </c>
      <c r="K1320" s="45">
        <f>IF(G1320&gt;0,0.0000275*G1320^2.082*H1320^0.974*F1320,"")</f>
        <v>79.898974796483216</v>
      </c>
      <c r="L1320" s="45">
        <f>IF(G1320&gt;0,(1/3*H1320^3*PI()*(G1320/((H1320-1.3)*200))^2)*F1320,"")</f>
        <v>78.748972670142365</v>
      </c>
      <c r="M1320" s="30">
        <f>IF(E1320&gt;1.9,J1320/E1320,"")</f>
        <v>16.359617882854291</v>
      </c>
      <c r="N1320" s="13" t="s">
        <v>90</v>
      </c>
      <c r="O1320" s="13" t="s">
        <v>379</v>
      </c>
      <c r="P1320" s="27" t="s">
        <v>48</v>
      </c>
      <c r="Q1320" s="15" t="s">
        <v>111</v>
      </c>
      <c r="R1320" s="26">
        <v>5</v>
      </c>
      <c r="S1320" s="13">
        <v>100</v>
      </c>
      <c r="T1320" s="13">
        <v>0</v>
      </c>
      <c r="U1320" s="13"/>
      <c r="V1320" s="25">
        <f>(F1319-F1320)/F1319</f>
        <v>0</v>
      </c>
      <c r="W1320" s="13" t="s">
        <v>95</v>
      </c>
    </row>
    <row r="1321" spans="1:23" x14ac:dyDescent="0.25">
      <c r="A1321" s="21" t="s">
        <v>223</v>
      </c>
      <c r="B1321" s="34">
        <v>44895</v>
      </c>
      <c r="C1321" s="18">
        <v>42536</v>
      </c>
      <c r="D1321" s="9">
        <v>4</v>
      </c>
      <c r="E1321" s="12">
        <f>IF(B1321&gt;0,_xlfn.DAYS(B1321,C1321)/365.242199,"")</f>
        <v>6.4587279521882408</v>
      </c>
      <c r="F1321" s="43">
        <v>822.91666666666663</v>
      </c>
      <c r="G1321" s="47">
        <v>13.835637626262628</v>
      </c>
      <c r="H1321" s="47">
        <v>15.023339790622089</v>
      </c>
      <c r="I1321" s="47">
        <v>17.609279527759814</v>
      </c>
      <c r="J1321" s="40">
        <v>119.66531951611267</v>
      </c>
      <c r="K1321" s="45">
        <f>IF(G1321&gt;0,0.0000275*G1321^2.082*H1321^0.974*F1321,"")</f>
        <v>75.234909604547809</v>
      </c>
      <c r="L1321" s="45">
        <f>IF(G1321&gt;0,(1/3*H1321^3*PI()*(G1321/((H1321-1.3)*200))^2)*F1321,"")</f>
        <v>74.251063625667129</v>
      </c>
      <c r="M1321" s="30">
        <f>IF(E1321&gt;1.9,J1321/E1321,"")</f>
        <v>18.527691582917598</v>
      </c>
      <c r="N1321" s="13" t="s">
        <v>90</v>
      </c>
      <c r="O1321" s="13" t="s">
        <v>379</v>
      </c>
      <c r="P1321" s="27" t="s">
        <v>48</v>
      </c>
      <c r="Q1321" s="15" t="s">
        <v>111</v>
      </c>
      <c r="R1321" s="26">
        <v>6</v>
      </c>
      <c r="S1321" s="13">
        <v>200</v>
      </c>
      <c r="T1321" s="13">
        <v>200</v>
      </c>
      <c r="U1321" s="13"/>
      <c r="V1321" s="25">
        <f>(F1320-F1321)/F1320</f>
        <v>0.10227272727272728</v>
      </c>
      <c r="W1321" s="13" t="s">
        <v>95</v>
      </c>
    </row>
    <row r="1322" spans="1:23" x14ac:dyDescent="0.25">
      <c r="A1322" s="21" t="s">
        <v>237</v>
      </c>
      <c r="B1322" s="34">
        <v>44895</v>
      </c>
      <c r="C1322" s="18">
        <v>42536</v>
      </c>
      <c r="D1322" s="9">
        <v>4</v>
      </c>
      <c r="E1322" s="12">
        <f>IF(B1322&gt;0,_xlfn.DAYS(B1322,C1322)/365.242199,"")</f>
        <v>6.4587279521882408</v>
      </c>
      <c r="F1322" s="43">
        <v>937.5</v>
      </c>
      <c r="G1322" s="47">
        <v>14.116421950315164</v>
      </c>
      <c r="H1322" s="47">
        <v>16.218762232100605</v>
      </c>
      <c r="I1322" s="47">
        <v>20.825255516526894</v>
      </c>
      <c r="J1322" s="40">
        <v>137.04298885625252</v>
      </c>
      <c r="K1322" s="45">
        <f>IF(G1322&gt;0,0.0000275*G1322^2.082*H1322^0.974*F1322,"")</f>
        <v>96.291488281194532</v>
      </c>
      <c r="L1322" s="45">
        <f>IF(G1322&gt;0,(1/3*H1322^3*PI()*(G1322/((H1322-1.3)*200))^2)*F1322,"")</f>
        <v>93.751171200322702</v>
      </c>
      <c r="M1322" s="30">
        <f>IF(E1322&gt;1.9,J1322/E1322,"")</f>
        <v>21.218263080707999</v>
      </c>
      <c r="N1322" s="13" t="s">
        <v>90</v>
      </c>
      <c r="O1322" s="13" t="s">
        <v>379</v>
      </c>
      <c r="P1322" s="27" t="s">
        <v>48</v>
      </c>
      <c r="Q1322" s="15" t="s">
        <v>111</v>
      </c>
      <c r="R1322" s="26">
        <v>7</v>
      </c>
      <c r="S1322" s="13">
        <v>200</v>
      </c>
      <c r="T1322" s="13">
        <v>0</v>
      </c>
      <c r="U1322" s="13"/>
      <c r="V1322" s="25">
        <f>(F1321-F1322)/F1321</f>
        <v>-0.13924050632911397</v>
      </c>
      <c r="W1322" s="13" t="s">
        <v>95</v>
      </c>
    </row>
    <row r="1323" spans="1:23" x14ac:dyDescent="0.25">
      <c r="A1323" s="21" t="s">
        <v>251</v>
      </c>
      <c r="B1323" s="34">
        <v>44895</v>
      </c>
      <c r="C1323" s="18">
        <v>42536</v>
      </c>
      <c r="D1323" s="9">
        <v>4</v>
      </c>
      <c r="E1323" s="12">
        <f>IF(B1323&gt;0,_xlfn.DAYS(B1323,C1323)/365.242199,"")</f>
        <v>6.4587279521882408</v>
      </c>
      <c r="F1323" s="43">
        <v>916.66666666666663</v>
      </c>
      <c r="G1323" s="47">
        <v>15.109251207729468</v>
      </c>
      <c r="H1323" s="47">
        <v>16.945174839612477</v>
      </c>
      <c r="I1323" s="47">
        <v>22.365377274942208</v>
      </c>
      <c r="J1323" s="40">
        <v>152.02432989996183</v>
      </c>
      <c r="K1323" s="45">
        <f>IF(G1323&gt;0,0.0000275*G1323^2.082*H1323^0.974*F1323,"")</f>
        <v>113.19279784807347</v>
      </c>
      <c r="L1323" s="45">
        <f>IF(G1323&gt;0,(1/3*H1323^3*PI()*(G1323/((H1323-1.3)*200))^2)*F1323,"")</f>
        <v>108.90385930357317</v>
      </c>
      <c r="M1323" s="30">
        <f>IF(E1323&gt;1.9,J1323/E1323,"")</f>
        <v>23.537812867385973</v>
      </c>
      <c r="N1323" s="13" t="s">
        <v>90</v>
      </c>
      <c r="O1323" s="13" t="s">
        <v>379</v>
      </c>
      <c r="P1323" s="27" t="s">
        <v>48</v>
      </c>
      <c r="Q1323" s="15" t="s">
        <v>111</v>
      </c>
      <c r="R1323" s="26">
        <v>8</v>
      </c>
      <c r="S1323" s="13">
        <v>400</v>
      </c>
      <c r="T1323" s="13">
        <v>0</v>
      </c>
      <c r="U1323" s="13"/>
      <c r="V1323" s="25">
        <f>(F1322-F1323)/F1322</f>
        <v>2.2222222222222261E-2</v>
      </c>
      <c r="W1323" s="13" t="s">
        <v>95</v>
      </c>
    </row>
    <row r="1324" spans="1:23" x14ac:dyDescent="0.25">
      <c r="A1324" s="21" t="s">
        <v>153</v>
      </c>
      <c r="B1324" s="34">
        <v>44895</v>
      </c>
      <c r="C1324" s="18">
        <v>42536</v>
      </c>
      <c r="D1324" s="9">
        <v>4</v>
      </c>
      <c r="E1324" s="12">
        <f>IF(B1324&gt;0,_xlfn.DAYS(B1324,C1324)/365.242199,"")</f>
        <v>6.4587279521882408</v>
      </c>
      <c r="F1324" s="43">
        <v>822.91666666666663</v>
      </c>
      <c r="G1324" s="47">
        <v>15.5904152637486</v>
      </c>
      <c r="H1324" s="47">
        <v>16.775865449517141</v>
      </c>
      <c r="I1324" s="47">
        <v>21.324473509579366</v>
      </c>
      <c r="J1324" s="40">
        <v>133.14047928461423</v>
      </c>
      <c r="K1324" s="45">
        <f>IF(G1324&gt;0,0.0000275*G1324^2.082*H1324^0.974*F1324,"")</f>
        <v>107.41411987880312</v>
      </c>
      <c r="L1324" s="45">
        <f>IF(G1324&gt;0,(1/3*H1324^3*PI()*(G1324/((H1324-1.3)*200))^2)*F1324,"")</f>
        <v>103.22496954331265</v>
      </c>
      <c r="M1324" s="30">
        <f>IF(E1324&gt;1.9,J1324/E1324,"")</f>
        <v>20.614040453508458</v>
      </c>
      <c r="N1324" s="13" t="s">
        <v>90</v>
      </c>
      <c r="O1324" s="13" t="s">
        <v>379</v>
      </c>
      <c r="P1324" s="27" t="s">
        <v>48</v>
      </c>
      <c r="Q1324" s="15" t="s">
        <v>111</v>
      </c>
      <c r="R1324" s="26">
        <v>9</v>
      </c>
      <c r="S1324" s="13">
        <v>400</v>
      </c>
      <c r="T1324" s="13">
        <v>400</v>
      </c>
      <c r="U1324" s="13"/>
      <c r="V1324" s="25">
        <f>(F1323-F1324)/F1323</f>
        <v>0.10227272727272728</v>
      </c>
      <c r="W1324" s="13" t="s">
        <v>95</v>
      </c>
    </row>
    <row r="1325" spans="1:23" x14ac:dyDescent="0.25">
      <c r="A1325" s="21" t="s">
        <v>139</v>
      </c>
      <c r="B1325" s="34">
        <v>44895</v>
      </c>
      <c r="C1325" s="18">
        <v>42536</v>
      </c>
      <c r="D1325" s="9">
        <v>4</v>
      </c>
      <c r="E1325" s="12">
        <f>IF(B1325&gt;0,_xlfn.DAYS(B1325,C1325)/365.242199,"")</f>
        <v>6.4587279521882408</v>
      </c>
      <c r="F1325" s="43">
        <v>927.08333333333337</v>
      </c>
      <c r="G1325" s="47">
        <v>15.759367816091954</v>
      </c>
      <c r="H1325" s="47">
        <v>17.860818188595488</v>
      </c>
      <c r="I1325" s="47">
        <v>23.230067101674944</v>
      </c>
      <c r="J1325" s="40">
        <v>139.96553930008361</v>
      </c>
      <c r="K1325" s="45">
        <f>IF(G1325&gt;0,0.0000275*G1325^2.082*H1325^0.974*F1325,"")</f>
        <v>131.54645431672614</v>
      </c>
      <c r="L1325" s="45">
        <f>IF(G1325&gt;0,(1/3*H1325^3*PI()*(G1325/((H1325-1.3)*200))^2)*F1325,"")</f>
        <v>125.22915620218052</v>
      </c>
      <c r="M1325" s="30">
        <f>IF(E1325&gt;1.9,J1325/E1325,"")</f>
        <v>21.670759371845467</v>
      </c>
      <c r="N1325" s="13" t="s">
        <v>90</v>
      </c>
      <c r="O1325" s="13" t="s">
        <v>379</v>
      </c>
      <c r="P1325" s="27" t="s">
        <v>48</v>
      </c>
      <c r="Q1325" s="15" t="s">
        <v>111</v>
      </c>
      <c r="R1325" s="26">
        <v>10</v>
      </c>
      <c r="S1325" s="13">
        <v>400</v>
      </c>
      <c r="T1325" s="13">
        <v>0</v>
      </c>
      <c r="U1325" s="13"/>
      <c r="V1325" s="25">
        <f>(F1324-F1325)/F1324</f>
        <v>-0.12658227848101275</v>
      </c>
      <c r="W1325" s="13" t="s">
        <v>95</v>
      </c>
    </row>
    <row r="1326" spans="1:23" x14ac:dyDescent="0.25">
      <c r="A1326" s="21" t="s">
        <v>126</v>
      </c>
      <c r="B1326" s="34">
        <v>45076</v>
      </c>
      <c r="C1326" s="18">
        <v>42962</v>
      </c>
      <c r="D1326" s="9">
        <v>4</v>
      </c>
      <c r="E1326" s="12">
        <f>IF(B1326&gt;0,_xlfn.DAYS(B1326,C1326)/365.242199,"")</f>
        <v>5.7879401826731414</v>
      </c>
      <c r="F1326" s="43">
        <v>896.7402641259024</v>
      </c>
      <c r="G1326" s="47">
        <v>12.438666666666666</v>
      </c>
      <c r="H1326" s="47">
        <v>13.378708882725959</v>
      </c>
      <c r="I1326" s="47">
        <v>15.363196111446651</v>
      </c>
      <c r="J1326" s="40">
        <v>89.104818821315703</v>
      </c>
      <c r="K1326" s="45">
        <f>IF(G1326&gt;0,0.0000275*G1326^2.082*H1326^0.974*F1326,"")</f>
        <v>58.674029098671753</v>
      </c>
      <c r="L1326" s="45">
        <f>IF(G1326&gt;0,(1/3*H1326^3*PI()*(G1326/((H1326-1.3)*200))^2)*F1326,"")</f>
        <v>59.618979654755584</v>
      </c>
      <c r="M1326" s="30">
        <f>IF(E1326&gt;1.9,J1326/E1326,"")</f>
        <v>15.394910107754937</v>
      </c>
      <c r="N1326" s="13" t="s">
        <v>90</v>
      </c>
      <c r="O1326" s="13" t="s">
        <v>379</v>
      </c>
      <c r="P1326" s="27" t="s">
        <v>48</v>
      </c>
      <c r="Q1326" s="15" t="s">
        <v>112</v>
      </c>
      <c r="R1326" s="26">
        <v>1</v>
      </c>
      <c r="S1326" s="13">
        <v>0</v>
      </c>
      <c r="T1326" s="13">
        <v>0</v>
      </c>
      <c r="U1326" s="13"/>
      <c r="V1326" s="25">
        <f>(F1325-F1326)/F1325</f>
        <v>3.2729602740599696E-2</v>
      </c>
      <c r="W1326" s="13" t="s">
        <v>95</v>
      </c>
    </row>
    <row r="1327" spans="1:23" x14ac:dyDescent="0.25">
      <c r="A1327" s="21" t="s">
        <v>168</v>
      </c>
      <c r="B1327" s="34">
        <v>45076</v>
      </c>
      <c r="C1327" s="18">
        <v>42962</v>
      </c>
      <c r="D1327" s="9">
        <v>4</v>
      </c>
      <c r="E1327" s="12">
        <f>IF(B1327&gt;0,_xlfn.DAYS(B1327,C1327)/365.242199,"")</f>
        <v>5.7879401826731414</v>
      </c>
      <c r="F1327" s="43">
        <v>1017.6490637833275</v>
      </c>
      <c r="G1327" s="47">
        <v>12.334747474747473</v>
      </c>
      <c r="H1327" s="47">
        <v>14.287327707483097</v>
      </c>
      <c r="I1327" s="47">
        <v>16.175496869646324</v>
      </c>
      <c r="J1327" s="40">
        <v>74.099848159590451</v>
      </c>
      <c r="K1327" s="45">
        <f>IF(G1327&gt;0,0.0000275*G1327^2.082*H1327^0.974*F1327,"")</f>
        <v>69.756746774753879</v>
      </c>
      <c r="L1327" s="45">
        <f>IF(G1327&gt;0,(1/3*H1327^3*PI()*(G1327/((H1327-1.3)*200))^2)*F1327,"")</f>
        <v>70.087506581681296</v>
      </c>
      <c r="M1327" s="30">
        <f>IF(E1327&gt;1.9,J1327/E1327,"")</f>
        <v>12.802455765078014</v>
      </c>
      <c r="N1327" s="13" t="s">
        <v>90</v>
      </c>
      <c r="O1327" s="13" t="s">
        <v>379</v>
      </c>
      <c r="P1327" s="27" t="s">
        <v>48</v>
      </c>
      <c r="Q1327" s="15" t="s">
        <v>112</v>
      </c>
      <c r="R1327" s="26">
        <v>2</v>
      </c>
      <c r="S1327" s="13">
        <v>0</v>
      </c>
      <c r="T1327" s="13">
        <v>0</v>
      </c>
      <c r="U1327" s="13"/>
      <c r="V1327" s="25">
        <f>(F1326-F1327)/F1326</f>
        <v>-0.13483146067415738</v>
      </c>
      <c r="W1327" s="13" t="s">
        <v>95</v>
      </c>
    </row>
    <row r="1328" spans="1:23" x14ac:dyDescent="0.25">
      <c r="A1328" s="21" t="s">
        <v>182</v>
      </c>
      <c r="B1328" s="34">
        <v>45076</v>
      </c>
      <c r="C1328" s="18">
        <v>42962</v>
      </c>
      <c r="D1328" s="9">
        <v>4</v>
      </c>
      <c r="E1328" s="12">
        <f>IF(B1328&gt;0,_xlfn.DAYS(B1328,C1328)/365.242199,"")</f>
        <v>5.7879401826731414</v>
      </c>
      <c r="F1328" s="43">
        <v>947.11893064982951</v>
      </c>
      <c r="G1328" s="47">
        <v>13.340608301162511</v>
      </c>
      <c r="H1328" s="47">
        <v>14.465874828240526</v>
      </c>
      <c r="I1328" s="47">
        <v>17.701662883454066</v>
      </c>
      <c r="J1328" s="40">
        <v>94.695873164514524</v>
      </c>
      <c r="K1328" s="45">
        <f>IF(G1328&gt;0,0.0000275*G1328^2.082*H1328^0.974*F1328,"")</f>
        <v>77.362165743579965</v>
      </c>
      <c r="L1328" s="45">
        <f>IF(G1328&gt;0,(1/3*H1328^3*PI()*(G1328/((H1328-1.3)*200))^2)*F1328,"")</f>
        <v>77.065335703112567</v>
      </c>
      <c r="M1328" s="30">
        <f>IF(E1328&gt;1.9,J1328/E1328,"")</f>
        <v>16.360893543440103</v>
      </c>
      <c r="N1328" s="13" t="s">
        <v>90</v>
      </c>
      <c r="O1328" s="13" t="s">
        <v>379</v>
      </c>
      <c r="P1328" s="27" t="s">
        <v>48</v>
      </c>
      <c r="Q1328" s="15" t="s">
        <v>112</v>
      </c>
      <c r="R1328" s="26">
        <v>3</v>
      </c>
      <c r="S1328" s="13">
        <v>0</v>
      </c>
      <c r="T1328" s="13">
        <v>100</v>
      </c>
      <c r="U1328" s="13"/>
      <c r="V1328" s="25">
        <f>(F1327-F1328)/F1327</f>
        <v>6.9306930693069355E-2</v>
      </c>
      <c r="W1328" s="13" t="s">
        <v>95</v>
      </c>
    </row>
    <row r="1329" spans="1:23" x14ac:dyDescent="0.25">
      <c r="A1329" s="21" t="s">
        <v>196</v>
      </c>
      <c r="B1329" s="34">
        <v>45076</v>
      </c>
      <c r="C1329" s="18">
        <v>42962</v>
      </c>
      <c r="D1329" s="9">
        <v>4</v>
      </c>
      <c r="E1329" s="12">
        <f>IF(B1329&gt;0,_xlfn.DAYS(B1329,C1329)/365.242199,"")</f>
        <v>5.7879401826731414</v>
      </c>
      <c r="F1329" s="43">
        <v>947.11893064982951</v>
      </c>
      <c r="G1329" s="47">
        <v>12.790421819450806</v>
      </c>
      <c r="H1329" s="47">
        <v>13.82445257065141</v>
      </c>
      <c r="I1329" s="47">
        <v>16.492920789062111</v>
      </c>
      <c r="J1329" s="40">
        <v>82.858154705586628</v>
      </c>
      <c r="K1329" s="45">
        <f>IF(G1329&gt;0,0.0000275*G1329^2.082*H1329^0.974*F1329,"")</f>
        <v>67.805137565301806</v>
      </c>
      <c r="L1329" s="45">
        <f>IF(G1329&gt;0,(1/3*H1329^3*PI()*(G1329/((H1329-1.3)*200))^2)*F1329,"")</f>
        <v>68.323357880641581</v>
      </c>
      <c r="M1329" s="30">
        <f>IF(E1329&gt;1.9,J1329/E1329,"")</f>
        <v>14.315654980960577</v>
      </c>
      <c r="N1329" s="13" t="s">
        <v>90</v>
      </c>
      <c r="O1329" s="13" t="s">
        <v>379</v>
      </c>
      <c r="P1329" s="27" t="s">
        <v>48</v>
      </c>
      <c r="Q1329" s="15" t="s">
        <v>112</v>
      </c>
      <c r="R1329" s="26">
        <v>4</v>
      </c>
      <c r="S1329" s="13">
        <v>100</v>
      </c>
      <c r="T1329" s="13">
        <v>100</v>
      </c>
      <c r="U1329" s="13"/>
      <c r="V1329" s="25">
        <f>(F1328-F1329)/F1328</f>
        <v>0</v>
      </c>
      <c r="W1329" s="13" t="s">
        <v>95</v>
      </c>
    </row>
    <row r="1330" spans="1:23" x14ac:dyDescent="0.25">
      <c r="A1330" s="21" t="s">
        <v>210</v>
      </c>
      <c r="B1330" s="34">
        <v>45076</v>
      </c>
      <c r="C1330" s="18">
        <v>42962</v>
      </c>
      <c r="D1330" s="9">
        <v>4</v>
      </c>
      <c r="E1330" s="12">
        <f>IF(B1330&gt;0,_xlfn.DAYS(B1330,C1330)/365.242199,"")</f>
        <v>5.7879401826731414</v>
      </c>
      <c r="F1330" s="43">
        <v>906.81599743068784</v>
      </c>
      <c r="G1330" s="47">
        <v>12.843174603174603</v>
      </c>
      <c r="H1330" s="47">
        <v>14.4392868338558</v>
      </c>
      <c r="I1330" s="47">
        <v>16.091121648149489</v>
      </c>
      <c r="J1330" s="40">
        <v>85.091969622578404</v>
      </c>
      <c r="K1330" s="45">
        <f>IF(G1330&gt;0,0.0000275*G1330^2.082*H1330^0.974*F1330,"")</f>
        <v>68.313310281296054</v>
      </c>
      <c r="L1330" s="45">
        <f>IF(G1330&gt;0,(1/3*H1330^3*PI()*(G1330/((H1330-1.3)*200))^2)*F1330,"")</f>
        <v>68.285142079419188</v>
      </c>
      <c r="M1330" s="30">
        <f>IF(E1330&gt;1.9,J1330/E1330,"")</f>
        <v>14.701597966978117</v>
      </c>
      <c r="N1330" s="13" t="s">
        <v>90</v>
      </c>
      <c r="O1330" s="13" t="s">
        <v>379</v>
      </c>
      <c r="P1330" s="27" t="s">
        <v>48</v>
      </c>
      <c r="Q1330" s="15" t="s">
        <v>112</v>
      </c>
      <c r="R1330" s="26">
        <v>5</v>
      </c>
      <c r="S1330" s="13">
        <v>100</v>
      </c>
      <c r="T1330" s="13">
        <v>0</v>
      </c>
      <c r="U1330" s="13"/>
      <c r="V1330" s="25">
        <f>(F1329-F1330)/F1329</f>
        <v>4.2553191489361687E-2</v>
      </c>
      <c r="W1330" s="13" t="s">
        <v>95</v>
      </c>
    </row>
    <row r="1331" spans="1:23" x14ac:dyDescent="0.25">
      <c r="A1331" s="21" t="s">
        <v>224</v>
      </c>
      <c r="B1331" s="34">
        <v>45076</v>
      </c>
      <c r="C1331" s="18">
        <v>42962</v>
      </c>
      <c r="D1331" s="9">
        <v>4</v>
      </c>
      <c r="E1331" s="12">
        <f>IF(B1331&gt;0,_xlfn.DAYS(B1331,C1331)/365.242199,"")</f>
        <v>5.7879401826731414</v>
      </c>
      <c r="F1331" s="43">
        <v>896.7402641259024</v>
      </c>
      <c r="G1331" s="47">
        <v>14.338659003831417</v>
      </c>
      <c r="H1331" s="47">
        <v>15.40537167403944</v>
      </c>
      <c r="I1331" s="47">
        <v>18.997443636116962</v>
      </c>
      <c r="J1331" s="40">
        <v>104.63118632628414</v>
      </c>
      <c r="K1331" s="45">
        <f>IF(G1331&gt;0,0.0000275*G1331^2.082*H1331^0.974*F1331,"")</f>
        <v>90.498804338260427</v>
      </c>
      <c r="L1331" s="45">
        <f>IF(G1331&gt;0,(1/3*H1331^3*PI()*(G1331/((H1331-1.3)*200))^2)*F1331,"")</f>
        <v>88.695144134530281</v>
      </c>
      <c r="M1331" s="30">
        <f>IF(E1331&gt;1.9,J1331/E1331,"")</f>
        <v>18.077447766220793</v>
      </c>
      <c r="N1331" s="13" t="s">
        <v>90</v>
      </c>
      <c r="O1331" s="13" t="s">
        <v>379</v>
      </c>
      <c r="P1331" s="27" t="s">
        <v>48</v>
      </c>
      <c r="Q1331" s="15" t="s">
        <v>112</v>
      </c>
      <c r="R1331" s="26">
        <v>6</v>
      </c>
      <c r="S1331" s="13">
        <v>200</v>
      </c>
      <c r="T1331" s="13">
        <v>200</v>
      </c>
      <c r="U1331" s="13"/>
      <c r="V1331" s="25">
        <f>(F1330-F1331)/F1330</f>
        <v>1.1111111111111138E-2</v>
      </c>
      <c r="W1331" s="13" t="s">
        <v>95</v>
      </c>
    </row>
    <row r="1332" spans="1:23" x14ac:dyDescent="0.25">
      <c r="A1332" s="21" t="s">
        <v>238</v>
      </c>
      <c r="B1332" s="34">
        <v>45076</v>
      </c>
      <c r="C1332" s="18">
        <v>42962</v>
      </c>
      <c r="D1332" s="9">
        <v>4</v>
      </c>
      <c r="E1332" s="12">
        <f>IF(B1332&gt;0,_xlfn.DAYS(B1332,C1332)/365.242199,"")</f>
        <v>5.7879401826731414</v>
      </c>
      <c r="F1332" s="43">
        <v>947.11893064982962</v>
      </c>
      <c r="G1332" s="47">
        <v>13.967370005473452</v>
      </c>
      <c r="H1332" s="47">
        <v>15.051716494819942</v>
      </c>
      <c r="I1332" s="47">
        <v>19.127270263662613</v>
      </c>
      <c r="J1332" s="40">
        <v>93.071345127705399</v>
      </c>
      <c r="K1332" s="45">
        <f>IF(G1332&gt;0,0.0000275*G1332^2.082*H1332^0.974*F1332,"")</f>
        <v>88.477874354588025</v>
      </c>
      <c r="L1332" s="45">
        <f>IF(G1332&gt;0,(1/3*H1332^3*PI()*(G1332/((H1332-1.3)*200))^2)*F1332,"")</f>
        <v>87.226146816767681</v>
      </c>
      <c r="M1332" s="30">
        <f>IF(E1332&gt;1.9,J1332/E1332,"")</f>
        <v>16.08021890176493</v>
      </c>
      <c r="N1332" s="13" t="s">
        <v>90</v>
      </c>
      <c r="O1332" s="13" t="s">
        <v>379</v>
      </c>
      <c r="P1332" s="27" t="s">
        <v>48</v>
      </c>
      <c r="Q1332" s="15" t="s">
        <v>112</v>
      </c>
      <c r="R1332" s="26">
        <v>7</v>
      </c>
      <c r="S1332" s="13">
        <v>200</v>
      </c>
      <c r="T1332" s="13">
        <v>0</v>
      </c>
      <c r="U1332" s="13"/>
      <c r="V1332" s="25">
        <f>(F1331-F1332)/F1331</f>
        <v>-5.6179775280899014E-2</v>
      </c>
      <c r="W1332" s="13" t="s">
        <v>95</v>
      </c>
    </row>
    <row r="1333" spans="1:23" x14ac:dyDescent="0.25">
      <c r="A1333" s="21" t="s">
        <v>252</v>
      </c>
      <c r="B1333" s="34">
        <v>45076</v>
      </c>
      <c r="C1333" s="18">
        <v>42962</v>
      </c>
      <c r="D1333" s="9">
        <v>4</v>
      </c>
      <c r="E1333" s="12">
        <f>IF(B1333&gt;0,_xlfn.DAYS(B1333,C1333)/365.242199,"")</f>
        <v>5.7879401826731414</v>
      </c>
      <c r="F1333" s="43">
        <v>947.11893064982951</v>
      </c>
      <c r="G1333" s="47">
        <v>13.148124999999999</v>
      </c>
      <c r="H1333" s="47">
        <v>13.603219696969695</v>
      </c>
      <c r="I1333" s="47">
        <v>17.353547952327464</v>
      </c>
      <c r="J1333" s="40">
        <v>90.752075846625544</v>
      </c>
      <c r="K1333" s="45">
        <f>IF(G1333&gt;0,0.0000275*G1333^2.082*H1333^0.974*F1333,"")</f>
        <v>70.693375790046503</v>
      </c>
      <c r="L1333" s="45">
        <f>IF(G1333&gt;0,(1/3*H1333^3*PI()*(G1333/((H1333-1.3)*200))^2)*F1333,"")</f>
        <v>71.283394150272656</v>
      </c>
      <c r="M1333" s="30">
        <f>IF(E1333&gt;1.9,J1333/E1333,"")</f>
        <v>15.679511705788222</v>
      </c>
      <c r="N1333" s="13" t="s">
        <v>90</v>
      </c>
      <c r="O1333" s="13" t="s">
        <v>379</v>
      </c>
      <c r="P1333" s="27" t="s">
        <v>48</v>
      </c>
      <c r="Q1333" s="15" t="s">
        <v>112</v>
      </c>
      <c r="R1333" s="26">
        <v>8</v>
      </c>
      <c r="S1333" s="13">
        <v>400</v>
      </c>
      <c r="T1333" s="13">
        <v>0</v>
      </c>
      <c r="U1333" s="13"/>
      <c r="V1333" s="25">
        <f>(F1332-F1333)/F1332</f>
        <v>1.2003438432342824E-16</v>
      </c>
      <c r="W1333" s="13" t="s">
        <v>95</v>
      </c>
    </row>
    <row r="1334" spans="1:23" x14ac:dyDescent="0.25">
      <c r="A1334" s="21" t="s">
        <v>154</v>
      </c>
      <c r="B1334" s="34">
        <v>45076</v>
      </c>
      <c r="C1334" s="18">
        <v>42962</v>
      </c>
      <c r="D1334" s="9">
        <v>4</v>
      </c>
      <c r="E1334" s="12">
        <f>IF(B1334&gt;0,_xlfn.DAYS(B1334,C1334)/365.242199,"")</f>
        <v>5.7879401826731414</v>
      </c>
      <c r="F1334" s="43">
        <v>886.66453082111695</v>
      </c>
      <c r="G1334" s="47">
        <v>13.810714285714287</v>
      </c>
      <c r="H1334" s="47">
        <v>14.409388422035484</v>
      </c>
      <c r="I1334" s="47">
        <v>17.445630804228422</v>
      </c>
      <c r="J1334" s="40">
        <v>93.928983551211687</v>
      </c>
      <c r="K1334" s="45">
        <f>IF(G1334&gt;0,0.0000275*G1334^2.082*H1334^0.974*F1334,"")</f>
        <v>77.543035655552728</v>
      </c>
      <c r="L1334" s="45">
        <f>IF(G1334&gt;0,(1/3*H1334^3*PI()*(G1334/((H1334-1.3)*200))^2)*F1334,"")</f>
        <v>77.078282016386183</v>
      </c>
      <c r="M1334" s="30">
        <f>IF(E1334&gt;1.9,J1334/E1334,"")</f>
        <v>16.228395696347867</v>
      </c>
      <c r="N1334" s="13" t="s">
        <v>90</v>
      </c>
      <c r="O1334" s="13" t="s">
        <v>379</v>
      </c>
      <c r="P1334" s="27" t="s">
        <v>48</v>
      </c>
      <c r="Q1334" s="15" t="s">
        <v>112</v>
      </c>
      <c r="R1334" s="26">
        <v>9</v>
      </c>
      <c r="S1334" s="13">
        <v>400</v>
      </c>
      <c r="T1334" s="13">
        <v>400</v>
      </c>
      <c r="U1334" s="13"/>
      <c r="V1334" s="25">
        <f>(F1333-F1334)/F1333</f>
        <v>6.382978723404259E-2</v>
      </c>
      <c r="W1334" s="13" t="s">
        <v>95</v>
      </c>
    </row>
    <row r="1335" spans="1:23" x14ac:dyDescent="0.25">
      <c r="A1335" s="21" t="s">
        <v>140</v>
      </c>
      <c r="B1335" s="34">
        <v>45076</v>
      </c>
      <c r="C1335" s="18">
        <v>42962</v>
      </c>
      <c r="D1335" s="9">
        <v>4</v>
      </c>
      <c r="E1335" s="12">
        <f>IF(B1335&gt;0,_xlfn.DAYS(B1335,C1335)/365.242199,"")</f>
        <v>5.7879401826731414</v>
      </c>
      <c r="F1335" s="43">
        <v>916.89173073547329</v>
      </c>
      <c r="G1335" s="47">
        <v>13.399444444444445</v>
      </c>
      <c r="H1335" s="47">
        <v>13.896930231121001</v>
      </c>
      <c r="I1335" s="47">
        <v>17.364709417857327</v>
      </c>
      <c r="J1335" s="40">
        <v>92.990568315777637</v>
      </c>
      <c r="K1335" s="45">
        <f>IF(G1335&gt;0,0.0000275*G1335^2.082*H1335^0.974*F1335,"")</f>
        <v>72.685609733807937</v>
      </c>
      <c r="L1335" s="45">
        <f>IF(G1335&gt;0,(1/3*H1335^3*PI()*(G1335/((H1335-1.3)*200))^2)*F1335,"")</f>
        <v>72.893272979365136</v>
      </c>
      <c r="M1335" s="30">
        <f>IF(E1335&gt;1.9,J1335/E1335,"")</f>
        <v>16.06626284669553</v>
      </c>
      <c r="N1335" s="13" t="s">
        <v>90</v>
      </c>
      <c r="O1335" s="13" t="s">
        <v>379</v>
      </c>
      <c r="P1335" s="27" t="s">
        <v>48</v>
      </c>
      <c r="Q1335" s="15" t="s">
        <v>112</v>
      </c>
      <c r="R1335" s="26">
        <v>10</v>
      </c>
      <c r="S1335" s="13">
        <v>400</v>
      </c>
      <c r="T1335" s="13">
        <v>0</v>
      </c>
      <c r="U1335" s="13"/>
      <c r="V1335" s="25">
        <f>(F1334-F1335)/F1334</f>
        <v>-3.4090909090909172E-2</v>
      </c>
      <c r="W1335" s="13" t="s">
        <v>95</v>
      </c>
    </row>
    <row r="1336" spans="1:23" x14ac:dyDescent="0.25">
      <c r="A1336" s="21" t="s">
        <v>127</v>
      </c>
      <c r="B1336" s="34">
        <v>45114.580520833333</v>
      </c>
      <c r="C1336" s="18">
        <v>42962</v>
      </c>
      <c r="D1336" s="9">
        <v>4</v>
      </c>
      <c r="E1336" s="12">
        <f>IF(B1336&gt;0,_xlfn.DAYS(B1336,C1336)/365.242199,"")</f>
        <v>5.8919807346795645</v>
      </c>
      <c r="F1336" s="43">
        <v>845.23809523809507</v>
      </c>
      <c r="G1336" s="47">
        <v>13.252657004830919</v>
      </c>
      <c r="H1336" s="47">
        <v>14.95043083182367</v>
      </c>
      <c r="I1336" s="47">
        <v>15.902770885675256</v>
      </c>
      <c r="J1336" s="40">
        <v>85.667314410437129</v>
      </c>
      <c r="K1336" s="45">
        <f>IF(G1336&gt;0,0.0000275*G1336^2.082*H1336^0.974*F1336,"")</f>
        <v>70.316820767554063</v>
      </c>
      <c r="L1336" s="45">
        <f>IF(G1336&gt;0,(1/3*H1336^3*PI()*(G1336/((H1336-1.3)*200))^2)*F1336,"")</f>
        <v>69.698272192791379</v>
      </c>
      <c r="M1336" s="30">
        <f>IF(E1336&gt;1.9,J1336/E1336,"")</f>
        <v>14.539646049113593</v>
      </c>
      <c r="N1336" s="13" t="s">
        <v>90</v>
      </c>
      <c r="O1336" s="13" t="s">
        <v>379</v>
      </c>
      <c r="P1336" s="27" t="s">
        <v>48</v>
      </c>
      <c r="Q1336" s="15" t="s">
        <v>113</v>
      </c>
      <c r="R1336" s="26">
        <v>1</v>
      </c>
      <c r="S1336" s="13">
        <v>0</v>
      </c>
      <c r="T1336" s="13">
        <v>0</v>
      </c>
      <c r="U1336" s="13"/>
      <c r="V1336" s="25">
        <f>(F1335-F1336)/F1335</f>
        <v>7.814841501504452E-2</v>
      </c>
      <c r="W1336" s="13" t="s">
        <v>95</v>
      </c>
    </row>
    <row r="1337" spans="1:23" x14ac:dyDescent="0.25">
      <c r="A1337" s="21" t="s">
        <v>169</v>
      </c>
      <c r="B1337" s="34">
        <v>45114.580520833333</v>
      </c>
      <c r="C1337" s="18">
        <v>42962</v>
      </c>
      <c r="D1337" s="9">
        <v>4</v>
      </c>
      <c r="E1337" s="12">
        <f>IF(B1337&gt;0,_xlfn.DAYS(B1337,C1337)/365.242199,"")</f>
        <v>5.8919807346795645</v>
      </c>
      <c r="F1337" s="43">
        <v>833.33333333333337</v>
      </c>
      <c r="G1337" s="47">
        <v>14.356179183135703</v>
      </c>
      <c r="H1337" s="47">
        <v>16.836478303638842</v>
      </c>
      <c r="I1337" s="47">
        <v>18.004008701622993</v>
      </c>
      <c r="J1337" s="40">
        <v>91.687552041249106</v>
      </c>
      <c r="K1337" s="45">
        <f>IF(G1337&gt;0,0.0000275*G1337^2.082*H1337^0.974*F1337,"")</f>
        <v>91.933775941969913</v>
      </c>
      <c r="L1337" s="45">
        <f>IF(G1337&gt;0,(1/3*H1337^3*PI()*(G1337/((H1337-1.3)*200))^2)*F1337,"")</f>
        <v>88.902448117168476</v>
      </c>
      <c r="M1337" s="30">
        <f>IF(E1337&gt;1.9,J1337/E1337,"")</f>
        <v>15.56141409315649</v>
      </c>
      <c r="N1337" s="13" t="s">
        <v>90</v>
      </c>
      <c r="O1337" s="13" t="s">
        <v>379</v>
      </c>
      <c r="P1337" s="27" t="s">
        <v>48</v>
      </c>
      <c r="Q1337" s="15" t="s">
        <v>113</v>
      </c>
      <c r="R1337" s="26">
        <v>2</v>
      </c>
      <c r="S1337" s="13">
        <v>0</v>
      </c>
      <c r="T1337" s="13">
        <v>0</v>
      </c>
      <c r="U1337" s="13"/>
      <c r="V1337" s="25">
        <f>(F1336-F1337)/F1336</f>
        <v>1.408450704225328E-2</v>
      </c>
      <c r="W1337" s="13" t="s">
        <v>95</v>
      </c>
    </row>
    <row r="1338" spans="1:23" x14ac:dyDescent="0.25">
      <c r="A1338" s="21" t="s">
        <v>183</v>
      </c>
      <c r="B1338" s="34">
        <v>45114.580520833333</v>
      </c>
      <c r="C1338" s="18">
        <v>42962</v>
      </c>
      <c r="D1338" s="9">
        <v>4</v>
      </c>
      <c r="E1338" s="12">
        <f>IF(B1338&gt;0,_xlfn.DAYS(B1338,C1338)/365.242199,"")</f>
        <v>5.8919807346795645</v>
      </c>
      <c r="F1338" s="43">
        <v>833.33333333333337</v>
      </c>
      <c r="G1338" s="47">
        <v>12.961333333333334</v>
      </c>
      <c r="H1338" s="47">
        <v>14.797991449478225</v>
      </c>
      <c r="I1338" s="47">
        <v>15.464447427805574</v>
      </c>
      <c r="J1338" s="40">
        <v>82.97994256526782</v>
      </c>
      <c r="K1338" s="45">
        <f>IF(G1338&gt;0,0.0000275*G1338^2.082*H1338^0.974*F1338,"")</f>
        <v>65.533834641005186</v>
      </c>
      <c r="L1338" s="45">
        <f>IF(G1338&gt;0,(1/3*H1338^3*PI()*(G1338/((H1338-1.3)*200))^2)*F1338,"")</f>
        <v>65.186364211897981</v>
      </c>
      <c r="M1338" s="30">
        <f>IF(E1338&gt;1.9,J1338/E1338,"")</f>
        <v>14.083539356613441</v>
      </c>
      <c r="N1338" s="13" t="s">
        <v>90</v>
      </c>
      <c r="O1338" s="13" t="s">
        <v>379</v>
      </c>
      <c r="P1338" s="27" t="s">
        <v>48</v>
      </c>
      <c r="Q1338" s="15" t="s">
        <v>113</v>
      </c>
      <c r="R1338" s="26">
        <v>3</v>
      </c>
      <c r="S1338" s="13">
        <v>0</v>
      </c>
      <c r="T1338" s="13">
        <v>100</v>
      </c>
      <c r="U1338" s="13"/>
      <c r="V1338" s="25">
        <f>(F1337-F1338)/F1337</f>
        <v>0</v>
      </c>
      <c r="W1338" s="13" t="s">
        <v>95</v>
      </c>
    </row>
    <row r="1339" spans="1:23" x14ac:dyDescent="0.25">
      <c r="A1339" s="21" t="s">
        <v>197</v>
      </c>
      <c r="B1339" s="34">
        <v>45114.580520833333</v>
      </c>
      <c r="C1339" s="18">
        <v>42962</v>
      </c>
      <c r="D1339" s="9">
        <v>4</v>
      </c>
      <c r="E1339" s="12">
        <f>IF(B1339&gt;0,_xlfn.DAYS(B1339,C1339)/365.242199,"")</f>
        <v>5.8919807346795645</v>
      </c>
      <c r="F1339" s="43">
        <v>845.23809523809507</v>
      </c>
      <c r="G1339" s="47">
        <v>14.095048309178743</v>
      </c>
      <c r="H1339" s="47">
        <v>16.088318353356087</v>
      </c>
      <c r="I1339" s="47">
        <v>17.320354713072739</v>
      </c>
      <c r="J1339" s="40">
        <v>84.274936592523531</v>
      </c>
      <c r="K1339" s="45">
        <f>IF(G1339&gt;0,0.0000275*G1339^2.082*H1339^0.974*F1339,"")</f>
        <v>85.863725317815721</v>
      </c>
      <c r="L1339" s="45">
        <f>IF(G1339&gt;0,(1/3*H1339^3*PI()*(G1339/((H1339-1.3)*200))^2)*F1339,"")</f>
        <v>83.709586872338846</v>
      </c>
      <c r="M1339" s="30">
        <f>IF(E1339&gt;1.9,J1339/E1339,"")</f>
        <v>14.30332860670951</v>
      </c>
      <c r="N1339" s="13" t="s">
        <v>90</v>
      </c>
      <c r="O1339" s="13" t="s">
        <v>379</v>
      </c>
      <c r="P1339" s="27" t="s">
        <v>48</v>
      </c>
      <c r="Q1339" s="15" t="s">
        <v>113</v>
      </c>
      <c r="R1339" s="26">
        <v>4</v>
      </c>
      <c r="S1339" s="13">
        <v>100</v>
      </c>
      <c r="T1339" s="13">
        <v>100</v>
      </c>
      <c r="U1339" s="13"/>
      <c r="V1339" s="25">
        <f>(F1338-F1339)/F1338</f>
        <v>-1.4285714285714039E-2</v>
      </c>
      <c r="W1339" s="13" t="s">
        <v>95</v>
      </c>
    </row>
    <row r="1340" spans="1:23" x14ac:dyDescent="0.25">
      <c r="A1340" s="21" t="s">
        <v>211</v>
      </c>
      <c r="B1340" s="34">
        <v>45114.580520833333</v>
      </c>
      <c r="C1340" s="18">
        <v>42962</v>
      </c>
      <c r="D1340" s="9">
        <v>4</v>
      </c>
      <c r="E1340" s="12">
        <f>IF(B1340&gt;0,_xlfn.DAYS(B1340,C1340)/365.242199,"")</f>
        <v>5.8919807346795645</v>
      </c>
      <c r="F1340" s="43">
        <v>1000</v>
      </c>
      <c r="G1340" s="47">
        <v>13.0191452991453</v>
      </c>
      <c r="H1340" s="47">
        <v>14.95546671272697</v>
      </c>
      <c r="I1340" s="47">
        <v>17.856930935415757</v>
      </c>
      <c r="J1340" s="40">
        <v>94.262052831183667</v>
      </c>
      <c r="K1340" s="45">
        <f>IF(G1340&gt;0,0.0000275*G1340^2.082*H1340^0.974*F1340,"")</f>
        <v>80.195237124535552</v>
      </c>
      <c r="L1340" s="45">
        <f>IF(G1340&gt;0,(1/3*H1340^3*PI()*(G1340/((H1340-1.3)*200))^2)*F1340,"")</f>
        <v>79.60134212734863</v>
      </c>
      <c r="M1340" s="30">
        <f>IF(E1340&gt;1.9,J1340/E1340,"")</f>
        <v>15.998364060555623</v>
      </c>
      <c r="N1340" s="13" t="s">
        <v>90</v>
      </c>
      <c r="O1340" s="13" t="s">
        <v>379</v>
      </c>
      <c r="P1340" s="27" t="s">
        <v>48</v>
      </c>
      <c r="Q1340" s="15" t="s">
        <v>113</v>
      </c>
      <c r="R1340" s="26">
        <v>5</v>
      </c>
      <c r="S1340" s="13">
        <v>100</v>
      </c>
      <c r="T1340" s="13">
        <v>0</v>
      </c>
      <c r="U1340" s="13"/>
      <c r="V1340" s="25">
        <f>(F1339-F1340)/F1339</f>
        <v>-0.183098591549296</v>
      </c>
      <c r="W1340" s="13" t="s">
        <v>95</v>
      </c>
    </row>
    <row r="1341" spans="1:23" x14ac:dyDescent="0.25">
      <c r="A1341" s="21" t="s">
        <v>225</v>
      </c>
      <c r="B1341" s="34">
        <v>45114.580520833333</v>
      </c>
      <c r="C1341" s="18">
        <v>42962</v>
      </c>
      <c r="D1341" s="9">
        <v>4</v>
      </c>
      <c r="E1341" s="12">
        <f>IF(B1341&gt;0,_xlfn.DAYS(B1341,C1341)/365.242199,"")</f>
        <v>5.8919807346795645</v>
      </c>
      <c r="F1341" s="43">
        <v>773.80952380952385</v>
      </c>
      <c r="G1341" s="47">
        <v>13.500000000000002</v>
      </c>
      <c r="H1341" s="47">
        <v>15.172994308949939</v>
      </c>
      <c r="I1341" s="47">
        <v>15.798027083813572</v>
      </c>
      <c r="J1341" s="40">
        <v>81.38298878939969</v>
      </c>
      <c r="K1341" s="45">
        <f>IF(G1341&gt;0,0.0000275*G1341^2.082*H1341^0.974*F1341,"")</f>
        <v>67.871134965139561</v>
      </c>
      <c r="L1341" s="45">
        <f>IF(G1341&gt;0,(1/3*H1341^3*PI()*(G1341/((H1341-1.3)*200))^2)*F1341,"")</f>
        <v>67.010630277107097</v>
      </c>
      <c r="M1341" s="30">
        <f>IF(E1341&gt;1.9,J1341/E1341,"")</f>
        <v>13.812500830219653</v>
      </c>
      <c r="N1341" s="13" t="s">
        <v>90</v>
      </c>
      <c r="O1341" s="13" t="s">
        <v>379</v>
      </c>
      <c r="P1341" s="27" t="s">
        <v>48</v>
      </c>
      <c r="Q1341" s="15" t="s">
        <v>113</v>
      </c>
      <c r="R1341" s="26">
        <v>6</v>
      </c>
      <c r="S1341" s="13">
        <v>200</v>
      </c>
      <c r="T1341" s="13">
        <v>200</v>
      </c>
      <c r="U1341" s="13"/>
      <c r="V1341" s="25">
        <f>(F1340-F1341)/F1340</f>
        <v>0.22619047619047614</v>
      </c>
      <c r="W1341" s="13" t="s">
        <v>95</v>
      </c>
    </row>
    <row r="1342" spans="1:23" x14ac:dyDescent="0.25">
      <c r="A1342" s="21" t="s">
        <v>239</v>
      </c>
      <c r="B1342" s="34">
        <v>45114.580520833333</v>
      </c>
      <c r="C1342" s="18">
        <v>42962</v>
      </c>
      <c r="D1342" s="9">
        <v>4</v>
      </c>
      <c r="E1342" s="12">
        <f>IF(B1342&gt;0,_xlfn.DAYS(B1342,C1342)/365.242199,"")</f>
        <v>5.8919807346795645</v>
      </c>
      <c r="F1342" s="43">
        <v>821.42857142857144</v>
      </c>
      <c r="G1342" s="47">
        <v>14.626086956521741</v>
      </c>
      <c r="H1342" s="47">
        <v>16.260940387790797</v>
      </c>
      <c r="I1342" s="47">
        <v>18.194305734817039</v>
      </c>
      <c r="J1342" s="40">
        <v>103.39712053779995</v>
      </c>
      <c r="K1342" s="45">
        <f>IF(G1342&gt;0,0.0000275*G1342^2.082*H1342^0.974*F1342,"")</f>
        <v>91.065773276911145</v>
      </c>
      <c r="L1342" s="45">
        <f>IF(G1342&gt;0,(1/3*H1342^3*PI()*(G1342/((H1342-1.3)*200))^2)*F1342,"")</f>
        <v>88.371844903907174</v>
      </c>
      <c r="M1342" s="30">
        <f>IF(E1342&gt;1.9,J1342/E1342,"")</f>
        <v>17.548787953296525</v>
      </c>
      <c r="N1342" s="13" t="s">
        <v>90</v>
      </c>
      <c r="O1342" s="13" t="s">
        <v>379</v>
      </c>
      <c r="P1342" s="27" t="s">
        <v>48</v>
      </c>
      <c r="Q1342" s="15" t="s">
        <v>113</v>
      </c>
      <c r="R1342" s="26">
        <v>7</v>
      </c>
      <c r="S1342" s="13">
        <v>200</v>
      </c>
      <c r="T1342" s="13">
        <v>0</v>
      </c>
      <c r="U1342" s="13"/>
      <c r="V1342" s="25">
        <f>(F1341-F1342)/F1341</f>
        <v>-6.15384615384615E-2</v>
      </c>
      <c r="W1342" s="13" t="s">
        <v>95</v>
      </c>
    </row>
    <row r="1343" spans="1:23" x14ac:dyDescent="0.25">
      <c r="A1343" s="21" t="s">
        <v>253</v>
      </c>
      <c r="B1343" s="34">
        <v>45114.580520833333</v>
      </c>
      <c r="C1343" s="18">
        <v>42962</v>
      </c>
      <c r="D1343" s="9">
        <v>4</v>
      </c>
      <c r="E1343" s="12">
        <f>IF(B1343&gt;0,_xlfn.DAYS(B1343,C1343)/365.242199,"")</f>
        <v>5.8919807346795645</v>
      </c>
      <c r="F1343" s="43">
        <v>821.42857142857144</v>
      </c>
      <c r="G1343" s="47">
        <v>14.957207949055775</v>
      </c>
      <c r="H1343" s="47">
        <v>16.321990555775145</v>
      </c>
      <c r="I1343" s="47">
        <v>18.974546794443974</v>
      </c>
      <c r="J1343" s="40">
        <v>101.18320751514746</v>
      </c>
      <c r="K1343" s="45">
        <f>IF(G1343&gt;0,0.0000275*G1343^2.082*H1343^0.974*F1343,"")</f>
        <v>95.759600701750884</v>
      </c>
      <c r="L1343" s="45">
        <f>IF(G1343&gt;0,(1/3*H1343^3*PI()*(G1343/((H1343-1.3)*200))^2)*F1343,"")</f>
        <v>92.705156655432802</v>
      </c>
      <c r="M1343" s="30">
        <f>IF(E1343&gt;1.9,J1343/E1343,"")</f>
        <v>17.173037739175552</v>
      </c>
      <c r="N1343" s="13" t="s">
        <v>90</v>
      </c>
      <c r="O1343" s="13" t="s">
        <v>379</v>
      </c>
      <c r="P1343" s="27" t="s">
        <v>48</v>
      </c>
      <c r="Q1343" s="15" t="s">
        <v>113</v>
      </c>
      <c r="R1343" s="26">
        <v>8</v>
      </c>
      <c r="S1343" s="13">
        <v>400</v>
      </c>
      <c r="T1343" s="13">
        <v>0</v>
      </c>
      <c r="U1343" s="13"/>
      <c r="V1343" s="25">
        <f>(F1342-F1343)/F1342</f>
        <v>0</v>
      </c>
      <c r="W1343" s="13" t="s">
        <v>95</v>
      </c>
    </row>
    <row r="1344" spans="1:23" x14ac:dyDescent="0.25">
      <c r="A1344" s="21" t="s">
        <v>155</v>
      </c>
      <c r="B1344" s="34">
        <v>45114.580520833333</v>
      </c>
      <c r="C1344" s="18">
        <v>42962</v>
      </c>
      <c r="D1344" s="9">
        <v>4</v>
      </c>
      <c r="E1344" s="12">
        <f>IF(B1344&gt;0,_xlfn.DAYS(B1344,C1344)/365.242199,"")</f>
        <v>5.8919807346795645</v>
      </c>
      <c r="F1344" s="43">
        <v>845.23809523809507</v>
      </c>
      <c r="G1344" s="47">
        <v>13.978752525252524</v>
      </c>
      <c r="H1344" s="47">
        <v>15.170665708591827</v>
      </c>
      <c r="I1344" s="47">
        <v>17.408325362846391</v>
      </c>
      <c r="J1344" s="40">
        <v>93.809438297941426</v>
      </c>
      <c r="K1344" s="45">
        <f>IF(G1344&gt;0,0.0000275*G1344^2.082*H1344^0.974*F1344,"")</f>
        <v>79.703155797770918</v>
      </c>
      <c r="L1344" s="45">
        <f>IF(G1344&gt;0,(1/3*H1344^3*PI()*(G1344/((H1344-1.3)*200))^2)*F1344,"")</f>
        <v>78.470031630442151</v>
      </c>
      <c r="M1344" s="30">
        <f>IF(E1344&gt;1.9,J1344/E1344,"")</f>
        <v>15.921545321047839</v>
      </c>
      <c r="N1344" s="13" t="s">
        <v>90</v>
      </c>
      <c r="O1344" s="13" t="s">
        <v>379</v>
      </c>
      <c r="P1344" s="27" t="s">
        <v>48</v>
      </c>
      <c r="Q1344" s="15" t="s">
        <v>113</v>
      </c>
      <c r="R1344" s="26">
        <v>9</v>
      </c>
      <c r="S1344" s="13">
        <v>400</v>
      </c>
      <c r="T1344" s="13">
        <v>400</v>
      </c>
      <c r="U1344" s="13"/>
      <c r="V1344" s="25">
        <f>(F1343-F1344)/F1343</f>
        <v>-2.8985507246376586E-2</v>
      </c>
      <c r="W1344" s="13" t="s">
        <v>95</v>
      </c>
    </row>
    <row r="1345" spans="1:23" x14ac:dyDescent="0.25">
      <c r="A1345" s="21" t="s">
        <v>141</v>
      </c>
      <c r="B1345" s="34">
        <v>45114.580520833333</v>
      </c>
      <c r="C1345" s="18">
        <v>42962</v>
      </c>
      <c r="D1345" s="9">
        <v>4</v>
      </c>
      <c r="E1345" s="12">
        <f>IF(B1345&gt;0,_xlfn.DAYS(B1345,C1345)/365.242199,"")</f>
        <v>5.8919807346795645</v>
      </c>
      <c r="F1345" s="43">
        <v>869.04761904761915</v>
      </c>
      <c r="G1345" s="47">
        <v>13.260000000000002</v>
      </c>
      <c r="H1345" s="47">
        <v>14.830460269832262</v>
      </c>
      <c r="I1345" s="47">
        <v>16.408138176311194</v>
      </c>
      <c r="J1345" s="40">
        <v>83.553162053414795</v>
      </c>
      <c r="K1345" s="45">
        <f>IF(G1345&gt;0,0.0000275*G1345^2.082*H1345^0.974*F1345,"")</f>
        <v>71.815219858585479</v>
      </c>
      <c r="L1345" s="45">
        <f>IF(G1345&gt;0,(1/3*H1345^3*PI()*(G1345/((H1345-1.3)*200))^2)*F1345,"")</f>
        <v>71.275126595888594</v>
      </c>
      <c r="M1345" s="30">
        <f>IF(E1345&gt;1.9,J1345/E1345,"")</f>
        <v>14.180827435777221</v>
      </c>
      <c r="N1345" s="13" t="s">
        <v>90</v>
      </c>
      <c r="O1345" s="13" t="s">
        <v>379</v>
      </c>
      <c r="P1345" s="27" t="s">
        <v>48</v>
      </c>
      <c r="Q1345" s="15" t="s">
        <v>113</v>
      </c>
      <c r="R1345" s="26">
        <v>10</v>
      </c>
      <c r="S1345" s="13">
        <v>400</v>
      </c>
      <c r="T1345" s="13">
        <v>0</v>
      </c>
      <c r="U1345" s="13"/>
      <c r="V1345" s="25">
        <f>(F1344-F1345)/F1344</f>
        <v>-2.8169014084507369E-2</v>
      </c>
      <c r="W1345" s="13" t="s">
        <v>95</v>
      </c>
    </row>
    <row r="1346" spans="1:23" x14ac:dyDescent="0.25">
      <c r="A1346" s="21" t="s">
        <v>114</v>
      </c>
      <c r="B1346" s="28">
        <v>45484</v>
      </c>
      <c r="C1346" s="18">
        <v>42993</v>
      </c>
      <c r="D1346" s="9">
        <v>5</v>
      </c>
      <c r="E1346" s="12">
        <f>IF(B1346&gt;0,_xlfn.DAYS(B1346,C1346)/365.242199,"")</f>
        <v>6.8201319749473956</v>
      </c>
      <c r="F1346" s="43">
        <v>888.88888888888903</v>
      </c>
      <c r="G1346" s="47">
        <v>16.124525252525252</v>
      </c>
      <c r="H1346" s="47">
        <v>15.52129292929293</v>
      </c>
      <c r="I1346" s="47">
        <v>19.500118673573386</v>
      </c>
      <c r="J1346" s="40">
        <v>121.6632815983366</v>
      </c>
      <c r="K1346" s="45">
        <f>IF(G1346&gt;0,0.0000275*G1346^2.082*H1346^0.974*F1346,"")</f>
        <v>115.38032122769452</v>
      </c>
      <c r="L1346" s="45">
        <f>IF(G1346&gt;0,(1/3*H1346^3*PI()*(G1346/((H1346-1.3)*200))^2)*F1346,"")</f>
        <v>111.86532777064674</v>
      </c>
      <c r="M1346" s="30">
        <f>IF(E1346&gt;1.9,J1346/E1346,"")</f>
        <v>17.838845647744961</v>
      </c>
      <c r="N1346" s="13" t="s">
        <v>92</v>
      </c>
      <c r="O1346" s="13" t="s">
        <v>379</v>
      </c>
      <c r="P1346" s="27" t="s">
        <v>48</v>
      </c>
      <c r="Q1346" s="15" t="s">
        <v>100</v>
      </c>
      <c r="R1346" s="26">
        <v>1</v>
      </c>
      <c r="S1346" s="13">
        <v>0</v>
      </c>
      <c r="T1346" s="13">
        <v>0</v>
      </c>
      <c r="U1346" s="13"/>
      <c r="V1346" s="25">
        <f>(F1345-F1346)/F1345</f>
        <v>-2.2831050228310543E-2</v>
      </c>
      <c r="W1346" s="13" t="s">
        <v>96</v>
      </c>
    </row>
    <row r="1347" spans="1:23" x14ac:dyDescent="0.25">
      <c r="A1347" s="21" t="s">
        <v>156</v>
      </c>
      <c r="B1347" s="28">
        <v>45484</v>
      </c>
      <c r="C1347" s="18">
        <v>42993</v>
      </c>
      <c r="D1347" s="9">
        <v>5</v>
      </c>
      <c r="E1347" s="12">
        <f>IF(B1347&gt;0,_xlfn.DAYS(B1347,C1347)/365.242199,"")</f>
        <v>6.8201319749473956</v>
      </c>
      <c r="F1347" s="43">
        <v>777.77777777777783</v>
      </c>
      <c r="G1347" s="47">
        <v>15.943813131313133</v>
      </c>
      <c r="H1347" s="47">
        <v>14.982948928917976</v>
      </c>
      <c r="I1347" s="47">
        <v>19.670491864966579</v>
      </c>
      <c r="J1347" s="40">
        <v>122.91698786321867</v>
      </c>
      <c r="K1347" s="45">
        <f>IF(G1347&gt;0,0.0000275*G1347^2.082*H1347^0.974*F1347,"")</f>
        <v>95.283334036141426</v>
      </c>
      <c r="L1347" s="45">
        <f>IF(G1347&gt;0,(1/3*H1347^3*PI()*(G1347/((H1347-1.3)*200))^2)*F1347,"")</f>
        <v>92.991024832243482</v>
      </c>
      <c r="M1347" s="30">
        <f>IF(E1347&gt;1.9,J1347/E1347,"")</f>
        <v>18.022669988606303</v>
      </c>
      <c r="N1347" s="13" t="s">
        <v>92</v>
      </c>
      <c r="O1347" s="13" t="s">
        <v>379</v>
      </c>
      <c r="P1347" s="27" t="s">
        <v>48</v>
      </c>
      <c r="Q1347" s="15" t="s">
        <v>100</v>
      </c>
      <c r="R1347" s="26">
        <v>2</v>
      </c>
      <c r="S1347" s="13">
        <v>0</v>
      </c>
      <c r="T1347" s="13">
        <v>0</v>
      </c>
      <c r="U1347" s="13"/>
      <c r="V1347" s="25">
        <f>(F1346-F1347)/F1346</f>
        <v>0.12500000000000008</v>
      </c>
      <c r="W1347" s="13" t="s">
        <v>96</v>
      </c>
    </row>
    <row r="1348" spans="1:23" x14ac:dyDescent="0.25">
      <c r="A1348" s="21" t="s">
        <v>170</v>
      </c>
      <c r="B1348" s="28">
        <v>45484</v>
      </c>
      <c r="C1348" s="18">
        <v>42993</v>
      </c>
      <c r="D1348" s="9">
        <v>5</v>
      </c>
      <c r="E1348" s="12">
        <f>IF(B1348&gt;0,_xlfn.DAYS(B1348,C1348)/365.242199,"")</f>
        <v>6.8201319749473956</v>
      </c>
      <c r="F1348" s="43">
        <v>833.33333333333337</v>
      </c>
      <c r="G1348" s="47">
        <v>16.937635467980297</v>
      </c>
      <c r="H1348" s="47">
        <v>16.792727459991919</v>
      </c>
      <c r="I1348" s="47">
        <v>23.137620943413431</v>
      </c>
      <c r="J1348" s="40">
        <v>132.14718320398401</v>
      </c>
      <c r="K1348" s="45">
        <f>IF(G1348&gt;0,0.0000275*G1348^2.082*H1348^0.974*F1348,"")</f>
        <v>129.38711422700314</v>
      </c>
      <c r="L1348" s="45">
        <f>IF(G1348&gt;0,(1/3*H1348^3*PI()*(G1348/((H1348-1.3)*200))^2)*F1348,"")</f>
        <v>123.48121688845436</v>
      </c>
      <c r="M1348" s="30">
        <f>IF(E1348&gt;1.9,J1348/E1348,"")</f>
        <v>19.376044875583698</v>
      </c>
      <c r="N1348" s="13" t="s">
        <v>92</v>
      </c>
      <c r="O1348" s="13" t="s">
        <v>379</v>
      </c>
      <c r="P1348" s="27" t="s">
        <v>48</v>
      </c>
      <c r="Q1348" s="15" t="s">
        <v>100</v>
      </c>
      <c r="R1348" s="26">
        <v>3</v>
      </c>
      <c r="S1348" s="13">
        <v>0</v>
      </c>
      <c r="T1348" s="13">
        <v>100</v>
      </c>
      <c r="U1348" s="13"/>
      <c r="V1348" s="25">
        <f>(F1347-F1348)/F1347</f>
        <v>-7.1428571428571411E-2</v>
      </c>
      <c r="W1348" s="13" t="s">
        <v>96</v>
      </c>
    </row>
    <row r="1349" spans="1:23" x14ac:dyDescent="0.25">
      <c r="A1349" s="21" t="s">
        <v>184</v>
      </c>
      <c r="B1349" s="28">
        <v>45484</v>
      </c>
      <c r="C1349" s="18">
        <v>42993</v>
      </c>
      <c r="D1349" s="9">
        <v>5</v>
      </c>
      <c r="E1349" s="12">
        <f>IF(B1349&gt;0,_xlfn.DAYS(B1349,C1349)/365.242199,"")</f>
        <v>6.8201319749473956</v>
      </c>
      <c r="F1349" s="43">
        <v>777.77777777777783</v>
      </c>
      <c r="G1349" s="47">
        <v>17.044531587638787</v>
      </c>
      <c r="H1349" s="47">
        <v>17.136825062129727</v>
      </c>
      <c r="I1349" s="47">
        <v>21.748504056868391</v>
      </c>
      <c r="J1349" s="40">
        <v>111.02965103285611</v>
      </c>
      <c r="K1349" s="45">
        <f>IF(G1349&gt;0,0.0000275*G1349^2.082*H1349^0.974*F1349,"")</f>
        <v>124.79480744203472</v>
      </c>
      <c r="L1349" s="45">
        <f>IF(G1349&gt;0,(1/3*H1349^3*PI()*(G1349/((H1349-1.3)*200))^2)*F1349,"")</f>
        <v>118.69957107084983</v>
      </c>
      <c r="M1349" s="30">
        <f>IF(E1349&gt;1.9,J1349/E1349,"")</f>
        <v>16.27969245180369</v>
      </c>
      <c r="N1349" s="13" t="s">
        <v>92</v>
      </c>
      <c r="O1349" s="13" t="s">
        <v>379</v>
      </c>
      <c r="P1349" s="27" t="s">
        <v>48</v>
      </c>
      <c r="Q1349" s="15" t="s">
        <v>100</v>
      </c>
      <c r="R1349" s="26">
        <v>4</v>
      </c>
      <c r="S1349" s="13">
        <v>100</v>
      </c>
      <c r="T1349" s="13">
        <v>100</v>
      </c>
      <c r="U1349" s="13"/>
      <c r="V1349" s="25">
        <f>(F1348-F1349)/F1348</f>
        <v>6.6666666666666652E-2</v>
      </c>
      <c r="W1349" s="13" t="s">
        <v>96</v>
      </c>
    </row>
    <row r="1350" spans="1:23" x14ac:dyDescent="0.25">
      <c r="A1350" s="21" t="s">
        <v>198</v>
      </c>
      <c r="B1350" s="28">
        <v>45484</v>
      </c>
      <c r="C1350" s="18">
        <v>42993</v>
      </c>
      <c r="D1350" s="9">
        <v>5</v>
      </c>
      <c r="E1350" s="12">
        <f>IF(B1350&gt;0,_xlfn.DAYS(B1350,C1350)/365.242199,"")</f>
        <v>6.8201319749473956</v>
      </c>
      <c r="F1350" s="43">
        <v>855.55555555555566</v>
      </c>
      <c r="G1350" s="47">
        <v>16.976585144927533</v>
      </c>
      <c r="H1350" s="47">
        <v>16.64947745004017</v>
      </c>
      <c r="I1350" s="47">
        <v>23.455286303941548</v>
      </c>
      <c r="J1350" s="40">
        <v>128.28051684915425</v>
      </c>
      <c r="K1350" s="45">
        <f>IF(G1350&gt;0,0.0000275*G1350^2.082*H1350^0.974*F1350,"")</f>
        <v>132.36510266501315</v>
      </c>
      <c r="L1350" s="45">
        <f>IF(G1350&gt;0,(1/3*H1350^3*PI()*(G1350/((H1350-1.3)*200))^2)*F1350,"")</f>
        <v>126.45387630418789</v>
      </c>
      <c r="M1350" s="30">
        <f>IF(E1350&gt;1.9,J1350/E1350,"")</f>
        <v>18.809095970630935</v>
      </c>
      <c r="N1350" s="13" t="s">
        <v>92</v>
      </c>
      <c r="O1350" s="13" t="s">
        <v>379</v>
      </c>
      <c r="P1350" s="27" t="s">
        <v>48</v>
      </c>
      <c r="Q1350" s="15" t="s">
        <v>100</v>
      </c>
      <c r="R1350" s="26">
        <v>5</v>
      </c>
      <c r="S1350" s="13">
        <v>100</v>
      </c>
      <c r="T1350" s="13">
        <v>0</v>
      </c>
      <c r="U1350" s="13"/>
      <c r="V1350" s="25">
        <f>(F1349-F1350)/F1349</f>
        <v>-0.10000000000000006</v>
      </c>
      <c r="W1350" s="13" t="s">
        <v>96</v>
      </c>
    </row>
    <row r="1351" spans="1:23" x14ac:dyDescent="0.25">
      <c r="A1351" s="21" t="s">
        <v>212</v>
      </c>
      <c r="B1351" s="28">
        <v>45484</v>
      </c>
      <c r="C1351" s="18">
        <v>42993</v>
      </c>
      <c r="D1351" s="9">
        <v>5</v>
      </c>
      <c r="E1351" s="12">
        <f>IF(B1351&gt;0,_xlfn.DAYS(B1351,C1351)/365.242199,"")</f>
        <v>6.8201319749473956</v>
      </c>
      <c r="F1351" s="43">
        <v>833.33333333333337</v>
      </c>
      <c r="G1351" s="47">
        <v>17.82764809902741</v>
      </c>
      <c r="H1351" s="47">
        <v>17.084794520085044</v>
      </c>
      <c r="I1351" s="47">
        <v>24.850680109829504</v>
      </c>
      <c r="J1351" s="40">
        <v>138.91996136827856</v>
      </c>
      <c r="K1351" s="45">
        <f>IF(G1351&gt;0,0.0000275*G1351^2.082*H1351^0.974*F1351,"")</f>
        <v>146.3831782003663</v>
      </c>
      <c r="L1351" s="45">
        <f>IF(G1351&gt;0,(1/3*H1351^3*PI()*(G1351/((H1351-1.3)*200))^2)*F1351,"")</f>
        <v>138.78000554483668</v>
      </c>
      <c r="M1351" s="30">
        <f>IF(E1351&gt;1.9,J1351/E1351,"")</f>
        <v>20.369101635947459</v>
      </c>
      <c r="N1351" s="13" t="s">
        <v>92</v>
      </c>
      <c r="O1351" s="13" t="s">
        <v>379</v>
      </c>
      <c r="P1351" s="27" t="s">
        <v>48</v>
      </c>
      <c r="Q1351" s="15" t="s">
        <v>100</v>
      </c>
      <c r="R1351" s="26">
        <v>6</v>
      </c>
      <c r="S1351" s="13">
        <v>200</v>
      </c>
      <c r="T1351" s="13">
        <v>200</v>
      </c>
      <c r="U1351" s="13"/>
      <c r="V1351" s="25">
        <f>(F1350-F1351)/F1350</f>
        <v>2.5974025974026045E-2</v>
      </c>
      <c r="W1351" s="13" t="s">
        <v>96</v>
      </c>
    </row>
    <row r="1352" spans="1:23" x14ac:dyDescent="0.25">
      <c r="A1352" s="21" t="s">
        <v>226</v>
      </c>
      <c r="B1352" s="28">
        <v>45484</v>
      </c>
      <c r="C1352" s="18">
        <v>42993</v>
      </c>
      <c r="D1352" s="9">
        <v>5</v>
      </c>
      <c r="E1352" s="12">
        <f>IF(B1352&gt;0,_xlfn.DAYS(B1352,C1352)/365.242199,"")</f>
        <v>6.8201319749473956</v>
      </c>
      <c r="F1352" s="43">
        <v>777.77777777777783</v>
      </c>
      <c r="G1352" s="47">
        <v>16.656773504273506</v>
      </c>
      <c r="H1352" s="47">
        <v>15.727017704517706</v>
      </c>
      <c r="I1352" s="47">
        <v>21.143918248035142</v>
      </c>
      <c r="J1352" s="40">
        <v>125.49148584023824</v>
      </c>
      <c r="K1352" s="45">
        <f>IF(G1352&gt;0,0.0000275*G1352^2.082*H1352^0.974*F1352,"")</f>
        <v>109.41428008415397</v>
      </c>
      <c r="L1352" s="45">
        <f>IF(G1352&gt;0,(1/3*H1352^3*PI()*(G1352/((H1352-1.3)*200))^2)*F1352,"")</f>
        <v>105.58249376525097</v>
      </c>
      <c r="M1352" s="30">
        <f>IF(E1352&gt;1.9,J1352/E1352,"")</f>
        <v>18.400155055827373</v>
      </c>
      <c r="N1352" s="13" t="s">
        <v>92</v>
      </c>
      <c r="O1352" s="13" t="s">
        <v>379</v>
      </c>
      <c r="P1352" s="27" t="s">
        <v>48</v>
      </c>
      <c r="Q1352" s="15" t="s">
        <v>100</v>
      </c>
      <c r="R1352" s="26">
        <v>7</v>
      </c>
      <c r="S1352" s="13">
        <v>200</v>
      </c>
      <c r="T1352" s="13">
        <v>0</v>
      </c>
      <c r="U1352" s="13"/>
      <c r="V1352" s="25">
        <f>(F1351-F1352)/F1351</f>
        <v>6.6666666666666652E-2</v>
      </c>
      <c r="W1352" s="13" t="s">
        <v>96</v>
      </c>
    </row>
    <row r="1353" spans="1:23" x14ac:dyDescent="0.25">
      <c r="A1353" s="21" t="s">
        <v>240</v>
      </c>
      <c r="B1353" s="28">
        <v>45484</v>
      </c>
      <c r="C1353" s="18">
        <v>42993</v>
      </c>
      <c r="D1353" s="9">
        <v>5</v>
      </c>
      <c r="E1353" s="12">
        <f>IF(B1353&gt;0,_xlfn.DAYS(B1353,C1353)/365.242199,"")</f>
        <v>6.8201319749473956</v>
      </c>
      <c r="F1353" s="43">
        <v>966.66666666666663</v>
      </c>
      <c r="G1353" s="47">
        <v>17.311546516754852</v>
      </c>
      <c r="H1353" s="47">
        <v>18.170161510819714</v>
      </c>
      <c r="I1353" s="47">
        <v>27.031443707852514</v>
      </c>
      <c r="J1353" s="40">
        <v>134.16018094975982</v>
      </c>
      <c r="K1353" s="45">
        <f>IF(G1353&gt;0,0.0000275*G1353^2.082*H1353^0.974*F1353,"")</f>
        <v>169.60559367678414</v>
      </c>
      <c r="L1353" s="45">
        <f>IF(G1353&gt;0,(1/3*H1353^3*PI()*(G1353/((H1353-1.3)*200))^2)*F1353,"")</f>
        <v>159.86558678423836</v>
      </c>
      <c r="M1353" s="30">
        <f>IF(E1353&gt;1.9,J1353/E1353,"")</f>
        <v>19.671200123776874</v>
      </c>
      <c r="N1353" s="13" t="s">
        <v>92</v>
      </c>
      <c r="O1353" s="13" t="s">
        <v>379</v>
      </c>
      <c r="P1353" s="27" t="s">
        <v>48</v>
      </c>
      <c r="Q1353" s="15" t="s">
        <v>100</v>
      </c>
      <c r="R1353" s="26">
        <v>8</v>
      </c>
      <c r="S1353" s="13">
        <v>400</v>
      </c>
      <c r="T1353" s="13">
        <v>0</v>
      </c>
      <c r="U1353" s="13"/>
      <c r="V1353" s="25">
        <f>(F1352-F1353)/F1352</f>
        <v>-0.24285714285714272</v>
      </c>
      <c r="W1353" s="13" t="s">
        <v>96</v>
      </c>
    </row>
    <row r="1354" spans="1:23" x14ac:dyDescent="0.25">
      <c r="A1354" s="21" t="s">
        <v>142</v>
      </c>
      <c r="B1354" s="28">
        <v>45484</v>
      </c>
      <c r="C1354" s="18">
        <v>42993</v>
      </c>
      <c r="D1354" s="9">
        <v>5</v>
      </c>
      <c r="E1354" s="12">
        <f>IF(B1354&gt;0,_xlfn.DAYS(B1354,C1354)/365.242199,"")</f>
        <v>6.8201319749473956</v>
      </c>
      <c r="F1354" s="43">
        <v>877.77777777777783</v>
      </c>
      <c r="G1354" s="47">
        <v>16.976570048309178</v>
      </c>
      <c r="H1354" s="47">
        <v>16.126441685948112</v>
      </c>
      <c r="I1354" s="47">
        <v>23.605977040829725</v>
      </c>
      <c r="J1354" s="40">
        <v>144.93313257886246</v>
      </c>
      <c r="K1354" s="45">
        <f>IF(G1354&gt;0,0.0000275*G1354^2.082*H1354^0.974*F1354,"")</f>
        <v>131.64592466369223</v>
      </c>
      <c r="L1354" s="45">
        <f>IF(G1354&gt;0,(1/3*H1354^3*PI()*(G1354/((H1354-1.3)*200))^2)*F1354,"")</f>
        <v>126.35571567303401</v>
      </c>
      <c r="M1354" s="30">
        <f>IF(E1354&gt;1.9,J1354/E1354,"")</f>
        <v>21.250781232863215</v>
      </c>
      <c r="N1354" s="13" t="s">
        <v>92</v>
      </c>
      <c r="O1354" s="13" t="s">
        <v>379</v>
      </c>
      <c r="P1354" s="27" t="s">
        <v>48</v>
      </c>
      <c r="Q1354" s="15" t="s">
        <v>100</v>
      </c>
      <c r="R1354" s="26">
        <v>9</v>
      </c>
      <c r="S1354" s="13">
        <v>400</v>
      </c>
      <c r="T1354" s="13">
        <v>400</v>
      </c>
      <c r="U1354" s="13"/>
      <c r="V1354" s="25">
        <f>(F1353-F1354)/F1353</f>
        <v>9.1954022988505663E-2</v>
      </c>
      <c r="W1354" s="13" t="s">
        <v>96</v>
      </c>
    </row>
    <row r="1355" spans="1:23" x14ac:dyDescent="0.25">
      <c r="A1355" s="21" t="s">
        <v>128</v>
      </c>
      <c r="B1355" s="28">
        <v>45484</v>
      </c>
      <c r="C1355" s="18">
        <v>42993</v>
      </c>
      <c r="D1355" s="9">
        <v>5</v>
      </c>
      <c r="E1355" s="12">
        <f>IF(B1355&gt;0,_xlfn.DAYS(B1355,C1355)/365.242199,"")</f>
        <v>6.8201319749473956</v>
      </c>
      <c r="F1355" s="43">
        <v>788.88888888888903</v>
      </c>
      <c r="G1355" s="47">
        <v>17.365949494949497</v>
      </c>
      <c r="H1355" s="47">
        <v>16.099894470430471</v>
      </c>
      <c r="I1355" s="47">
        <v>22.778162327971302</v>
      </c>
      <c r="J1355" s="40">
        <v>145.02248912932009</v>
      </c>
      <c r="K1355" s="45">
        <f>IF(G1355&gt;0,0.0000275*G1355^2.082*H1355^0.974*F1355,"")</f>
        <v>123.83588458862513</v>
      </c>
      <c r="L1355" s="45">
        <f>IF(G1355&gt;0,(1/3*H1355^3*PI()*(G1355/((H1355-1.3)*200))^2)*F1355,"")</f>
        <v>118.66793469729362</v>
      </c>
      <c r="M1355" s="30">
        <f>IF(E1355&gt;1.9,J1355/E1355,"")</f>
        <v>21.263883112824757</v>
      </c>
      <c r="N1355" s="13" t="s">
        <v>92</v>
      </c>
      <c r="O1355" s="13" t="s">
        <v>379</v>
      </c>
      <c r="P1355" s="27" t="s">
        <v>48</v>
      </c>
      <c r="Q1355" s="15" t="s">
        <v>100</v>
      </c>
      <c r="R1355" s="26">
        <v>10</v>
      </c>
      <c r="S1355" s="13">
        <v>400</v>
      </c>
      <c r="T1355" s="13">
        <v>0</v>
      </c>
      <c r="U1355" s="13"/>
      <c r="V1355" s="25">
        <f>(F1354-F1355)/F1354</f>
        <v>0.10126582278481001</v>
      </c>
      <c r="W1355" s="13" t="s">
        <v>96</v>
      </c>
    </row>
    <row r="1356" spans="1:23" x14ac:dyDescent="0.25">
      <c r="A1356" s="21" t="s">
        <v>115</v>
      </c>
      <c r="B1356" s="28">
        <v>45476</v>
      </c>
      <c r="C1356" s="18">
        <v>42901</v>
      </c>
      <c r="D1356" s="9">
        <v>5</v>
      </c>
      <c r="E1356" s="12">
        <f>IF(B1356&gt;0,_xlfn.DAYS(B1356,C1356)/365.242199,"")</f>
        <v>7.0501163530668585</v>
      </c>
      <c r="F1356" s="43">
        <v>1015.1515151515151</v>
      </c>
      <c r="G1356" s="47">
        <v>16.226871980676329</v>
      </c>
      <c r="H1356" s="47">
        <v>14.011201569825634</v>
      </c>
      <c r="I1356" s="47">
        <v>24.290251791877616</v>
      </c>
      <c r="J1356" s="40">
        <v>120.77828370563503</v>
      </c>
      <c r="K1356" s="45">
        <f>IF(G1356&gt;0,0.0000275*G1356^2.082*H1356^0.974*F1356,"")</f>
        <v>120.8479969162758</v>
      </c>
      <c r="L1356" s="45">
        <f>IF(G1356&gt;0,(1/3*H1356^3*PI()*(G1356/((H1356-1.3)*200))^2)*F1356,"")</f>
        <v>119.13024783985001</v>
      </c>
      <c r="M1356" s="30">
        <f>IF(E1356&gt;1.9,J1356/E1356,"")</f>
        <v>17.131388711492043</v>
      </c>
      <c r="N1356" s="13" t="s">
        <v>92</v>
      </c>
      <c r="O1356" s="13" t="s">
        <v>379</v>
      </c>
      <c r="P1356" s="27" t="s">
        <v>48</v>
      </c>
      <c r="Q1356" s="15" t="s">
        <v>101</v>
      </c>
      <c r="R1356" s="26">
        <v>1</v>
      </c>
      <c r="S1356" s="13">
        <v>0</v>
      </c>
      <c r="T1356" s="13">
        <v>0</v>
      </c>
      <c r="U1356" s="13"/>
      <c r="V1356" s="25">
        <f>(F1355-F1356)/F1355</f>
        <v>-0.28681177976952599</v>
      </c>
      <c r="W1356" s="13" t="s">
        <v>96</v>
      </c>
    </row>
    <row r="1357" spans="1:23" x14ac:dyDescent="0.25">
      <c r="A1357" s="21" t="s">
        <v>157</v>
      </c>
      <c r="B1357" s="28">
        <v>45476</v>
      </c>
      <c r="C1357" s="18">
        <v>42901</v>
      </c>
      <c r="D1357" s="9">
        <v>5</v>
      </c>
      <c r="E1357" s="12">
        <f>IF(B1357&gt;0,_xlfn.DAYS(B1357,C1357)/365.242199,"")</f>
        <v>7.0501163530668585</v>
      </c>
      <c r="F1357" s="43">
        <v>1030.3030303030303</v>
      </c>
      <c r="G1357" s="47">
        <v>16.001690821256041</v>
      </c>
      <c r="H1357" s="47">
        <v>14.074847543760585</v>
      </c>
      <c r="I1357" s="47">
        <v>24.330147632013297</v>
      </c>
      <c r="J1357" s="40">
        <v>128.73948611817917</v>
      </c>
      <c r="K1357" s="45">
        <f>IF(G1357&gt;0,0.0000275*G1357^2.082*H1357^0.974*F1357,"")</f>
        <v>119.66170474075602</v>
      </c>
      <c r="L1357" s="45">
        <f>IF(G1357&gt;0,(1/3*H1357^3*PI()*(G1357/((H1357-1.3)*200))^2)*F1357,"")</f>
        <v>118.00081306724086</v>
      </c>
      <c r="M1357" s="30">
        <f>IF(E1357&gt;1.9,J1357/E1357,"")</f>
        <v>18.260618643857761</v>
      </c>
      <c r="N1357" s="13" t="s">
        <v>92</v>
      </c>
      <c r="O1357" s="13" t="s">
        <v>379</v>
      </c>
      <c r="P1357" s="27" t="s">
        <v>48</v>
      </c>
      <c r="Q1357" s="15" t="s">
        <v>101</v>
      </c>
      <c r="R1357" s="26">
        <v>2</v>
      </c>
      <c r="S1357" s="13">
        <v>0</v>
      </c>
      <c r="T1357" s="13">
        <v>0</v>
      </c>
      <c r="U1357" s="13"/>
      <c r="V1357" s="25">
        <f>(F1356-F1357)/F1356</f>
        <v>-1.4925373134328335E-2</v>
      </c>
      <c r="W1357" s="13" t="s">
        <v>96</v>
      </c>
    </row>
    <row r="1358" spans="1:23" x14ac:dyDescent="0.25">
      <c r="A1358" s="21" t="s">
        <v>171</v>
      </c>
      <c r="B1358" s="28">
        <v>45476</v>
      </c>
      <c r="C1358" s="18">
        <v>42901</v>
      </c>
      <c r="D1358" s="9">
        <v>5</v>
      </c>
      <c r="E1358" s="12">
        <f>IF(B1358&gt;0,_xlfn.DAYS(B1358,C1358)/365.242199,"")</f>
        <v>7.0501163530668585</v>
      </c>
      <c r="F1358" s="43">
        <v>1045.4545454545455</v>
      </c>
      <c r="G1358" s="47">
        <v>15.364108476065001</v>
      </c>
      <c r="H1358" s="47">
        <v>13.364983311374614</v>
      </c>
      <c r="I1358" s="47">
        <v>23.031174471792752</v>
      </c>
      <c r="J1358" s="40">
        <v>119.69653511716224</v>
      </c>
      <c r="K1358" s="45">
        <f>IF(G1358&gt;0,0.0000275*G1358^2.082*H1358^0.974*F1358,"")</f>
        <v>106.08144437893604</v>
      </c>
      <c r="L1358" s="45">
        <f>IF(G1358&gt;0,(1/3*H1358^3*PI()*(G1358/((H1358-1.3)*200))^2)*F1358,"")</f>
        <v>105.95960307342945</v>
      </c>
      <c r="M1358" s="30">
        <f>IF(E1358&gt;1.9,J1358/E1358,"")</f>
        <v>16.977951727717695</v>
      </c>
      <c r="N1358" s="13" t="s">
        <v>92</v>
      </c>
      <c r="O1358" s="13" t="s">
        <v>379</v>
      </c>
      <c r="P1358" s="27" t="s">
        <v>48</v>
      </c>
      <c r="Q1358" s="15" t="s">
        <v>101</v>
      </c>
      <c r="R1358" s="26">
        <v>3</v>
      </c>
      <c r="S1358" s="13">
        <v>0</v>
      </c>
      <c r="T1358" s="13">
        <v>100</v>
      </c>
      <c r="U1358" s="13"/>
      <c r="V1358" s="25">
        <f>(F1357-F1358)/F1357</f>
        <v>-1.4705882352941265E-2</v>
      </c>
      <c r="W1358" s="13" t="s">
        <v>96</v>
      </c>
    </row>
    <row r="1359" spans="1:23" x14ac:dyDescent="0.25">
      <c r="A1359" s="21" t="s">
        <v>185</v>
      </c>
      <c r="B1359" s="28">
        <v>45476</v>
      </c>
      <c r="C1359" s="18">
        <v>42901</v>
      </c>
      <c r="D1359" s="9">
        <v>5</v>
      </c>
      <c r="E1359" s="12">
        <f>IF(B1359&gt;0,_xlfn.DAYS(B1359,C1359)/365.242199,"")</f>
        <v>7.0501163530668585</v>
      </c>
      <c r="F1359" s="43">
        <v>954.54545454545462</v>
      </c>
      <c r="G1359" s="47">
        <v>17.470952380952379</v>
      </c>
      <c r="H1359" s="47">
        <v>15.186069703243618</v>
      </c>
      <c r="I1359" s="47">
        <v>26.530066945503634</v>
      </c>
      <c r="J1359" s="40">
        <v>129.50251754961036</v>
      </c>
      <c r="K1359" s="45">
        <f>IF(G1359&gt;0,0.0000275*G1359^2.082*H1359^0.974*F1359,"")</f>
        <v>143.33763551890104</v>
      </c>
      <c r="L1359" s="45">
        <f>IF(G1359&gt;0,(1/3*H1359^3*PI()*(G1359/((H1359-1.3)*200))^2)*F1359,"")</f>
        <v>138.54022399942716</v>
      </c>
      <c r="M1359" s="30">
        <f>IF(E1359&gt;1.9,J1359/E1359,"")</f>
        <v>18.368848266351762</v>
      </c>
      <c r="N1359" s="13" t="s">
        <v>92</v>
      </c>
      <c r="O1359" s="13" t="s">
        <v>379</v>
      </c>
      <c r="P1359" s="27" t="s">
        <v>48</v>
      </c>
      <c r="Q1359" s="15" t="s">
        <v>101</v>
      </c>
      <c r="R1359" s="26">
        <v>4</v>
      </c>
      <c r="S1359" s="13">
        <v>100</v>
      </c>
      <c r="T1359" s="13">
        <v>100</v>
      </c>
      <c r="U1359" s="13"/>
      <c r="V1359" s="25">
        <f>(F1358-F1359)/F1358</f>
        <v>8.6956521739130405E-2</v>
      </c>
      <c r="W1359" s="13" t="s">
        <v>96</v>
      </c>
    </row>
    <row r="1360" spans="1:23" x14ac:dyDescent="0.25">
      <c r="A1360" s="21" t="s">
        <v>199</v>
      </c>
      <c r="B1360" s="28">
        <v>45476</v>
      </c>
      <c r="C1360" s="18">
        <v>42901</v>
      </c>
      <c r="D1360" s="9">
        <v>5</v>
      </c>
      <c r="E1360" s="12">
        <f>IF(B1360&gt;0,_xlfn.DAYS(B1360,C1360)/365.242199,"")</f>
        <v>7.0501163530668585</v>
      </c>
      <c r="F1360" s="43">
        <v>954.54545454545462</v>
      </c>
      <c r="G1360" s="47">
        <v>16.104523495827841</v>
      </c>
      <c r="H1360" s="47">
        <v>14.047159273898401</v>
      </c>
      <c r="I1360" s="47">
        <v>22.983514254910766</v>
      </c>
      <c r="J1360" s="40">
        <v>121.19871664343137</v>
      </c>
      <c r="K1360" s="45">
        <f>IF(G1360&gt;0,0.0000275*G1360^2.082*H1360^0.974*F1360,"")</f>
        <v>112.13624212601009</v>
      </c>
      <c r="L1360" s="45">
        <f>IF(G1360&gt;0,(1/3*H1360^3*PI()*(G1360/((H1360-1.3)*200))^2)*F1360,"")</f>
        <v>110.56042380252538</v>
      </c>
      <c r="M1360" s="30">
        <f>IF(E1360&gt;1.9,J1360/E1360,"")</f>
        <v>17.191023604980494</v>
      </c>
      <c r="N1360" s="13" t="s">
        <v>92</v>
      </c>
      <c r="O1360" s="13" t="s">
        <v>379</v>
      </c>
      <c r="P1360" s="27" t="s">
        <v>48</v>
      </c>
      <c r="Q1360" s="15" t="s">
        <v>101</v>
      </c>
      <c r="R1360" s="26">
        <v>5</v>
      </c>
      <c r="S1360" s="13">
        <v>100</v>
      </c>
      <c r="T1360" s="13">
        <v>0</v>
      </c>
      <c r="U1360" s="13"/>
      <c r="V1360" s="25">
        <f>(F1359-F1360)/F1359</f>
        <v>0</v>
      </c>
      <c r="W1360" s="13" t="s">
        <v>96</v>
      </c>
    </row>
    <row r="1361" spans="1:23" x14ac:dyDescent="0.25">
      <c r="A1361" s="21" t="s">
        <v>213</v>
      </c>
      <c r="B1361" s="28">
        <v>45476</v>
      </c>
      <c r="C1361" s="18">
        <v>42901</v>
      </c>
      <c r="D1361" s="9">
        <v>5</v>
      </c>
      <c r="E1361" s="12">
        <f>IF(B1361&gt;0,_xlfn.DAYS(B1361,C1361)/365.242199,"")</f>
        <v>7.0501163530668585</v>
      </c>
      <c r="F1361" s="43">
        <v>1090.909090909091</v>
      </c>
      <c r="G1361" s="47">
        <v>16.582242424242427</v>
      </c>
      <c r="H1361" s="47">
        <v>14.675818181818183</v>
      </c>
      <c r="I1361" s="47">
        <v>26.999362578482973</v>
      </c>
      <c r="J1361" s="40">
        <v>131.53939037931437</v>
      </c>
      <c r="K1361" s="45">
        <f>IF(G1361&gt;0,0.0000275*G1361^2.082*H1361^0.974*F1361,"")</f>
        <v>142.13112198155045</v>
      </c>
      <c r="L1361" s="45">
        <f>IF(G1361&gt;0,(1/3*H1361^3*PI()*(G1361/((H1361-1.3)*200))^2)*F1361,"")</f>
        <v>138.74264257406756</v>
      </c>
      <c r="M1361" s="30">
        <f>IF(E1361&gt;1.9,J1361/E1361,"")</f>
        <v>18.657761630003971</v>
      </c>
      <c r="N1361" s="13" t="s">
        <v>92</v>
      </c>
      <c r="O1361" s="13" t="s">
        <v>379</v>
      </c>
      <c r="P1361" s="27" t="s">
        <v>48</v>
      </c>
      <c r="Q1361" s="15" t="s">
        <v>101</v>
      </c>
      <c r="R1361" s="26">
        <v>6</v>
      </c>
      <c r="S1361" s="13">
        <v>200</v>
      </c>
      <c r="T1361" s="13">
        <v>200</v>
      </c>
      <c r="U1361" s="13"/>
      <c r="V1361" s="25">
        <f>(F1360-F1361)/F1360</f>
        <v>-0.14285714285714285</v>
      </c>
      <c r="W1361" s="13" t="s">
        <v>96</v>
      </c>
    </row>
    <row r="1362" spans="1:23" x14ac:dyDescent="0.25">
      <c r="A1362" s="21" t="s">
        <v>227</v>
      </c>
      <c r="B1362" s="28">
        <v>45476</v>
      </c>
      <c r="C1362" s="18">
        <v>42901</v>
      </c>
      <c r="D1362" s="9">
        <v>5</v>
      </c>
      <c r="E1362" s="12">
        <f>IF(B1362&gt;0,_xlfn.DAYS(B1362,C1362)/365.242199,"")</f>
        <v>7.0501163530668585</v>
      </c>
      <c r="F1362" s="43">
        <v>1060.6060606060607</v>
      </c>
      <c r="G1362" s="47">
        <v>16.798369565217389</v>
      </c>
      <c r="H1362" s="47">
        <v>14.160950123072027</v>
      </c>
      <c r="I1362" s="47">
        <v>27.024731287371445</v>
      </c>
      <c r="J1362" s="40">
        <v>138.64487328703461</v>
      </c>
      <c r="K1362" s="45">
        <f>IF(G1362&gt;0,0.0000275*G1362^2.082*H1362^0.974*F1362,"")</f>
        <v>137.10615670683569</v>
      </c>
      <c r="L1362" s="45">
        <f>IF(G1362&gt;0,(1/3*H1362^3*PI()*(G1362/((H1362-1.3)*200))^2)*F1362,"")</f>
        <v>134.52037387150023</v>
      </c>
      <c r="M1362" s="30">
        <f>IF(E1362&gt;1.9,J1362/E1362,"")</f>
        <v>19.665614912401121</v>
      </c>
      <c r="N1362" s="13" t="s">
        <v>92</v>
      </c>
      <c r="O1362" s="13" t="s">
        <v>379</v>
      </c>
      <c r="P1362" s="27" t="s">
        <v>48</v>
      </c>
      <c r="Q1362" s="15" t="s">
        <v>101</v>
      </c>
      <c r="R1362" s="26">
        <v>7</v>
      </c>
      <c r="S1362" s="13">
        <v>200</v>
      </c>
      <c r="T1362" s="13">
        <v>0</v>
      </c>
      <c r="U1362" s="13"/>
      <c r="V1362" s="25">
        <f>(F1361-F1362)/F1361</f>
        <v>2.7777777777777731E-2</v>
      </c>
      <c r="W1362" s="13" t="s">
        <v>96</v>
      </c>
    </row>
    <row r="1363" spans="1:23" x14ac:dyDescent="0.25">
      <c r="A1363" s="21" t="s">
        <v>241</v>
      </c>
      <c r="B1363" s="28">
        <v>45476</v>
      </c>
      <c r="C1363" s="18">
        <v>42901</v>
      </c>
      <c r="D1363" s="9">
        <v>5</v>
      </c>
      <c r="E1363" s="12">
        <f>IF(B1363&gt;0,_xlfn.DAYS(B1363,C1363)/365.242199,"")</f>
        <v>7.0501163530668585</v>
      </c>
      <c r="F1363" s="43">
        <v>1000</v>
      </c>
      <c r="G1363" s="47">
        <v>16.15683857205596</v>
      </c>
      <c r="H1363" s="47">
        <v>13.731798481711525</v>
      </c>
      <c r="I1363" s="47">
        <v>23.943823999965414</v>
      </c>
      <c r="J1363" s="40">
        <v>127.63330656950139</v>
      </c>
      <c r="K1363" s="45">
        <f>IF(G1363&gt;0,0.0000275*G1363^2.082*H1363^0.974*F1363,"")</f>
        <v>115.68503906458361</v>
      </c>
      <c r="L1363" s="45">
        <f>IF(G1363&gt;0,(1/3*H1363^3*PI()*(G1363/((H1363-1.3)*200))^2)*F1363,"")</f>
        <v>114.4974301507612</v>
      </c>
      <c r="M1363" s="30">
        <f>IF(E1363&gt;1.9,J1363/E1363,"")</f>
        <v>18.103716332848869</v>
      </c>
      <c r="N1363" s="13" t="s">
        <v>92</v>
      </c>
      <c r="O1363" s="13" t="s">
        <v>379</v>
      </c>
      <c r="P1363" s="27" t="s">
        <v>48</v>
      </c>
      <c r="Q1363" s="15" t="s">
        <v>101</v>
      </c>
      <c r="R1363" s="26">
        <v>8</v>
      </c>
      <c r="S1363" s="13">
        <v>400</v>
      </c>
      <c r="T1363" s="13">
        <v>0</v>
      </c>
      <c r="U1363" s="13"/>
      <c r="V1363" s="25">
        <f>(F1362-F1363)/F1362</f>
        <v>5.7142857142857259E-2</v>
      </c>
      <c r="W1363" s="13" t="s">
        <v>96</v>
      </c>
    </row>
    <row r="1364" spans="1:23" x14ac:dyDescent="0.25">
      <c r="A1364" s="21" t="s">
        <v>143</v>
      </c>
      <c r="B1364" s="28">
        <v>45476</v>
      </c>
      <c r="C1364" s="18">
        <v>42901</v>
      </c>
      <c r="D1364" s="9">
        <v>5</v>
      </c>
      <c r="E1364" s="12">
        <f>IF(B1364&gt;0,_xlfn.DAYS(B1364,C1364)/365.242199,"")</f>
        <v>7.0501163530668585</v>
      </c>
      <c r="F1364" s="43">
        <v>1090.909090909091</v>
      </c>
      <c r="G1364" s="47">
        <v>16.694577294685992</v>
      </c>
      <c r="H1364" s="47">
        <v>15.097152173913042</v>
      </c>
      <c r="I1364" s="47">
        <v>27.334323635617949</v>
      </c>
      <c r="J1364" s="40">
        <v>150.28550374095602</v>
      </c>
      <c r="K1364" s="45">
        <f>IF(G1364&gt;0,0.0000275*G1364^2.082*H1364^0.974*F1364,"")</f>
        <v>148.17231150168092</v>
      </c>
      <c r="L1364" s="45">
        <f>IF(G1364&gt;0,(1/3*H1364^3*PI()*(G1364/((H1364-1.3)*200))^2)*F1364,"")</f>
        <v>143.88457262965545</v>
      </c>
      <c r="M1364" s="30">
        <f>IF(E1364&gt;1.9,J1364/E1364,"")</f>
        <v>21.316740918124079</v>
      </c>
      <c r="N1364" s="13" t="s">
        <v>92</v>
      </c>
      <c r="O1364" s="13" t="s">
        <v>379</v>
      </c>
      <c r="P1364" s="27" t="s">
        <v>48</v>
      </c>
      <c r="Q1364" s="15" t="s">
        <v>101</v>
      </c>
      <c r="R1364" s="26">
        <v>9</v>
      </c>
      <c r="S1364" s="13">
        <v>400</v>
      </c>
      <c r="T1364" s="13">
        <v>400</v>
      </c>
      <c r="U1364" s="13"/>
      <c r="V1364" s="25">
        <f>(F1363-F1364)/F1363</f>
        <v>-9.0909090909090995E-2</v>
      </c>
      <c r="W1364" s="13" t="s">
        <v>96</v>
      </c>
    </row>
    <row r="1365" spans="1:23" x14ac:dyDescent="0.25">
      <c r="A1365" s="21" t="s">
        <v>129</v>
      </c>
      <c r="B1365" s="28">
        <v>45476</v>
      </c>
      <c r="C1365" s="18">
        <v>42901</v>
      </c>
      <c r="D1365" s="9">
        <v>5</v>
      </c>
      <c r="E1365" s="12">
        <f>IF(B1365&gt;0,_xlfn.DAYS(B1365,C1365)/365.242199,"")</f>
        <v>7.0501163530668585</v>
      </c>
      <c r="F1365" s="43">
        <v>1090.909090909091</v>
      </c>
      <c r="G1365" s="47">
        <v>16.35265458937198</v>
      </c>
      <c r="H1365" s="47">
        <v>14.502011758368859</v>
      </c>
      <c r="I1365" s="47">
        <v>26.350061306119525</v>
      </c>
      <c r="J1365" s="40">
        <v>141.44575467391942</v>
      </c>
      <c r="K1365" s="45">
        <f>IF(G1365&gt;0,0.0000275*G1365^2.082*H1365^0.974*F1365,"")</f>
        <v>136.47186842941207</v>
      </c>
      <c r="L1365" s="45">
        <f>IF(G1365&gt;0,(1/3*H1365^3*PI()*(G1365/((H1365-1.3)*200))^2)*F1365,"")</f>
        <v>133.64054642215009</v>
      </c>
      <c r="M1365" s="30">
        <f>IF(E1365&gt;1.9,J1365/E1365,"")</f>
        <v>20.062896495657036</v>
      </c>
      <c r="N1365" s="13" t="s">
        <v>92</v>
      </c>
      <c r="O1365" s="13" t="s">
        <v>379</v>
      </c>
      <c r="P1365" s="27" t="s">
        <v>48</v>
      </c>
      <c r="Q1365" s="15" t="s">
        <v>101</v>
      </c>
      <c r="R1365" s="26">
        <v>10</v>
      </c>
      <c r="S1365" s="13">
        <v>400</v>
      </c>
      <c r="T1365" s="13">
        <v>0</v>
      </c>
      <c r="U1365" s="13"/>
      <c r="V1365" s="25">
        <f>(F1364-F1365)/F1364</f>
        <v>0</v>
      </c>
      <c r="W1365" s="13" t="s">
        <v>96</v>
      </c>
    </row>
    <row r="1366" spans="1:23" x14ac:dyDescent="0.25">
      <c r="A1366" s="21" t="s">
        <v>116</v>
      </c>
      <c r="B1366" s="28">
        <v>45415</v>
      </c>
      <c r="C1366" s="18">
        <v>43296</v>
      </c>
      <c r="D1366" s="9">
        <v>5</v>
      </c>
      <c r="E1366" s="12">
        <f>IF(B1366&gt;0,_xlfn.DAYS(B1366,C1366)/365.242199,"")</f>
        <v>5.8016297289897762</v>
      </c>
      <c r="F1366" s="43">
        <v>761.11162675729008</v>
      </c>
      <c r="G1366" s="47">
        <v>15.650664251207729</v>
      </c>
      <c r="H1366" s="47">
        <v>16.049278927996319</v>
      </c>
      <c r="I1366" s="47">
        <v>17.247615312421576</v>
      </c>
      <c r="J1366" s="40">
        <v>97.875539367455815</v>
      </c>
      <c r="K1366" s="45">
        <f>IF(G1366&gt;0,0.0000275*G1366^2.082*H1366^0.974*F1366,"")</f>
        <v>95.920618056384285</v>
      </c>
      <c r="L1366" s="45">
        <f>IF(G1366&gt;0,(1/3*H1366^3*PI()*(G1366/((H1366-1.3)*200))^2)*F1366,"")</f>
        <v>92.748635629053624</v>
      </c>
      <c r="M1366" s="30">
        <f>IF(E1366&gt;1.9,J1366/E1366,"")</f>
        <v>16.87035263184551</v>
      </c>
      <c r="N1366" s="13" t="s">
        <v>91</v>
      </c>
      <c r="O1366" s="13" t="s">
        <v>379</v>
      </c>
      <c r="P1366" s="27" t="s">
        <v>48</v>
      </c>
      <c r="Q1366" s="15" t="s">
        <v>102</v>
      </c>
      <c r="R1366" s="26">
        <v>1</v>
      </c>
      <c r="S1366" s="13">
        <v>0</v>
      </c>
      <c r="T1366" s="13">
        <v>0</v>
      </c>
      <c r="U1366" s="13"/>
      <c r="V1366" s="25">
        <f>(F1365-F1366)/F1365</f>
        <v>0.30231434213915082</v>
      </c>
      <c r="W1366" s="13" t="s">
        <v>95</v>
      </c>
    </row>
    <row r="1367" spans="1:23" x14ac:dyDescent="0.25">
      <c r="A1367" s="21" t="s">
        <v>158</v>
      </c>
      <c r="B1367" s="28">
        <v>45415</v>
      </c>
      <c r="C1367" s="18">
        <v>43296</v>
      </c>
      <c r="D1367" s="9">
        <v>5</v>
      </c>
      <c r="E1367" s="12">
        <f>IF(B1367&gt;0,_xlfn.DAYS(B1367,C1367)/365.242199,"")</f>
        <v>5.8016297289897762</v>
      </c>
      <c r="F1367" s="43">
        <v>803.9911550253064</v>
      </c>
      <c r="G1367" s="47">
        <v>15.136476190476188</v>
      </c>
      <c r="H1367" s="47">
        <v>15.144430855279431</v>
      </c>
      <c r="I1367" s="47">
        <v>16.920086160193453</v>
      </c>
      <c r="J1367" s="40">
        <v>99.482288722987988</v>
      </c>
      <c r="K1367" s="45">
        <f>IF(G1367&gt;0,0.0000275*G1367^2.082*H1367^0.974*F1367,"")</f>
        <v>89.322720299552117</v>
      </c>
      <c r="L1367" s="45">
        <f>IF(G1367&gt;0,(1/3*H1367^3*PI()*(G1367/((H1367-1.3)*200))^2)*F1367,"")</f>
        <v>87.39329596122441</v>
      </c>
      <c r="M1367" s="30">
        <f>IF(E1367&gt;1.9,J1367/E1367,"")</f>
        <v>17.147300563821158</v>
      </c>
      <c r="N1367" s="13" t="s">
        <v>91</v>
      </c>
      <c r="O1367" s="13" t="s">
        <v>379</v>
      </c>
      <c r="P1367" s="27" t="s">
        <v>48</v>
      </c>
      <c r="Q1367" s="15" t="s">
        <v>102</v>
      </c>
      <c r="R1367" s="26">
        <v>2</v>
      </c>
      <c r="S1367" s="13">
        <v>0</v>
      </c>
      <c r="T1367" s="13">
        <v>0</v>
      </c>
      <c r="U1367" s="13"/>
      <c r="V1367" s="25">
        <f>(F1366-F1367)/F1366</f>
        <v>-5.6338028169014051E-2</v>
      </c>
      <c r="W1367" s="13" t="s">
        <v>95</v>
      </c>
    </row>
    <row r="1368" spans="1:23" x14ac:dyDescent="0.25">
      <c r="A1368" s="21" t="s">
        <v>172</v>
      </c>
      <c r="B1368" s="28">
        <v>45415</v>
      </c>
      <c r="C1368" s="18">
        <v>43296</v>
      </c>
      <c r="D1368" s="9">
        <v>5</v>
      </c>
      <c r="E1368" s="12">
        <f>IF(B1368&gt;0,_xlfn.DAYS(B1368,C1368)/365.242199,"")</f>
        <v>5.8016297289897762</v>
      </c>
      <c r="F1368" s="43">
        <v>728.9519805562777</v>
      </c>
      <c r="G1368" s="47">
        <v>15.125757575757579</v>
      </c>
      <c r="H1368" s="47">
        <v>14.541911180773248</v>
      </c>
      <c r="I1368" s="47">
        <v>15.335667158217021</v>
      </c>
      <c r="J1368" s="40">
        <v>91.475740010975841</v>
      </c>
      <c r="K1368" s="45">
        <f>IF(G1368&gt;0,0.0000275*G1368^2.082*H1368^0.974*F1368,"")</f>
        <v>77.731315818304552</v>
      </c>
      <c r="L1368" s="45">
        <f>IF(G1368&gt;0,(1/3*H1368^3*PI()*(G1368/((H1368-1.3)*200))^2)*F1368,"")</f>
        <v>76.571109527497413</v>
      </c>
      <c r="M1368" s="30">
        <f>IF(E1368&gt;1.9,J1368/E1368,"")</f>
        <v>15.76724890833464</v>
      </c>
      <c r="N1368" s="13" t="s">
        <v>91</v>
      </c>
      <c r="O1368" s="13" t="s">
        <v>379</v>
      </c>
      <c r="P1368" s="27" t="s">
        <v>48</v>
      </c>
      <c r="Q1368" s="15" t="s">
        <v>102</v>
      </c>
      <c r="R1368" s="26">
        <v>3</v>
      </c>
      <c r="S1368" s="13">
        <v>0</v>
      </c>
      <c r="T1368" s="13">
        <v>100</v>
      </c>
      <c r="U1368" s="13"/>
      <c r="V1368" s="25">
        <f>(F1367-F1368)/F1367</f>
        <v>9.3333333333333449E-2</v>
      </c>
      <c r="W1368" s="13" t="s">
        <v>95</v>
      </c>
    </row>
    <row r="1369" spans="1:23" x14ac:dyDescent="0.25">
      <c r="A1369" s="21" t="s">
        <v>186</v>
      </c>
      <c r="B1369" s="28">
        <v>45415</v>
      </c>
      <c r="C1369" s="18">
        <v>43296</v>
      </c>
      <c r="D1369" s="9">
        <v>5</v>
      </c>
      <c r="E1369" s="12">
        <f>IF(B1369&gt;0,_xlfn.DAYS(B1369,C1369)/365.242199,"")</f>
        <v>5.8016297289897762</v>
      </c>
      <c r="F1369" s="43">
        <v>750.39174469028603</v>
      </c>
      <c r="G1369" s="47">
        <v>16.36412645325689</v>
      </c>
      <c r="H1369" s="47">
        <v>15.303542338720749</v>
      </c>
      <c r="I1369" s="47">
        <v>18.544033229739057</v>
      </c>
      <c r="J1369" s="40">
        <v>115.87366749017448</v>
      </c>
      <c r="K1369" s="45">
        <f>IF(G1369&gt;0,0.0000275*G1369^2.082*H1369^0.974*F1369,"")</f>
        <v>99.067906379471225</v>
      </c>
      <c r="L1369" s="45">
        <f>IF(G1369&gt;0,(1/3*H1369^3*PI()*(G1369/((H1369-1.3)*200))^2)*F1369,"")</f>
        <v>96.148479016275843</v>
      </c>
      <c r="M1369" s="30">
        <f>IF(E1369&gt;1.9,J1369/E1369,"")</f>
        <v>19.972606474896715</v>
      </c>
      <c r="N1369" s="13" t="s">
        <v>91</v>
      </c>
      <c r="O1369" s="13" t="s">
        <v>379</v>
      </c>
      <c r="P1369" s="27" t="s">
        <v>48</v>
      </c>
      <c r="Q1369" s="15" t="s">
        <v>102</v>
      </c>
      <c r="R1369" s="26">
        <v>4</v>
      </c>
      <c r="S1369" s="13">
        <v>100</v>
      </c>
      <c r="T1369" s="13">
        <v>100</v>
      </c>
      <c r="U1369" s="13"/>
      <c r="V1369" s="25">
        <f>(F1368-F1369)/F1368</f>
        <v>-2.9411764705882575E-2</v>
      </c>
      <c r="W1369" s="13" t="s">
        <v>95</v>
      </c>
    </row>
    <row r="1370" spans="1:23" x14ac:dyDescent="0.25">
      <c r="A1370" s="21" t="s">
        <v>200</v>
      </c>
      <c r="B1370" s="28">
        <v>45415</v>
      </c>
      <c r="C1370" s="18">
        <v>43296</v>
      </c>
      <c r="D1370" s="9">
        <v>5</v>
      </c>
      <c r="E1370" s="12">
        <f>IF(B1370&gt;0,_xlfn.DAYS(B1370,C1370)/365.242199,"")</f>
        <v>5.8016297289897762</v>
      </c>
      <c r="F1370" s="43">
        <v>814.71103709231045</v>
      </c>
      <c r="G1370" s="47">
        <v>14.260800561355222</v>
      </c>
      <c r="H1370" s="47">
        <v>14.638951752044687</v>
      </c>
      <c r="I1370" s="47">
        <v>15.809533688575412</v>
      </c>
      <c r="J1370" s="40">
        <v>94.193906240212755</v>
      </c>
      <c r="K1370" s="45">
        <f>IF(G1370&gt;0,0.0000275*G1370^2.082*H1370^0.974*F1370,"")</f>
        <v>77.351836008338395</v>
      </c>
      <c r="L1370" s="45">
        <f>IF(G1370&gt;0,(1/3*H1370^3*PI()*(G1370/((H1370-1.3)*200))^2)*F1370,"")</f>
        <v>76.479770126553035</v>
      </c>
      <c r="M1370" s="30">
        <f>IF(E1370&gt;1.9,J1370/E1370,"")</f>
        <v>16.235766610464903</v>
      </c>
      <c r="N1370" s="13" t="s">
        <v>91</v>
      </c>
      <c r="O1370" s="13" t="s">
        <v>379</v>
      </c>
      <c r="P1370" s="27" t="s">
        <v>48</v>
      </c>
      <c r="Q1370" s="15" t="s">
        <v>102</v>
      </c>
      <c r="R1370" s="26">
        <v>5</v>
      </c>
      <c r="S1370" s="13">
        <v>100</v>
      </c>
      <c r="T1370" s="13">
        <v>0</v>
      </c>
      <c r="U1370" s="13"/>
      <c r="V1370" s="25">
        <f>(F1369-F1370)/F1369</f>
        <v>-8.5714285714285576E-2</v>
      </c>
      <c r="W1370" s="13" t="s">
        <v>95</v>
      </c>
    </row>
    <row r="1371" spans="1:23" x14ac:dyDescent="0.25">
      <c r="A1371" s="21" t="s">
        <v>214</v>
      </c>
      <c r="B1371" s="28">
        <v>45415</v>
      </c>
      <c r="C1371" s="18">
        <v>43296</v>
      </c>
      <c r="D1371" s="9">
        <v>5</v>
      </c>
      <c r="E1371" s="12">
        <f>IF(B1371&gt;0,_xlfn.DAYS(B1371,C1371)/365.242199,"")</f>
        <v>5.8016297289897762</v>
      </c>
      <c r="F1371" s="43">
        <v>718.23209848927365</v>
      </c>
      <c r="G1371" s="47">
        <v>16.857832988267766</v>
      </c>
      <c r="H1371" s="47">
        <v>16.130432593682968</v>
      </c>
      <c r="I1371" s="47">
        <v>18.694199917061962</v>
      </c>
      <c r="J1371" s="40">
        <v>105.21037156539933</v>
      </c>
      <c r="K1371" s="45">
        <f>IF(G1371&gt;0,0.0000275*G1371^2.082*H1371^0.974*F1371,"")</f>
        <v>106.18079177732763</v>
      </c>
      <c r="L1371" s="45">
        <f>IF(G1371&gt;0,(1/3*H1371^3*PI()*(G1371/((H1371-1.3)*200))^2)*F1371,"")</f>
        <v>101.9688065206785</v>
      </c>
      <c r="M1371" s="30">
        <f>IF(E1371&gt;1.9,J1371/E1371,"")</f>
        <v>18.134623628198927</v>
      </c>
      <c r="N1371" s="13" t="s">
        <v>91</v>
      </c>
      <c r="O1371" s="13" t="s">
        <v>379</v>
      </c>
      <c r="P1371" s="27" t="s">
        <v>48</v>
      </c>
      <c r="Q1371" s="15" t="s">
        <v>102</v>
      </c>
      <c r="R1371" s="26">
        <v>6</v>
      </c>
      <c r="S1371" s="13">
        <v>200</v>
      </c>
      <c r="T1371" s="13">
        <v>200</v>
      </c>
      <c r="U1371" s="13"/>
      <c r="V1371" s="25">
        <f>(F1370-F1371)/F1370</f>
        <v>0.11842105263157898</v>
      </c>
      <c r="W1371" s="13" t="s">
        <v>95</v>
      </c>
    </row>
    <row r="1372" spans="1:23" x14ac:dyDescent="0.25">
      <c r="A1372" s="21" t="s">
        <v>228</v>
      </c>
      <c r="B1372" s="28">
        <v>45415</v>
      </c>
      <c r="C1372" s="18">
        <v>43296</v>
      </c>
      <c r="D1372" s="9">
        <v>5</v>
      </c>
      <c r="E1372" s="12">
        <f>IF(B1372&gt;0,_xlfn.DAYS(B1372,C1372)/365.242199,"")</f>
        <v>5.8016297289897762</v>
      </c>
      <c r="F1372" s="43">
        <v>782.55139089129818</v>
      </c>
      <c r="G1372" s="47">
        <v>15.694166666666668</v>
      </c>
      <c r="H1372" s="47">
        <v>15.399901110892365</v>
      </c>
      <c r="I1372" s="47">
        <v>17.940662021908963</v>
      </c>
      <c r="J1372" s="40">
        <v>104.87759596711592</v>
      </c>
      <c r="K1372" s="45">
        <f>IF(G1372&gt;0,0.0000275*G1372^2.082*H1372^0.974*F1372,"")</f>
        <v>95.28292603814937</v>
      </c>
      <c r="L1372" s="45">
        <f>IF(G1372&gt;0,(1/3*H1372^3*PI()*(G1372/((H1372-1.3)*200))^2)*F1372,"")</f>
        <v>92.699987954441326</v>
      </c>
      <c r="M1372" s="30">
        <f>IF(E1372&gt;1.9,J1372/E1372,"")</f>
        <v>18.077264642219422</v>
      </c>
      <c r="N1372" s="13" t="s">
        <v>91</v>
      </c>
      <c r="O1372" s="13" t="s">
        <v>379</v>
      </c>
      <c r="P1372" s="27" t="s">
        <v>48</v>
      </c>
      <c r="Q1372" s="15" t="s">
        <v>102</v>
      </c>
      <c r="R1372" s="26">
        <v>7</v>
      </c>
      <c r="S1372" s="13">
        <v>200</v>
      </c>
      <c r="T1372" s="13">
        <v>0</v>
      </c>
      <c r="U1372" s="13"/>
      <c r="V1372" s="25">
        <f>(F1371-F1372)/F1371</f>
        <v>-8.9552238805970186E-2</v>
      </c>
      <c r="W1372" s="13" t="s">
        <v>95</v>
      </c>
    </row>
    <row r="1373" spans="1:23" x14ac:dyDescent="0.25">
      <c r="A1373" s="21" t="s">
        <v>242</v>
      </c>
      <c r="B1373" s="28">
        <v>45415</v>
      </c>
      <c r="C1373" s="18">
        <v>43296</v>
      </c>
      <c r="D1373" s="9">
        <v>5</v>
      </c>
      <c r="E1373" s="12">
        <f>IF(B1373&gt;0,_xlfn.DAYS(B1373,C1373)/365.242199,"")</f>
        <v>5.8016297289897762</v>
      </c>
      <c r="F1373" s="43">
        <v>750.39174469028603</v>
      </c>
      <c r="G1373" s="47">
        <v>16.112426312830745</v>
      </c>
      <c r="H1373" s="47">
        <v>16.308598777317957</v>
      </c>
      <c r="I1373" s="47">
        <v>18.664357371973566</v>
      </c>
      <c r="J1373" s="40">
        <v>97.084944737119969</v>
      </c>
      <c r="K1373" s="45">
        <f>IF(G1373&gt;0,0.0000275*G1373^2.082*H1373^0.974*F1373,"")</f>
        <v>102.05249872723734</v>
      </c>
      <c r="L1373" s="45">
        <f>IF(G1373&gt;0,(1/3*H1373^3*PI()*(G1373/((H1373-1.3)*200))^2)*F1373,"")</f>
        <v>98.208304233099</v>
      </c>
      <c r="M1373" s="30">
        <f>IF(E1373&gt;1.9,J1373/E1373,"")</f>
        <v>16.734081503340811</v>
      </c>
      <c r="N1373" s="13" t="s">
        <v>91</v>
      </c>
      <c r="O1373" s="13" t="s">
        <v>379</v>
      </c>
      <c r="P1373" s="27" t="s">
        <v>48</v>
      </c>
      <c r="Q1373" s="15" t="s">
        <v>102</v>
      </c>
      <c r="R1373" s="26">
        <v>8</v>
      </c>
      <c r="S1373" s="13">
        <v>400</v>
      </c>
      <c r="T1373" s="13">
        <v>0</v>
      </c>
      <c r="U1373" s="13"/>
      <c r="V1373" s="25">
        <f>(F1372-F1373)/F1372</f>
        <v>4.109589041095877E-2</v>
      </c>
      <c r="W1373" s="13" t="s">
        <v>95</v>
      </c>
    </row>
    <row r="1374" spans="1:23" x14ac:dyDescent="0.25">
      <c r="A1374" s="21" t="s">
        <v>144</v>
      </c>
      <c r="B1374" s="28">
        <v>45415</v>
      </c>
      <c r="C1374" s="18">
        <v>43296</v>
      </c>
      <c r="D1374" s="9">
        <v>5</v>
      </c>
      <c r="E1374" s="12">
        <f>IF(B1374&gt;0,_xlfn.DAYS(B1374,C1374)/365.242199,"")</f>
        <v>5.8016297289897762</v>
      </c>
      <c r="F1374" s="43">
        <v>696.79233435526555</v>
      </c>
      <c r="G1374" s="47">
        <v>16.852859537588074</v>
      </c>
      <c r="H1374" s="47">
        <v>15.105547472345718</v>
      </c>
      <c r="I1374" s="47">
        <v>18.071857934052122</v>
      </c>
      <c r="J1374" s="40">
        <v>104.19398671098575</v>
      </c>
      <c r="K1374" s="45">
        <f>IF(G1374&gt;0,0.0000275*G1374^2.082*H1374^0.974*F1374,"")</f>
        <v>96.571597900495519</v>
      </c>
      <c r="L1374" s="45">
        <f>IF(G1374&gt;0,(1/3*H1374^3*PI()*(G1374/((H1374-1.3)*200))^2)*F1374,"")</f>
        <v>93.696061544280397</v>
      </c>
      <c r="M1374" s="30">
        <f>IF(E1374&gt;1.9,J1374/E1374,"")</f>
        <v>17.959434086312985</v>
      </c>
      <c r="N1374" s="13" t="s">
        <v>91</v>
      </c>
      <c r="O1374" s="13" t="s">
        <v>379</v>
      </c>
      <c r="P1374" s="27" t="s">
        <v>48</v>
      </c>
      <c r="Q1374" s="15" t="s">
        <v>102</v>
      </c>
      <c r="R1374" s="26">
        <v>9</v>
      </c>
      <c r="S1374" s="13">
        <v>400</v>
      </c>
      <c r="T1374" s="13">
        <v>400</v>
      </c>
      <c r="U1374" s="13"/>
      <c r="V1374" s="25">
        <f>(F1373-F1374)/F1373</f>
        <v>7.1428571428571494E-2</v>
      </c>
      <c r="W1374" s="13" t="s">
        <v>95</v>
      </c>
    </row>
    <row r="1375" spans="1:23" x14ac:dyDescent="0.25">
      <c r="A1375" s="21" t="s">
        <v>130</v>
      </c>
      <c r="B1375" s="28">
        <v>45415</v>
      </c>
      <c r="C1375" s="18">
        <v>43296</v>
      </c>
      <c r="D1375" s="9">
        <v>5</v>
      </c>
      <c r="E1375" s="12">
        <f>IF(B1375&gt;0,_xlfn.DAYS(B1375,C1375)/365.242199,"")</f>
        <v>5.8016297289897762</v>
      </c>
      <c r="F1375" s="43">
        <v>718.23209848927365</v>
      </c>
      <c r="G1375" s="47">
        <v>15.807163742690056</v>
      </c>
      <c r="H1375" s="47">
        <v>14.620825151403691</v>
      </c>
      <c r="I1375" s="47">
        <v>16.218619039391054</v>
      </c>
      <c r="J1375" s="40">
        <v>95.7720288391628</v>
      </c>
      <c r="K1375" s="45">
        <f>IF(G1375&gt;0,0.0000275*G1375^2.082*H1375^0.974*F1375,"")</f>
        <v>84.390594590906488</v>
      </c>
      <c r="L1375" s="45">
        <f>IF(G1375&gt;0,(1/3*H1375^3*PI()*(G1375/((H1375-1.3)*200))^2)*F1375,"")</f>
        <v>82.755093909344978</v>
      </c>
      <c r="M1375" s="30">
        <f>IF(E1375&gt;1.9,J1375/E1375,"")</f>
        <v>16.50778028122097</v>
      </c>
      <c r="N1375" s="13" t="s">
        <v>91</v>
      </c>
      <c r="O1375" s="13" t="s">
        <v>379</v>
      </c>
      <c r="P1375" s="27" t="s">
        <v>48</v>
      </c>
      <c r="Q1375" s="15" t="s">
        <v>102</v>
      </c>
      <c r="R1375" s="26">
        <v>10</v>
      </c>
      <c r="S1375" s="13">
        <v>400</v>
      </c>
      <c r="T1375" s="13">
        <v>0</v>
      </c>
      <c r="U1375" s="13"/>
      <c r="V1375" s="25">
        <f>(F1374-F1375)/F1374</f>
        <v>-3.076923076923067E-2</v>
      </c>
      <c r="W1375" s="13" t="s">
        <v>95</v>
      </c>
    </row>
    <row r="1376" spans="1:23" x14ac:dyDescent="0.25">
      <c r="A1376" s="21" t="s">
        <v>117</v>
      </c>
      <c r="B1376" s="17">
        <v>45462</v>
      </c>
      <c r="C1376" s="18">
        <v>42566</v>
      </c>
      <c r="D1376" s="9">
        <v>5</v>
      </c>
      <c r="E1376" s="12">
        <f>IF(B1376&gt;0,_xlfn.DAYS(B1376,C1376)/365.242199,"")</f>
        <v>7.9289852265948051</v>
      </c>
      <c r="F1376" s="43">
        <v>1022.2222222222223</v>
      </c>
      <c r="G1376" s="47">
        <v>13.303631786276821</v>
      </c>
      <c r="H1376" s="47">
        <v>16.401543784711034</v>
      </c>
      <c r="I1376" s="47">
        <v>17.157662206586998</v>
      </c>
      <c r="J1376" s="40">
        <v>91.467789863648633</v>
      </c>
      <c r="K1376" s="45">
        <f>IF(G1376&gt;0,0.0000275*G1376^2.082*H1376^0.974*F1376,"")</f>
        <v>93.817039982865893</v>
      </c>
      <c r="L1376" s="45">
        <f>IF(G1376&gt;0,(1/3*H1376^3*PI()*(G1376/((H1376-1.3)*200))^2)*F1376,"")</f>
        <v>91.63594595760712</v>
      </c>
      <c r="M1376" s="30">
        <f>IF(E1376&gt;1.9,J1376/E1376,"")</f>
        <v>11.535875934899495</v>
      </c>
      <c r="N1376" s="13" t="s">
        <v>91</v>
      </c>
      <c r="O1376" s="13" t="s">
        <v>379</v>
      </c>
      <c r="P1376" s="27" t="s">
        <v>48</v>
      </c>
      <c r="Q1376" s="15" t="s">
        <v>103</v>
      </c>
      <c r="R1376" s="26">
        <v>1</v>
      </c>
      <c r="S1376" s="13">
        <v>0</v>
      </c>
      <c r="T1376" s="13">
        <v>0</v>
      </c>
      <c r="U1376" s="13"/>
      <c r="V1376" s="25">
        <f>(F1375-F1376)/F1375</f>
        <v>-0.42324775566611428</v>
      </c>
      <c r="W1376" s="13" t="s">
        <v>95</v>
      </c>
    </row>
    <row r="1377" spans="1:23" x14ac:dyDescent="0.25">
      <c r="A1377" s="21" t="s">
        <v>159</v>
      </c>
      <c r="B1377" s="17">
        <v>45462</v>
      </c>
      <c r="C1377" s="18">
        <v>42566</v>
      </c>
      <c r="D1377" s="9">
        <v>5</v>
      </c>
      <c r="E1377" s="12">
        <f>IF(B1377&gt;0,_xlfn.DAYS(B1377,C1377)/365.242199,"")</f>
        <v>7.9289852265948051</v>
      </c>
      <c r="F1377" s="43">
        <v>855.55555555555566</v>
      </c>
      <c r="G1377" s="47">
        <v>14.400746031746031</v>
      </c>
      <c r="H1377" s="47">
        <v>16.869078702754734</v>
      </c>
      <c r="I1377" s="47">
        <v>17.303232889165553</v>
      </c>
      <c r="J1377" s="40">
        <v>93.09605310136125</v>
      </c>
      <c r="K1377" s="45">
        <f>IF(G1377&gt;0,0.0000275*G1377^2.082*H1377^0.974*F1377,"")</f>
        <v>95.17556211794134</v>
      </c>
      <c r="L1377" s="45">
        <f>IF(G1377&gt;0,(1/3*H1377^3*PI()*(G1377/((H1377-1.3)*200))^2)*F1377,"")</f>
        <v>91.988828975138404</v>
      </c>
      <c r="M1377" s="30">
        <f>IF(E1377&gt;1.9,J1377/E1377,"")</f>
        <v>11.741231751713382</v>
      </c>
      <c r="N1377" s="13" t="s">
        <v>91</v>
      </c>
      <c r="O1377" s="13" t="s">
        <v>379</v>
      </c>
      <c r="P1377" s="27" t="s">
        <v>48</v>
      </c>
      <c r="Q1377" s="15" t="s">
        <v>103</v>
      </c>
      <c r="R1377" s="26">
        <v>2</v>
      </c>
      <c r="S1377" s="13">
        <v>0</v>
      </c>
      <c r="T1377" s="13">
        <v>0</v>
      </c>
      <c r="U1377" s="13"/>
      <c r="V1377" s="25">
        <f>(F1376-F1377)/F1376</f>
        <v>0.16304347826086951</v>
      </c>
      <c r="W1377" s="13" t="s">
        <v>95</v>
      </c>
    </row>
    <row r="1378" spans="1:23" x14ac:dyDescent="0.25">
      <c r="A1378" s="21" t="s">
        <v>173</v>
      </c>
      <c r="B1378" s="17">
        <v>45462</v>
      </c>
      <c r="C1378" s="18">
        <v>42566</v>
      </c>
      <c r="D1378" s="9">
        <v>5</v>
      </c>
      <c r="E1378" s="12">
        <f>IF(B1378&gt;0,_xlfn.DAYS(B1378,C1378)/365.242199,"")</f>
        <v>7.9289852265948051</v>
      </c>
      <c r="F1378" s="43">
        <v>922.22222222222229</v>
      </c>
      <c r="G1378" s="47">
        <v>14.210260877870903</v>
      </c>
      <c r="H1378" s="47">
        <v>16.909537532726521</v>
      </c>
      <c r="I1378" s="47">
        <v>17.334900462183668</v>
      </c>
      <c r="J1378" s="40">
        <v>94.168449959743342</v>
      </c>
      <c r="K1378" s="45">
        <f>IF(G1378&gt;0,0.0000275*G1378^2.082*H1378^0.974*F1378,"")</f>
        <v>100.01981614756977</v>
      </c>
      <c r="L1378" s="45">
        <f>IF(G1378&gt;0,(1/3*H1378^3*PI()*(G1378/((H1378-1.3)*200))^2)*F1378,"")</f>
        <v>96.743863913053559</v>
      </c>
      <c r="M1378" s="30">
        <f>IF(E1378&gt;1.9,J1378/E1378,"")</f>
        <v>11.876481954322555</v>
      </c>
      <c r="N1378" s="13" t="s">
        <v>91</v>
      </c>
      <c r="O1378" s="13" t="s">
        <v>379</v>
      </c>
      <c r="P1378" s="27" t="s">
        <v>48</v>
      </c>
      <c r="Q1378" s="15" t="s">
        <v>103</v>
      </c>
      <c r="R1378" s="26">
        <v>3</v>
      </c>
      <c r="S1378" s="13">
        <v>0</v>
      </c>
      <c r="T1378" s="13">
        <v>100</v>
      </c>
      <c r="U1378" s="13"/>
      <c r="V1378" s="25">
        <f>(F1377-F1378)/F1377</f>
        <v>-7.7922077922077865E-2</v>
      </c>
      <c r="W1378" s="13" t="s">
        <v>95</v>
      </c>
    </row>
    <row r="1379" spans="1:23" x14ac:dyDescent="0.25">
      <c r="A1379" s="21" t="s">
        <v>187</v>
      </c>
      <c r="B1379" s="17">
        <v>45462</v>
      </c>
      <c r="C1379" s="18">
        <v>42566</v>
      </c>
      <c r="D1379" s="9">
        <v>5</v>
      </c>
      <c r="E1379" s="12">
        <f>IF(B1379&gt;0,_xlfn.DAYS(B1379,C1379)/365.242199,"")</f>
        <v>7.9289852265948051</v>
      </c>
      <c r="F1379" s="43">
        <v>944.44444444444446</v>
      </c>
      <c r="G1379" s="47">
        <v>13.969767167698201</v>
      </c>
      <c r="H1379" s="47">
        <v>16.477189682906047</v>
      </c>
      <c r="I1379" s="47">
        <v>17.383188486176604</v>
      </c>
      <c r="J1379" s="40">
        <v>91.802220183919957</v>
      </c>
      <c r="K1379" s="45">
        <f>IF(G1379&gt;0,0.0000275*G1379^2.082*H1379^0.974*F1379,"")</f>
        <v>96.391144556009721</v>
      </c>
      <c r="L1379" s="45">
        <f>IF(G1379&gt;0,(1/3*H1379^3*PI()*(G1379/((H1379-1.3)*200))^2)*F1379,"")</f>
        <v>93.710893457459619</v>
      </c>
      <c r="M1379" s="30">
        <f>IF(E1379&gt;1.9,J1379/E1379,"")</f>
        <v>11.578054134342924</v>
      </c>
      <c r="N1379" s="13" t="s">
        <v>91</v>
      </c>
      <c r="O1379" s="13" t="s">
        <v>379</v>
      </c>
      <c r="P1379" s="27" t="s">
        <v>48</v>
      </c>
      <c r="Q1379" s="15" t="s">
        <v>103</v>
      </c>
      <c r="R1379" s="26">
        <v>4</v>
      </c>
      <c r="S1379" s="13">
        <v>100</v>
      </c>
      <c r="T1379" s="13">
        <v>100</v>
      </c>
      <c r="U1379" s="13"/>
      <c r="V1379" s="25">
        <f>(F1378-F1379)/F1378</f>
        <v>-2.4096385542168617E-2</v>
      </c>
      <c r="W1379" s="13" t="s">
        <v>95</v>
      </c>
    </row>
    <row r="1380" spans="1:23" x14ac:dyDescent="0.25">
      <c r="A1380" s="21" t="s">
        <v>201</v>
      </c>
      <c r="B1380" s="17">
        <v>45462</v>
      </c>
      <c r="C1380" s="18">
        <v>42566</v>
      </c>
      <c r="D1380" s="9">
        <v>5</v>
      </c>
      <c r="E1380" s="12">
        <f>IF(B1380&gt;0,_xlfn.DAYS(B1380,C1380)/365.242199,"")</f>
        <v>7.9289852265948051</v>
      </c>
      <c r="F1380" s="43">
        <v>988.88888888888903</v>
      </c>
      <c r="G1380" s="47">
        <v>13.910154967159279</v>
      </c>
      <c r="H1380" s="47">
        <v>16.274629133203629</v>
      </c>
      <c r="I1380" s="47">
        <v>18.056384837103199</v>
      </c>
      <c r="J1380" s="40">
        <v>94.933566486327976</v>
      </c>
      <c r="K1380" s="45">
        <f>IF(G1380&gt;0,0.0000275*G1380^2.082*H1380^0.974*F1380,"")</f>
        <v>98.834634621476937</v>
      </c>
      <c r="L1380" s="45">
        <f>IF(G1380&gt;0,(1/3*H1380^3*PI()*(G1380/((H1380-1.3)*200))^2)*F1380,"")</f>
        <v>96.294439976260165</v>
      </c>
      <c r="M1380" s="30">
        <f>IF(E1380&gt;1.9,J1380/E1380,"")</f>
        <v>11.972978101650254</v>
      </c>
      <c r="N1380" s="13" t="s">
        <v>91</v>
      </c>
      <c r="O1380" s="13" t="s">
        <v>379</v>
      </c>
      <c r="P1380" s="27" t="s">
        <v>48</v>
      </c>
      <c r="Q1380" s="15" t="s">
        <v>103</v>
      </c>
      <c r="R1380" s="26">
        <v>5</v>
      </c>
      <c r="S1380" s="13">
        <v>100</v>
      </c>
      <c r="T1380" s="13">
        <v>0</v>
      </c>
      <c r="U1380" s="13"/>
      <c r="V1380" s="25">
        <f>(F1379-F1380)/F1379</f>
        <v>-4.7058823529411896E-2</v>
      </c>
      <c r="W1380" s="13" t="s">
        <v>95</v>
      </c>
    </row>
    <row r="1381" spans="1:23" x14ac:dyDescent="0.25">
      <c r="A1381" s="21" t="s">
        <v>215</v>
      </c>
      <c r="B1381" s="17">
        <v>45462</v>
      </c>
      <c r="C1381" s="18">
        <v>42566</v>
      </c>
      <c r="D1381" s="9">
        <v>5</v>
      </c>
      <c r="E1381" s="12">
        <f>IF(B1381&gt;0,_xlfn.DAYS(B1381,C1381)/365.242199,"")</f>
        <v>7.9289852265948051</v>
      </c>
      <c r="F1381" s="43">
        <v>933.33333333333337</v>
      </c>
      <c r="G1381" s="47">
        <v>14.500470651012003</v>
      </c>
      <c r="H1381" s="47">
        <v>16.676022463875753</v>
      </c>
      <c r="I1381" s="47">
        <v>18.396978516786884</v>
      </c>
      <c r="J1381" s="40">
        <v>101.68473654169793</v>
      </c>
      <c r="K1381" s="45">
        <f>IF(G1381&gt;0,0.0000275*G1381^2.082*H1381^0.974*F1381,"")</f>
        <v>104.15618565329223</v>
      </c>
      <c r="L1381" s="45">
        <f>IF(G1381&gt;0,(1/3*H1381^3*PI()*(G1381/((H1381-1.3)*200))^2)*F1381,"")</f>
        <v>100.77643833669448</v>
      </c>
      <c r="M1381" s="30">
        <f>IF(E1381&gt;1.9,J1381/E1381,"")</f>
        <v>12.824432589511536</v>
      </c>
      <c r="N1381" s="13" t="s">
        <v>91</v>
      </c>
      <c r="O1381" s="13" t="s">
        <v>379</v>
      </c>
      <c r="P1381" s="27" t="s">
        <v>48</v>
      </c>
      <c r="Q1381" s="15" t="s">
        <v>103</v>
      </c>
      <c r="R1381" s="26">
        <v>6</v>
      </c>
      <c r="S1381" s="13">
        <v>200</v>
      </c>
      <c r="T1381" s="13">
        <v>200</v>
      </c>
      <c r="U1381" s="13"/>
      <c r="V1381" s="25">
        <f>(F1380-F1381)/F1380</f>
        <v>5.6179775280898972E-2</v>
      </c>
      <c r="W1381" s="13" t="s">
        <v>95</v>
      </c>
    </row>
    <row r="1382" spans="1:23" x14ac:dyDescent="0.25">
      <c r="A1382" s="21" t="s">
        <v>229</v>
      </c>
      <c r="B1382" s="17">
        <v>45462</v>
      </c>
      <c r="C1382" s="18">
        <v>42566</v>
      </c>
      <c r="D1382" s="9">
        <v>5</v>
      </c>
      <c r="E1382" s="12">
        <f>IF(B1382&gt;0,_xlfn.DAYS(B1382,C1382)/365.242199,"")</f>
        <v>7.9289852265948051</v>
      </c>
      <c r="F1382" s="43">
        <v>1000</v>
      </c>
      <c r="G1382" s="47">
        <v>13.374039055740948</v>
      </c>
      <c r="H1382" s="47">
        <v>16.259004190971837</v>
      </c>
      <c r="I1382" s="47">
        <v>17.449372181143232</v>
      </c>
      <c r="J1382" s="40">
        <v>93.905650732304096</v>
      </c>
      <c r="K1382" s="45">
        <f>IF(G1382&gt;0,0.0000275*G1382^2.082*H1382^0.974*F1382,"")</f>
        <v>92.006159042796384</v>
      </c>
      <c r="L1382" s="45">
        <f>IF(G1382&gt;0,(1/3*H1382^3*PI()*(G1382/((H1382-1.3)*200))^2)*F1382,"")</f>
        <v>89.943599160041231</v>
      </c>
      <c r="M1382" s="30">
        <f>IF(E1382&gt;1.9,J1382/E1382,"")</f>
        <v>11.843337835632841</v>
      </c>
      <c r="N1382" s="13" t="s">
        <v>91</v>
      </c>
      <c r="O1382" s="13" t="s">
        <v>379</v>
      </c>
      <c r="P1382" s="27" t="s">
        <v>48</v>
      </c>
      <c r="Q1382" s="15" t="s">
        <v>103</v>
      </c>
      <c r="R1382" s="26">
        <v>7</v>
      </c>
      <c r="S1382" s="13">
        <v>200</v>
      </c>
      <c r="T1382" s="13">
        <v>0</v>
      </c>
      <c r="U1382" s="13"/>
      <c r="V1382" s="25">
        <f>(F1381-F1382)/F1381</f>
        <v>-7.1428571428571383E-2</v>
      </c>
      <c r="W1382" s="13" t="s">
        <v>95</v>
      </c>
    </row>
    <row r="1383" spans="1:23" x14ac:dyDescent="0.25">
      <c r="A1383" s="21" t="s">
        <v>243</v>
      </c>
      <c r="B1383" s="17">
        <v>45462</v>
      </c>
      <c r="C1383" s="18">
        <v>42566</v>
      </c>
      <c r="D1383" s="9">
        <v>5</v>
      </c>
      <c r="E1383" s="12">
        <f>IF(B1383&gt;0,_xlfn.DAYS(B1383,C1383)/365.242199,"")</f>
        <v>7.9289852265948051</v>
      </c>
      <c r="F1383" s="43">
        <v>933.33333333333337</v>
      </c>
      <c r="G1383" s="47">
        <v>13.510326869466656</v>
      </c>
      <c r="H1383" s="47">
        <v>16.201546520919972</v>
      </c>
      <c r="I1383" s="47">
        <v>16.565337785271907</v>
      </c>
      <c r="J1383" s="40">
        <v>87.925765022698883</v>
      </c>
      <c r="K1383" s="45">
        <f>IF(G1383&gt;0,0.0000275*G1383^2.082*H1383^0.974*F1383,"")</f>
        <v>87.402486412104267</v>
      </c>
      <c r="L1383" s="45">
        <f>IF(G1383&gt;0,(1/3*H1383^3*PI()*(G1383/((H1383-1.3)*200))^2)*F1383,"")</f>
        <v>85.416908088208061</v>
      </c>
      <c r="M1383" s="30">
        <f>IF(E1383&gt;1.9,J1383/E1383,"")</f>
        <v>11.089157377640824</v>
      </c>
      <c r="N1383" s="13" t="s">
        <v>91</v>
      </c>
      <c r="O1383" s="13" t="s">
        <v>379</v>
      </c>
      <c r="P1383" s="27" t="s">
        <v>48</v>
      </c>
      <c r="Q1383" s="15" t="s">
        <v>103</v>
      </c>
      <c r="R1383" s="26">
        <v>8</v>
      </c>
      <c r="S1383" s="13">
        <v>400</v>
      </c>
      <c r="T1383" s="13">
        <v>0</v>
      </c>
      <c r="U1383" s="13"/>
      <c r="V1383" s="25">
        <f>(F1382-F1383)/F1382</f>
        <v>6.6666666666666624E-2</v>
      </c>
      <c r="W1383" s="13" t="s">
        <v>95</v>
      </c>
    </row>
    <row r="1384" spans="1:23" x14ac:dyDescent="0.25">
      <c r="A1384" s="21" t="s">
        <v>145</v>
      </c>
      <c r="B1384" s="17">
        <v>45462</v>
      </c>
      <c r="C1384" s="18">
        <v>42566</v>
      </c>
      <c r="D1384" s="9">
        <v>5</v>
      </c>
      <c r="E1384" s="12">
        <f>IF(B1384&gt;0,_xlfn.DAYS(B1384,C1384)/365.242199,"")</f>
        <v>7.9289852265948051</v>
      </c>
      <c r="F1384" s="43">
        <v>922.22222222222229</v>
      </c>
      <c r="G1384" s="47">
        <v>14.517787274453942</v>
      </c>
      <c r="H1384" s="47">
        <v>16.814281292199414</v>
      </c>
      <c r="I1384" s="47">
        <v>18.63680234991384</v>
      </c>
      <c r="J1384" s="40">
        <v>99.460119463988391</v>
      </c>
      <c r="K1384" s="45">
        <f>IF(G1384&gt;0,0.0000275*G1384^2.082*H1384^0.974*F1384,"")</f>
        <v>104.005340819737</v>
      </c>
      <c r="L1384" s="45">
        <f>IF(G1384&gt;0,(1/3*H1384^3*PI()*(G1384/((H1384-1.3)*200))^2)*F1384,"")</f>
        <v>100.50245477181936</v>
      </c>
      <c r="M1384" s="30">
        <f>IF(E1384&gt;1.9,J1384/E1384,"")</f>
        <v>12.5438648984219</v>
      </c>
      <c r="N1384" s="13" t="s">
        <v>91</v>
      </c>
      <c r="O1384" s="13" t="s">
        <v>379</v>
      </c>
      <c r="P1384" s="27" t="s">
        <v>48</v>
      </c>
      <c r="Q1384" s="15" t="s">
        <v>103</v>
      </c>
      <c r="R1384" s="26">
        <v>9</v>
      </c>
      <c r="S1384" s="13">
        <v>400</v>
      </c>
      <c r="T1384" s="13">
        <v>400</v>
      </c>
      <c r="U1384" s="13"/>
      <c r="V1384" s="25">
        <f>(F1383-F1384)/F1383</f>
        <v>1.1904761904761876E-2</v>
      </c>
      <c r="W1384" s="13" t="s">
        <v>95</v>
      </c>
    </row>
    <row r="1385" spans="1:23" x14ac:dyDescent="0.25">
      <c r="A1385" s="21" t="s">
        <v>131</v>
      </c>
      <c r="B1385" s="17">
        <v>45462</v>
      </c>
      <c r="C1385" s="18">
        <v>42566</v>
      </c>
      <c r="D1385" s="9">
        <v>5</v>
      </c>
      <c r="E1385" s="12">
        <f>IF(B1385&gt;0,_xlfn.DAYS(B1385,C1385)/365.242199,"")</f>
        <v>7.9289852265948051</v>
      </c>
      <c r="F1385" s="43">
        <v>988.88888888888903</v>
      </c>
      <c r="G1385" s="47">
        <v>14.546863695452906</v>
      </c>
      <c r="H1385" s="47">
        <v>17.313983333184968</v>
      </c>
      <c r="I1385" s="47">
        <v>19.521073486519146</v>
      </c>
      <c r="J1385" s="40">
        <v>107.30025671221151</v>
      </c>
      <c r="K1385" s="45">
        <f>IF(G1385&gt;0,0.0000275*G1385^2.082*H1385^0.974*F1385,"")</f>
        <v>115.22976908657591</v>
      </c>
      <c r="L1385" s="45">
        <f>IF(G1385&gt;0,(1/3*H1385^3*PI()*(G1385/((H1385-1.3)*200))^2)*F1385,"")</f>
        <v>110.87843919606189</v>
      </c>
      <c r="M1385" s="30">
        <f>IF(E1385&gt;1.9,J1385/E1385,"")</f>
        <v>13.532659431917349</v>
      </c>
      <c r="N1385" s="13" t="s">
        <v>91</v>
      </c>
      <c r="O1385" s="13" t="s">
        <v>379</v>
      </c>
      <c r="P1385" s="27" t="s">
        <v>48</v>
      </c>
      <c r="Q1385" s="15" t="s">
        <v>103</v>
      </c>
      <c r="R1385" s="26">
        <v>10</v>
      </c>
      <c r="S1385" s="13">
        <v>400</v>
      </c>
      <c r="T1385" s="13">
        <v>0</v>
      </c>
      <c r="U1385" s="13"/>
      <c r="V1385" s="25">
        <f>(F1384-F1385)/F1384</f>
        <v>-7.2289156626506104E-2</v>
      </c>
      <c r="W1385" s="13" t="s">
        <v>95</v>
      </c>
    </row>
    <row r="1386" spans="1:23" x14ac:dyDescent="0.25">
      <c r="A1386" s="21" t="s">
        <v>118</v>
      </c>
      <c r="B1386" s="28">
        <v>45104</v>
      </c>
      <c r="C1386" s="18">
        <v>42931</v>
      </c>
      <c r="D1386" s="9">
        <v>5</v>
      </c>
      <c r="E1386" s="12">
        <f>IF(B1386&gt;0,_xlfn.DAYS(B1386,C1386)/365.242199,"")</f>
        <v>5.9494768292094307</v>
      </c>
      <c r="F1386" s="43">
        <v>862.09388938389202</v>
      </c>
      <c r="G1386" s="47">
        <v>16.97591575091575</v>
      </c>
      <c r="H1386" s="47">
        <v>18.752002727219633</v>
      </c>
      <c r="I1386" s="47">
        <v>23.309017149021518</v>
      </c>
      <c r="J1386" s="40">
        <v>139.80817848529102</v>
      </c>
      <c r="K1386" s="45">
        <f>IF(G1386&gt;0,0.0000275*G1386^2.082*H1386^0.974*F1386,"")</f>
        <v>149.74365342311469</v>
      </c>
      <c r="L1386" s="45">
        <f>IF(G1386&gt;0,(1/3*H1386^3*PI()*(G1386/((H1386-1.3)*200))^2)*F1386,"")</f>
        <v>140.81277071273098</v>
      </c>
      <c r="M1386" s="30">
        <f>IF(E1386&gt;1.9,J1386/E1386,"")</f>
        <v>23.499239092568885</v>
      </c>
      <c r="N1386" s="13" t="s">
        <v>91</v>
      </c>
      <c r="O1386" s="13" t="s">
        <v>379</v>
      </c>
      <c r="P1386" s="27" t="s">
        <v>48</v>
      </c>
      <c r="Q1386" s="15" t="s">
        <v>104</v>
      </c>
      <c r="R1386" s="26">
        <v>1</v>
      </c>
      <c r="S1386" s="13">
        <v>0</v>
      </c>
      <c r="T1386" s="13">
        <v>0</v>
      </c>
      <c r="U1386" s="13"/>
      <c r="V1386" s="25">
        <f>(F1385-F1386)/F1385</f>
        <v>0.12821966242078348</v>
      </c>
      <c r="W1386" s="13" t="s">
        <v>96</v>
      </c>
    </row>
    <row r="1387" spans="1:23" x14ac:dyDescent="0.25">
      <c r="A1387" s="21" t="s">
        <v>160</v>
      </c>
      <c r="B1387" s="28">
        <v>45104</v>
      </c>
      <c r="C1387" s="18">
        <v>42931</v>
      </c>
      <c r="D1387" s="9">
        <v>5</v>
      </c>
      <c r="E1387" s="12">
        <f>IF(B1387&gt;0,_xlfn.DAYS(B1387,C1387)/365.242199,"")</f>
        <v>5.9494768292094307</v>
      </c>
      <c r="F1387" s="43">
        <v>862.09388938389202</v>
      </c>
      <c r="G1387" s="47">
        <v>16.842107583774251</v>
      </c>
      <c r="H1387" s="47">
        <v>18.789332512315273</v>
      </c>
      <c r="I1387" s="47">
        <v>23.162783305306956</v>
      </c>
      <c r="J1387" s="40">
        <v>144.32317351329255</v>
      </c>
      <c r="K1387" s="45">
        <f>IF(G1387&gt;0,0.0000275*G1387^2.082*H1387^0.974*F1387,"")</f>
        <v>147.58230867305932</v>
      </c>
      <c r="L1387" s="45">
        <f>IF(G1387&gt;0,(1/3*H1387^3*PI()*(G1387/((H1387-1.3)*200))^2)*F1387,"")</f>
        <v>138.83649934256573</v>
      </c>
      <c r="M1387" s="30">
        <f>IF(E1387&gt;1.9,J1387/E1387,"")</f>
        <v>24.25812851387645</v>
      </c>
      <c r="N1387" s="13" t="s">
        <v>91</v>
      </c>
      <c r="O1387" s="13" t="s">
        <v>379</v>
      </c>
      <c r="P1387" s="27" t="s">
        <v>48</v>
      </c>
      <c r="Q1387" s="15" t="s">
        <v>104</v>
      </c>
      <c r="R1387" s="26">
        <v>2</v>
      </c>
      <c r="S1387" s="13">
        <v>0</v>
      </c>
      <c r="T1387" s="13">
        <v>0</v>
      </c>
      <c r="U1387" s="13"/>
      <c r="V1387" s="25">
        <f>(F1386-F1387)/F1386</f>
        <v>0</v>
      </c>
      <c r="W1387" s="13" t="s">
        <v>96</v>
      </c>
    </row>
    <row r="1388" spans="1:23" x14ac:dyDescent="0.25">
      <c r="A1388" s="21" t="s">
        <v>174</v>
      </c>
      <c r="B1388" s="28">
        <v>45104</v>
      </c>
      <c r="C1388" s="18">
        <v>42931</v>
      </c>
      <c r="D1388" s="9">
        <v>5</v>
      </c>
      <c r="E1388" s="12">
        <f>IF(B1388&gt;0,_xlfn.DAYS(B1388,C1388)/365.242199,"")</f>
        <v>5.9494768292094307</v>
      </c>
      <c r="F1388" s="43">
        <v>799.01384869726587</v>
      </c>
      <c r="G1388" s="47">
        <v>15.405950310559001</v>
      </c>
      <c r="H1388" s="47">
        <v>17.01166613731878</v>
      </c>
      <c r="I1388" s="47">
        <v>18.317941656698252</v>
      </c>
      <c r="J1388" s="40">
        <v>112.44256567692224</v>
      </c>
      <c r="K1388" s="45">
        <f>IF(G1388&gt;0,0.0000275*G1388^2.082*H1388^0.974*F1388,"")</f>
        <v>103.13400314757662</v>
      </c>
      <c r="L1388" s="45">
        <f>IF(G1388&gt;0,(1/3*H1388^3*PI()*(G1388/((H1388-1.3)*200))^2)*F1388,"")</f>
        <v>99.013859042320817</v>
      </c>
      <c r="M1388" s="30">
        <f>IF(E1388&gt;1.9,J1388/E1388,"")</f>
        <v>18.899571996797519</v>
      </c>
      <c r="N1388" s="13" t="s">
        <v>91</v>
      </c>
      <c r="O1388" s="13" t="s">
        <v>379</v>
      </c>
      <c r="P1388" s="27" t="s">
        <v>48</v>
      </c>
      <c r="Q1388" s="15" t="s">
        <v>104</v>
      </c>
      <c r="R1388" s="26">
        <v>3</v>
      </c>
      <c r="S1388" s="13">
        <v>0</v>
      </c>
      <c r="T1388" s="13">
        <v>100</v>
      </c>
      <c r="U1388" s="13"/>
      <c r="V1388" s="25">
        <f>(F1387-F1388)/F1387</f>
        <v>7.3170731707316958E-2</v>
      </c>
      <c r="W1388" s="13" t="s">
        <v>96</v>
      </c>
    </row>
    <row r="1389" spans="1:23" x14ac:dyDescent="0.25">
      <c r="A1389" s="21" t="s">
        <v>188</v>
      </c>
      <c r="B1389" s="28">
        <v>45104</v>
      </c>
      <c r="C1389" s="18">
        <v>42931</v>
      </c>
      <c r="D1389" s="9">
        <v>5</v>
      </c>
      <c r="E1389" s="12">
        <f>IF(B1389&gt;0,_xlfn.DAYS(B1389,C1389)/365.242199,"")</f>
        <v>5.9494768292094307</v>
      </c>
      <c r="F1389" s="43">
        <v>799.01384869726587</v>
      </c>
      <c r="G1389" s="47">
        <v>16.425448101169771</v>
      </c>
      <c r="H1389" s="47">
        <v>17.644924139182201</v>
      </c>
      <c r="I1389" s="47">
        <v>20.596379373793752</v>
      </c>
      <c r="J1389" s="40">
        <v>126.52344385799688</v>
      </c>
      <c r="K1389" s="45">
        <f>IF(G1389&gt;0,0.0000275*G1389^2.082*H1389^0.974*F1389,"")</f>
        <v>122.12414792225894</v>
      </c>
      <c r="L1389" s="45">
        <f>IF(G1389&gt;0,(1/3*H1389^3*PI()*(G1389/((H1389-1.3)*200))^2)*F1389,"")</f>
        <v>116.05155234767331</v>
      </c>
      <c r="M1389" s="30">
        <f>IF(E1389&gt;1.9,J1389/E1389,"")</f>
        <v>21.266314247467935</v>
      </c>
      <c r="N1389" s="13" t="s">
        <v>91</v>
      </c>
      <c r="O1389" s="13" t="s">
        <v>379</v>
      </c>
      <c r="P1389" s="27" t="s">
        <v>48</v>
      </c>
      <c r="Q1389" s="15" t="s">
        <v>104</v>
      </c>
      <c r="R1389" s="26">
        <v>4</v>
      </c>
      <c r="S1389" s="13">
        <v>100</v>
      </c>
      <c r="T1389" s="13">
        <v>100</v>
      </c>
      <c r="U1389" s="13"/>
      <c r="V1389" s="25">
        <f>(F1388-F1389)/F1388</f>
        <v>0</v>
      </c>
      <c r="W1389" s="13" t="s">
        <v>96</v>
      </c>
    </row>
    <row r="1390" spans="1:23" x14ac:dyDescent="0.25">
      <c r="A1390" s="21" t="s">
        <v>202</v>
      </c>
      <c r="B1390" s="28">
        <v>45104</v>
      </c>
      <c r="C1390" s="18">
        <v>42931</v>
      </c>
      <c r="D1390" s="9">
        <v>5</v>
      </c>
      <c r="E1390" s="12">
        <f>IF(B1390&gt;0,_xlfn.DAYS(B1390,C1390)/365.242199,"")</f>
        <v>5.9494768292094307</v>
      </c>
      <c r="F1390" s="43">
        <v>809.52718881170347</v>
      </c>
      <c r="G1390" s="47">
        <v>16.47519111323459</v>
      </c>
      <c r="H1390" s="47">
        <v>18.180703090142277</v>
      </c>
      <c r="I1390" s="47">
        <v>21.074077451945776</v>
      </c>
      <c r="J1390" s="40">
        <v>124.68273294382634</v>
      </c>
      <c r="K1390" s="45">
        <f>IF(G1390&gt;0,0.0000275*G1390^2.082*H1390^0.974*F1390,"")</f>
        <v>128.193483862074</v>
      </c>
      <c r="L1390" s="45">
        <f>IF(G1390&gt;0,(1/3*H1390^3*PI()*(G1390/((H1390-1.3)*200))^2)*F1390,"")</f>
        <v>121.31428673666723</v>
      </c>
      <c r="M1390" s="30">
        <f>IF(E1390&gt;1.9,J1390/E1390,"")</f>
        <v>20.956923864580247</v>
      </c>
      <c r="N1390" s="13" t="s">
        <v>91</v>
      </c>
      <c r="O1390" s="13" t="s">
        <v>379</v>
      </c>
      <c r="P1390" s="27" t="s">
        <v>48</v>
      </c>
      <c r="Q1390" s="15" t="s">
        <v>104</v>
      </c>
      <c r="R1390" s="26">
        <v>5</v>
      </c>
      <c r="S1390" s="13">
        <v>100</v>
      </c>
      <c r="T1390" s="13">
        <v>0</v>
      </c>
      <c r="U1390" s="13"/>
      <c r="V1390" s="25">
        <f>(F1389-F1390)/F1389</f>
        <v>-1.3157894736841964E-2</v>
      </c>
      <c r="W1390" s="13" t="s">
        <v>96</v>
      </c>
    </row>
    <row r="1391" spans="1:23" x14ac:dyDescent="0.25">
      <c r="A1391" s="21" t="s">
        <v>216</v>
      </c>
      <c r="B1391" s="28">
        <v>45104</v>
      </c>
      <c r="C1391" s="18">
        <v>42931</v>
      </c>
      <c r="D1391" s="9">
        <v>5</v>
      </c>
      <c r="E1391" s="12">
        <f>IF(B1391&gt;0,_xlfn.DAYS(B1391,C1391)/365.242199,"")</f>
        <v>5.9494768292094307</v>
      </c>
      <c r="F1391" s="43">
        <v>799.01384869726587</v>
      </c>
      <c r="G1391" s="47">
        <v>16.425632767661753</v>
      </c>
      <c r="H1391" s="47">
        <v>17.478730875303089</v>
      </c>
      <c r="I1391" s="47">
        <v>20.426260377053747</v>
      </c>
      <c r="J1391" s="40">
        <v>126.27610846058798</v>
      </c>
      <c r="K1391" s="45">
        <f>IF(G1391&gt;0,0.0000275*G1391^2.082*H1391^0.974*F1391,"")</f>
        <v>121.00649163751004</v>
      </c>
      <c r="L1391" s="45">
        <f>IF(G1391&gt;0,(1/3*H1391^3*PI()*(G1391/((H1391-1.3)*200))^2)*F1391,"")</f>
        <v>115.13515130588631</v>
      </c>
      <c r="M1391" s="30">
        <f>IF(E1391&gt;1.9,J1391/E1391,"")</f>
        <v>21.224741617720966</v>
      </c>
      <c r="N1391" s="13" t="s">
        <v>91</v>
      </c>
      <c r="O1391" s="13" t="s">
        <v>379</v>
      </c>
      <c r="P1391" s="27" t="s">
        <v>48</v>
      </c>
      <c r="Q1391" s="15" t="s">
        <v>104</v>
      </c>
      <c r="R1391" s="26">
        <v>6</v>
      </c>
      <c r="S1391" s="13">
        <v>200</v>
      </c>
      <c r="T1391" s="13">
        <v>200</v>
      </c>
      <c r="U1391" s="13"/>
      <c r="V1391" s="25">
        <f>(F1390-F1391)/F1390</f>
        <v>1.2987012987012851E-2</v>
      </c>
      <c r="W1391" s="13" t="s">
        <v>96</v>
      </c>
    </row>
    <row r="1392" spans="1:23" x14ac:dyDescent="0.25">
      <c r="A1392" s="21" t="s">
        <v>230</v>
      </c>
      <c r="B1392" s="28">
        <v>45104</v>
      </c>
      <c r="C1392" s="18">
        <v>42931</v>
      </c>
      <c r="D1392" s="9">
        <v>5</v>
      </c>
      <c r="E1392" s="12">
        <f>IF(B1392&gt;0,_xlfn.DAYS(B1392,C1392)/365.242199,"")</f>
        <v>5.9494768292094307</v>
      </c>
      <c r="F1392" s="43">
        <v>893.63390972720515</v>
      </c>
      <c r="G1392" s="47">
        <v>16.689658344572806</v>
      </c>
      <c r="H1392" s="47">
        <v>18.319599689053987</v>
      </c>
      <c r="I1392" s="47">
        <v>23.218693692461208</v>
      </c>
      <c r="J1392" s="40">
        <v>144.00572838988984</v>
      </c>
      <c r="K1392" s="45">
        <f>IF(G1392&gt;0,0.0000275*G1392^2.082*H1392^0.974*F1392,"")</f>
        <v>146.45630774173355</v>
      </c>
      <c r="L1392" s="45">
        <f>IF(G1392&gt;0,(1/3*H1392^3*PI()*(G1392/((H1392-1.3)*200))^2)*F1392,"")</f>
        <v>138.31599830933268</v>
      </c>
      <c r="M1392" s="30">
        <f>IF(E1392&gt;1.9,J1392/E1392,"")</f>
        <v>24.204771700745557</v>
      </c>
      <c r="N1392" s="13" t="s">
        <v>91</v>
      </c>
      <c r="O1392" s="13" t="s">
        <v>379</v>
      </c>
      <c r="P1392" s="27" t="s">
        <v>48</v>
      </c>
      <c r="Q1392" s="15" t="s">
        <v>104</v>
      </c>
      <c r="R1392" s="26">
        <v>7</v>
      </c>
      <c r="S1392" s="13">
        <v>200</v>
      </c>
      <c r="T1392" s="13">
        <v>0</v>
      </c>
      <c r="U1392" s="13"/>
      <c r="V1392" s="25">
        <f>(F1391-F1392)/F1391</f>
        <v>-0.11842105263157882</v>
      </c>
      <c r="W1392" s="13" t="s">
        <v>96</v>
      </c>
    </row>
    <row r="1393" spans="1:23" x14ac:dyDescent="0.25">
      <c r="A1393" s="21" t="s">
        <v>244</v>
      </c>
      <c r="B1393" s="28">
        <v>45104</v>
      </c>
      <c r="C1393" s="18">
        <v>42931</v>
      </c>
      <c r="D1393" s="9">
        <v>5</v>
      </c>
      <c r="E1393" s="12">
        <f>IF(B1393&gt;0,_xlfn.DAYS(B1393,C1393)/365.242199,"")</f>
        <v>5.9494768292094307</v>
      </c>
      <c r="F1393" s="43">
        <v>872.60722949832973</v>
      </c>
      <c r="G1393" s="47">
        <v>17.322435078756918</v>
      </c>
      <c r="H1393" s="47">
        <v>17.71719810763674</v>
      </c>
      <c r="I1393" s="47">
        <v>24.145867660686303</v>
      </c>
      <c r="J1393" s="40">
        <v>155.48615904063573</v>
      </c>
      <c r="K1393" s="45">
        <f>IF(G1393&gt;0,0.0000275*G1393^2.082*H1393^0.974*F1393,"")</f>
        <v>149.5795040179926</v>
      </c>
      <c r="L1393" s="45">
        <f>IF(G1393&gt;0,(1/3*H1393^3*PI()*(G1393/((H1393-1.3)*200))^2)*F1393,"")</f>
        <v>141.44655170506826</v>
      </c>
      <c r="M1393" s="30">
        <f>IF(E1393&gt;1.9,J1393/E1393,"")</f>
        <v>26.134425514066049</v>
      </c>
      <c r="N1393" s="13" t="s">
        <v>91</v>
      </c>
      <c r="O1393" s="13" t="s">
        <v>379</v>
      </c>
      <c r="P1393" s="27" t="s">
        <v>48</v>
      </c>
      <c r="Q1393" s="15" t="s">
        <v>104</v>
      </c>
      <c r="R1393" s="26">
        <v>8</v>
      </c>
      <c r="S1393" s="13">
        <v>400</v>
      </c>
      <c r="T1393" s="13">
        <v>0</v>
      </c>
      <c r="U1393" s="13"/>
      <c r="V1393" s="25">
        <f>(F1392-F1393)/F1392</f>
        <v>2.3529411764705889E-2</v>
      </c>
      <c r="W1393" s="13" t="s">
        <v>96</v>
      </c>
    </row>
    <row r="1394" spans="1:23" x14ac:dyDescent="0.25">
      <c r="A1394" s="21" t="s">
        <v>146</v>
      </c>
      <c r="B1394" s="28">
        <v>45104</v>
      </c>
      <c r="C1394" s="18">
        <v>42931</v>
      </c>
      <c r="D1394" s="9">
        <v>5</v>
      </c>
      <c r="E1394" s="12">
        <f>IF(B1394&gt;0,_xlfn.DAYS(B1394,C1394)/365.242199,"")</f>
        <v>5.9494768292094307</v>
      </c>
      <c r="F1394" s="43">
        <v>799.01384869726564</v>
      </c>
      <c r="G1394" s="47">
        <v>17.695179487179491</v>
      </c>
      <c r="H1394" s="47">
        <v>18.798965101419025</v>
      </c>
      <c r="I1394" s="47">
        <v>23.311805233152899</v>
      </c>
      <c r="J1394" s="40">
        <v>146.46453522175869</v>
      </c>
      <c r="K1394" s="45">
        <f>IF(G1394&gt;0,0.0000275*G1394^2.082*H1394^0.974*F1394,"")</f>
        <v>151.67971770704901</v>
      </c>
      <c r="L1394" s="45">
        <f>IF(G1394&gt;0,(1/3*H1394^3*PI()*(G1394/((H1394-1.3)*200))^2)*F1394,"")</f>
        <v>142.10520077454865</v>
      </c>
      <c r="M1394" s="30">
        <f>IF(E1394&gt;1.9,J1394/E1394,"")</f>
        <v>24.618052885369583</v>
      </c>
      <c r="N1394" s="13" t="s">
        <v>91</v>
      </c>
      <c r="O1394" s="13" t="s">
        <v>379</v>
      </c>
      <c r="P1394" s="27" t="s">
        <v>48</v>
      </c>
      <c r="Q1394" s="15" t="s">
        <v>104</v>
      </c>
      <c r="R1394" s="26">
        <v>9</v>
      </c>
      <c r="S1394" s="13">
        <v>400</v>
      </c>
      <c r="T1394" s="13">
        <v>400</v>
      </c>
      <c r="U1394" s="13"/>
      <c r="V1394" s="25">
        <f>(F1393-F1394)/F1393</f>
        <v>8.4337349397590508E-2</v>
      </c>
      <c r="W1394" s="13" t="s">
        <v>95</v>
      </c>
    </row>
    <row r="1395" spans="1:23" x14ac:dyDescent="0.25">
      <c r="A1395" s="21" t="s">
        <v>132</v>
      </c>
      <c r="B1395" s="28">
        <v>45104</v>
      </c>
      <c r="C1395" s="18">
        <v>42931</v>
      </c>
      <c r="D1395" s="9">
        <v>5</v>
      </c>
      <c r="E1395" s="12">
        <f>IF(B1395&gt;0,_xlfn.DAYS(B1395,C1395)/365.242199,"")</f>
        <v>5.9494768292094307</v>
      </c>
      <c r="F1395" s="43">
        <v>872.60722949832973</v>
      </c>
      <c r="G1395" s="47">
        <v>17.579190476190472</v>
      </c>
      <c r="H1395" s="47">
        <v>18.296584423610007</v>
      </c>
      <c r="I1395" s="47">
        <v>24.976240186687846</v>
      </c>
      <c r="J1395" s="40">
        <v>157.00282727797904</v>
      </c>
      <c r="K1395" s="45">
        <f>IF(G1395&gt;0,0.0000275*G1395^2.082*H1395^0.974*F1395,"")</f>
        <v>159.14300530752783</v>
      </c>
      <c r="L1395" s="45">
        <f>IF(G1395&gt;0,(1/3*H1395^3*PI()*(G1395/((H1395-1.3)*200))^2)*F1395,"")</f>
        <v>149.68281336426895</v>
      </c>
      <c r="M1395" s="30">
        <f>IF(E1395&gt;1.9,J1395/E1395,"")</f>
        <v>26.389350153808675</v>
      </c>
      <c r="N1395" s="13" t="s">
        <v>91</v>
      </c>
      <c r="O1395" s="13" t="s">
        <v>379</v>
      </c>
      <c r="P1395" s="27" t="s">
        <v>48</v>
      </c>
      <c r="Q1395" s="15" t="s">
        <v>104</v>
      </c>
      <c r="R1395" s="26">
        <v>10</v>
      </c>
      <c r="S1395" s="13">
        <v>400</v>
      </c>
      <c r="T1395" s="13">
        <v>0</v>
      </c>
      <c r="U1395" s="13"/>
      <c r="V1395" s="25">
        <f>(F1394-F1395)/F1394</f>
        <v>-9.2105263157894912E-2</v>
      </c>
      <c r="W1395" s="13" t="s">
        <v>96</v>
      </c>
    </row>
    <row r="1396" spans="1:23" x14ac:dyDescent="0.25">
      <c r="A1396" s="21" t="s">
        <v>119</v>
      </c>
      <c r="B1396" s="28">
        <v>45495</v>
      </c>
      <c r="C1396" s="18">
        <v>42597</v>
      </c>
      <c r="D1396" s="9">
        <v>5</v>
      </c>
      <c r="E1396" s="12">
        <f>IF(B1396&gt;0,_xlfn.DAYS(B1396,C1396)/365.242199,"")</f>
        <v>7.9344610451214583</v>
      </c>
      <c r="F1396" s="43">
        <v>813.72549019607834</v>
      </c>
      <c r="G1396" s="47">
        <v>16.554142857142857</v>
      </c>
      <c r="H1396" s="47">
        <v>16.259821416423893</v>
      </c>
      <c r="I1396" s="47">
        <v>21.213325622498033</v>
      </c>
      <c r="J1396" s="40">
        <v>144.39183078789591</v>
      </c>
      <c r="K1396" s="45">
        <f>IF(G1396&gt;0,0.0000275*G1396^2.082*H1396^0.974*F1396,"")</f>
        <v>116.73500936034856</v>
      </c>
      <c r="L1396" s="45">
        <f>IF(G1396&gt;0,(1/3*H1396^3*PI()*(G1396/((H1396-1.3)*200))^2)*F1396,"")</f>
        <v>112.13842201132817</v>
      </c>
      <c r="M1396" s="30">
        <f>IF(E1396&gt;1.9,J1396/E1396,"")</f>
        <v>18.198064111320569</v>
      </c>
      <c r="N1396" s="13" t="s">
        <v>91</v>
      </c>
      <c r="O1396" s="13" t="s">
        <v>379</v>
      </c>
      <c r="P1396" s="27" t="s">
        <v>48</v>
      </c>
      <c r="Q1396" s="15" t="s">
        <v>105</v>
      </c>
      <c r="R1396" s="26">
        <v>1</v>
      </c>
      <c r="S1396" s="13">
        <v>0</v>
      </c>
      <c r="T1396" s="13">
        <v>0</v>
      </c>
      <c r="U1396" s="13"/>
      <c r="V1396" s="25">
        <f>(F1395-F1396)/F1395</f>
        <v>6.7477941176470727E-2</v>
      </c>
      <c r="W1396" s="13" t="s">
        <v>95</v>
      </c>
    </row>
    <row r="1397" spans="1:23" x14ac:dyDescent="0.25">
      <c r="A1397" s="21" t="s">
        <v>161</v>
      </c>
      <c r="B1397" s="28">
        <v>45495</v>
      </c>
      <c r="C1397" s="18">
        <v>42597</v>
      </c>
      <c r="D1397" s="9">
        <v>5</v>
      </c>
      <c r="E1397" s="12">
        <f>IF(B1397&gt;0,_xlfn.DAYS(B1397,C1397)/365.242199,"")</f>
        <v>7.9344610451214583</v>
      </c>
      <c r="F1397" s="43">
        <v>784.31372549019613</v>
      </c>
      <c r="G1397" s="47">
        <v>16.661387824606216</v>
      </c>
      <c r="H1397" s="47">
        <v>16.182168785202876</v>
      </c>
      <c r="I1397" s="47">
        <v>20.44424747342515</v>
      </c>
      <c r="J1397" s="40">
        <v>126.79937967323245</v>
      </c>
      <c r="K1397" s="45">
        <f>IF(G1397&gt;0,0.0000275*G1397^2.082*H1397^0.974*F1397,"")</f>
        <v>113.50812351656401</v>
      </c>
      <c r="L1397" s="45">
        <f>IF(G1397&gt;0,(1/3*H1397^3*PI()*(G1397/((H1397-1.3)*200))^2)*F1397,"")</f>
        <v>109.05824822881884</v>
      </c>
      <c r="M1397" s="30">
        <f>IF(E1397&gt;1.9,J1397/E1397,"")</f>
        <v>15.980843431224061</v>
      </c>
      <c r="N1397" s="13" t="s">
        <v>91</v>
      </c>
      <c r="O1397" s="13" t="s">
        <v>379</v>
      </c>
      <c r="P1397" s="27" t="s">
        <v>48</v>
      </c>
      <c r="Q1397" s="15" t="s">
        <v>105</v>
      </c>
      <c r="R1397" s="26">
        <v>2</v>
      </c>
      <c r="S1397" s="13">
        <v>0</v>
      </c>
      <c r="T1397" s="13">
        <v>0</v>
      </c>
      <c r="U1397" s="13"/>
      <c r="V1397" s="25">
        <f>(F1396-F1397)/F1396</f>
        <v>3.6144578313252837E-2</v>
      </c>
      <c r="W1397" s="13" t="s">
        <v>95</v>
      </c>
    </row>
    <row r="1398" spans="1:23" x14ac:dyDescent="0.25">
      <c r="A1398" s="21" t="s">
        <v>175</v>
      </c>
      <c r="B1398" s="28">
        <v>45495</v>
      </c>
      <c r="C1398" s="18">
        <v>42597</v>
      </c>
      <c r="D1398" s="9">
        <v>5</v>
      </c>
      <c r="E1398" s="12">
        <f>IF(B1398&gt;0,_xlfn.DAYS(B1398,C1398)/365.242199,"")</f>
        <v>7.9344610451214583</v>
      </c>
      <c r="F1398" s="43">
        <v>735.2941176470589</v>
      </c>
      <c r="G1398" s="47">
        <v>15.768569313827935</v>
      </c>
      <c r="H1398" s="47">
        <v>17.847053404469328</v>
      </c>
      <c r="I1398" s="47">
        <v>18.310733649670397</v>
      </c>
      <c r="J1398" s="40">
        <v>122.94705525162082</v>
      </c>
      <c r="K1398" s="45">
        <f>IF(G1398&gt;0,0.0000275*G1398^2.082*H1398^0.974*F1398,"")</f>
        <v>104.38140298868547</v>
      </c>
      <c r="L1398" s="45">
        <f>IF(G1398&gt;0,(1/3*H1398^3*PI()*(G1398/((H1398-1.3)*200))^2)*F1398,"")</f>
        <v>99.373945617070063</v>
      </c>
      <c r="M1398" s="30">
        <f>IF(E1398&gt;1.9,J1398/E1398,"")</f>
        <v>15.495325334947029</v>
      </c>
      <c r="N1398" s="13" t="s">
        <v>91</v>
      </c>
      <c r="O1398" s="13" t="s">
        <v>379</v>
      </c>
      <c r="P1398" s="27" t="s">
        <v>48</v>
      </c>
      <c r="Q1398" s="15" t="s">
        <v>105</v>
      </c>
      <c r="R1398" s="26">
        <v>3</v>
      </c>
      <c r="S1398" s="13">
        <v>0</v>
      </c>
      <c r="T1398" s="13">
        <v>100</v>
      </c>
      <c r="U1398" s="13"/>
      <c r="V1398" s="25">
        <f>(F1397-F1398)/F1397</f>
        <v>6.2499999999999972E-2</v>
      </c>
      <c r="W1398" s="13" t="s">
        <v>95</v>
      </c>
    </row>
    <row r="1399" spans="1:23" x14ac:dyDescent="0.25">
      <c r="A1399" s="21" t="s">
        <v>189</v>
      </c>
      <c r="B1399" s="28">
        <v>45495</v>
      </c>
      <c r="C1399" s="18">
        <v>42597</v>
      </c>
      <c r="D1399" s="9">
        <v>5</v>
      </c>
      <c r="E1399" s="12">
        <f>IF(B1399&gt;0,_xlfn.DAYS(B1399,C1399)/365.242199,"")</f>
        <v>7.9344610451214583</v>
      </c>
      <c r="F1399" s="43">
        <v>911.76470588235281</v>
      </c>
      <c r="G1399" s="47">
        <v>16.832086894586897</v>
      </c>
      <c r="H1399" s="47">
        <v>17.228616934550651</v>
      </c>
      <c r="I1399" s="47">
        <v>23.277685877302698</v>
      </c>
      <c r="J1399" s="40">
        <v>143.14700423916398</v>
      </c>
      <c r="K1399" s="45">
        <f>IF(G1399&gt;0,0.0000275*G1399^2.082*H1399^0.974*F1399,"")</f>
        <v>143.26582888887248</v>
      </c>
      <c r="L1399" s="45">
        <f>IF(G1399&gt;0,(1/3*H1399^3*PI()*(G1399/((H1399-1.3)*200))^2)*F1399,"")</f>
        <v>136.3083437832405</v>
      </c>
      <c r="M1399" s="30">
        <f>IF(E1399&gt;1.9,J1399/E1399,"")</f>
        <v>18.041175503303858</v>
      </c>
      <c r="N1399" s="13" t="s">
        <v>91</v>
      </c>
      <c r="O1399" s="13" t="s">
        <v>379</v>
      </c>
      <c r="P1399" s="27" t="s">
        <v>48</v>
      </c>
      <c r="Q1399" s="15" t="s">
        <v>105</v>
      </c>
      <c r="R1399" s="26">
        <v>4</v>
      </c>
      <c r="S1399" s="13">
        <v>100</v>
      </c>
      <c r="T1399" s="13">
        <v>100</v>
      </c>
      <c r="U1399" s="13"/>
      <c r="V1399" s="25">
        <f>(F1398-F1399)/F1398</f>
        <v>-0.23999999999999971</v>
      </c>
      <c r="W1399" s="13" t="s">
        <v>95</v>
      </c>
    </row>
    <row r="1400" spans="1:23" x14ac:dyDescent="0.25">
      <c r="A1400" s="21" t="s">
        <v>203</v>
      </c>
      <c r="B1400" s="28">
        <v>45495</v>
      </c>
      <c r="C1400" s="18">
        <v>42597</v>
      </c>
      <c r="D1400" s="9">
        <v>5</v>
      </c>
      <c r="E1400" s="12">
        <f>IF(B1400&gt;0,_xlfn.DAYS(B1400,C1400)/365.242199,"")</f>
        <v>7.9344610451214583</v>
      </c>
      <c r="F1400" s="43">
        <v>794.11764705882342</v>
      </c>
      <c r="G1400" s="47">
        <v>16.863055555555555</v>
      </c>
      <c r="H1400" s="47">
        <v>15.783628682613873</v>
      </c>
      <c r="I1400" s="47">
        <v>21.033269438061929</v>
      </c>
      <c r="J1400" s="40">
        <v>129.61974558920346</v>
      </c>
      <c r="K1400" s="45">
        <f>IF(G1400&gt;0,0.0000275*G1400^2.082*H1400^0.974*F1400,"")</f>
        <v>115.01443064856656</v>
      </c>
      <c r="L1400" s="45">
        <f>IF(G1400&gt;0,(1/3*H1400^3*PI()*(G1400/((H1400-1.3)*200))^2)*F1400,"")</f>
        <v>110.81328180866116</v>
      </c>
      <c r="M1400" s="30">
        <f>IF(E1400&gt;1.9,J1400/E1400,"")</f>
        <v>16.336301212153632</v>
      </c>
      <c r="N1400" s="13" t="s">
        <v>91</v>
      </c>
      <c r="O1400" s="13" t="s">
        <v>379</v>
      </c>
      <c r="P1400" s="27" t="s">
        <v>48</v>
      </c>
      <c r="Q1400" s="15" t="s">
        <v>105</v>
      </c>
      <c r="R1400" s="26">
        <v>5</v>
      </c>
      <c r="S1400" s="13">
        <v>100</v>
      </c>
      <c r="T1400" s="13">
        <v>0</v>
      </c>
      <c r="U1400" s="13"/>
      <c r="V1400" s="25">
        <f>(F1399-F1400)/F1399</f>
        <v>0.12903225806451613</v>
      </c>
      <c r="W1400" s="13" t="s">
        <v>95</v>
      </c>
    </row>
    <row r="1401" spans="1:23" x14ac:dyDescent="0.25">
      <c r="A1401" s="21" t="s">
        <v>217</v>
      </c>
      <c r="B1401" s="28">
        <v>45495</v>
      </c>
      <c r="C1401" s="18">
        <v>42597</v>
      </c>
      <c r="D1401" s="9">
        <v>5</v>
      </c>
      <c r="E1401" s="12">
        <f>IF(B1401&gt;0,_xlfn.DAYS(B1401,C1401)/365.242199,"")</f>
        <v>7.9344610451214583</v>
      </c>
      <c r="F1401" s="43">
        <v>735.29411764705867</v>
      </c>
      <c r="G1401" s="47">
        <v>16.417011272141707</v>
      </c>
      <c r="H1401" s="47">
        <v>16.937482243675518</v>
      </c>
      <c r="I1401" s="47">
        <v>19.353236746862201</v>
      </c>
      <c r="J1401" s="40">
        <v>125.72952781030303</v>
      </c>
      <c r="K1401" s="45">
        <f>IF(G1401&gt;0,0.0000275*G1401^2.082*H1401^0.974*F1401,"")</f>
        <v>107.87849446364511</v>
      </c>
      <c r="L1401" s="45">
        <f>IF(G1401&gt;0,(1/3*H1401^3*PI()*(G1401/((H1401-1.3)*200))^2)*F1401,"")</f>
        <v>103.09338762994345</v>
      </c>
      <c r="M1401" s="30">
        <f>IF(E1401&gt;1.9,J1401/E1401,"")</f>
        <v>15.846007321141041</v>
      </c>
      <c r="N1401" s="13" t="s">
        <v>91</v>
      </c>
      <c r="O1401" s="13" t="s">
        <v>379</v>
      </c>
      <c r="P1401" s="27" t="s">
        <v>48</v>
      </c>
      <c r="Q1401" s="15" t="s">
        <v>105</v>
      </c>
      <c r="R1401" s="26">
        <v>6</v>
      </c>
      <c r="S1401" s="13">
        <v>200</v>
      </c>
      <c r="T1401" s="13">
        <v>200</v>
      </c>
      <c r="U1401" s="13"/>
      <c r="V1401" s="25">
        <f>(F1400-F1401)/F1400</f>
        <v>7.4074074074074139E-2</v>
      </c>
      <c r="W1401" s="13" t="s">
        <v>95</v>
      </c>
    </row>
    <row r="1402" spans="1:23" x14ac:dyDescent="0.25">
      <c r="A1402" s="21" t="s">
        <v>231</v>
      </c>
      <c r="B1402" s="28">
        <v>45495</v>
      </c>
      <c r="C1402" s="18">
        <v>42597</v>
      </c>
      <c r="D1402" s="9">
        <v>5</v>
      </c>
      <c r="E1402" s="12">
        <f>IF(B1402&gt;0,_xlfn.DAYS(B1402,C1402)/365.242199,"")</f>
        <v>7.9344610451214583</v>
      </c>
      <c r="F1402" s="43">
        <v>872.54901960784309</v>
      </c>
      <c r="G1402" s="47">
        <v>17.067695409429284</v>
      </c>
      <c r="H1402" s="47">
        <v>17.255229340743561</v>
      </c>
      <c r="I1402" s="47">
        <v>23.514708804545982</v>
      </c>
      <c r="J1402" s="40">
        <v>149.72237960472972</v>
      </c>
      <c r="K1402" s="45">
        <f>IF(G1402&gt;0,0.0000275*G1402^2.082*H1402^0.974*F1402,"")</f>
        <v>141.34206551103571</v>
      </c>
      <c r="L1402" s="45">
        <f>IF(G1402&gt;0,(1/3*H1402^3*PI()*(G1402/((H1402-1.3)*200))^2)*F1402,"")</f>
        <v>134.29638877153917</v>
      </c>
      <c r="M1402" s="30">
        <f>IF(E1402&gt;1.9,J1402/E1402,"")</f>
        <v>18.869886530829621</v>
      </c>
      <c r="N1402" s="13" t="s">
        <v>91</v>
      </c>
      <c r="O1402" s="13" t="s">
        <v>379</v>
      </c>
      <c r="P1402" s="27" t="s">
        <v>48</v>
      </c>
      <c r="Q1402" s="15" t="s">
        <v>105</v>
      </c>
      <c r="R1402" s="26">
        <v>7</v>
      </c>
      <c r="S1402" s="13">
        <v>200</v>
      </c>
      <c r="T1402" s="13">
        <v>0</v>
      </c>
      <c r="U1402" s="13"/>
      <c r="V1402" s="25">
        <f>(F1401-F1402)/F1401</f>
        <v>-0.18666666666666684</v>
      </c>
      <c r="W1402" s="13" t="s">
        <v>95</v>
      </c>
    </row>
    <row r="1403" spans="1:23" x14ac:dyDescent="0.25">
      <c r="A1403" s="21" t="s">
        <v>245</v>
      </c>
      <c r="B1403" s="28">
        <v>45495</v>
      </c>
      <c r="C1403" s="18">
        <v>42597</v>
      </c>
      <c r="D1403" s="9">
        <v>5</v>
      </c>
      <c r="E1403" s="12">
        <f>IF(B1403&gt;0,_xlfn.DAYS(B1403,C1403)/365.242199,"")</f>
        <v>7.9344610451214583</v>
      </c>
      <c r="F1403" s="43">
        <v>774.5098039215685</v>
      </c>
      <c r="G1403" s="47">
        <v>17.676015712682382</v>
      </c>
      <c r="H1403" s="47">
        <v>17.659822214126336</v>
      </c>
      <c r="I1403" s="47">
        <v>22.861584342303424</v>
      </c>
      <c r="J1403" s="40">
        <v>142.59861174154048</v>
      </c>
      <c r="K1403" s="45">
        <f>IF(G1403&gt;0,0.0000275*G1403^2.082*H1403^0.974*F1403,"")</f>
        <v>138.03161613708471</v>
      </c>
      <c r="L1403" s="45">
        <f>IF(G1403&gt;0,(1/3*H1403^3*PI()*(G1403/((H1403-1.3)*200))^2)*F1403,"")</f>
        <v>130.36653596839122</v>
      </c>
      <c r="M1403" s="30">
        <f>IF(E1403&gt;1.9,J1403/E1403,"")</f>
        <v>17.972060223197886</v>
      </c>
      <c r="N1403" s="13" t="s">
        <v>91</v>
      </c>
      <c r="O1403" s="13" t="s">
        <v>379</v>
      </c>
      <c r="P1403" s="27" t="s">
        <v>48</v>
      </c>
      <c r="Q1403" s="15" t="s">
        <v>105</v>
      </c>
      <c r="R1403" s="26">
        <v>8</v>
      </c>
      <c r="S1403" s="13">
        <v>400</v>
      </c>
      <c r="T1403" s="13">
        <v>0</v>
      </c>
      <c r="U1403" s="13"/>
      <c r="V1403" s="25">
        <f>(F1402-F1403)/F1402</f>
        <v>0.11235955056179785</v>
      </c>
      <c r="W1403" s="13" t="s">
        <v>95</v>
      </c>
    </row>
    <row r="1404" spans="1:23" x14ac:dyDescent="0.25">
      <c r="A1404" s="21" t="s">
        <v>147</v>
      </c>
      <c r="B1404" s="28">
        <v>45495</v>
      </c>
      <c r="C1404" s="18">
        <v>42597</v>
      </c>
      <c r="D1404" s="9">
        <v>5</v>
      </c>
      <c r="E1404" s="12">
        <f>IF(B1404&gt;0,_xlfn.DAYS(B1404,C1404)/365.242199,"")</f>
        <v>7.9344610451214583</v>
      </c>
      <c r="F1404" s="43">
        <v>764.7058823529411</v>
      </c>
      <c r="G1404" s="47">
        <v>16.627124521072798</v>
      </c>
      <c r="H1404" s="47">
        <v>16.646594591674383</v>
      </c>
      <c r="I1404" s="47">
        <v>20.611939747858642</v>
      </c>
      <c r="J1404" s="40">
        <v>138.37311965878146</v>
      </c>
      <c r="K1404" s="45">
        <f>IF(G1404&gt;0,0.0000275*G1404^2.082*H1404^0.974*F1404,"")</f>
        <v>113.27638266551084</v>
      </c>
      <c r="L1404" s="45">
        <f>IF(G1404&gt;0,(1/3*H1404^3*PI()*(G1404/((H1404-1.3)*200))^2)*F1404,"")</f>
        <v>108.40505239354134</v>
      </c>
      <c r="M1404" s="30">
        <f>IF(E1404&gt;1.9,J1404/E1404,"")</f>
        <v>17.439510871864552</v>
      </c>
      <c r="N1404" s="13" t="s">
        <v>91</v>
      </c>
      <c r="O1404" s="13" t="s">
        <v>379</v>
      </c>
      <c r="P1404" s="27" t="s">
        <v>48</v>
      </c>
      <c r="Q1404" s="15" t="s">
        <v>105</v>
      </c>
      <c r="R1404" s="26">
        <v>9</v>
      </c>
      <c r="S1404" s="13">
        <v>400</v>
      </c>
      <c r="T1404" s="13">
        <v>400</v>
      </c>
      <c r="U1404" s="13"/>
      <c r="V1404" s="25">
        <f>(F1403-F1404)/F1403</f>
        <v>1.2658227848101205E-2</v>
      </c>
      <c r="W1404" s="13" t="s">
        <v>95</v>
      </c>
    </row>
    <row r="1405" spans="1:23" x14ac:dyDescent="0.25">
      <c r="A1405" s="21" t="s">
        <v>133</v>
      </c>
      <c r="B1405" s="28">
        <v>45495</v>
      </c>
      <c r="C1405" s="18">
        <v>42597</v>
      </c>
      <c r="D1405" s="9">
        <v>5</v>
      </c>
      <c r="E1405" s="12">
        <f>IF(B1405&gt;0,_xlfn.DAYS(B1405,C1405)/365.242199,"")</f>
        <v>7.9344610451214583</v>
      </c>
      <c r="F1405" s="43">
        <v>794.11764705882342</v>
      </c>
      <c r="G1405" s="47">
        <v>16.819419350927607</v>
      </c>
      <c r="H1405" s="47">
        <v>16.525090685701979</v>
      </c>
      <c r="I1405" s="47">
        <v>20.748821612800409</v>
      </c>
      <c r="J1405" s="40">
        <v>135.734173106409</v>
      </c>
      <c r="K1405" s="45">
        <f>IF(G1405&gt;0,0.0000275*G1405^2.082*H1405^0.974*F1405,"")</f>
        <v>119.62670803952555</v>
      </c>
      <c r="L1405" s="45">
        <f>IF(G1405&gt;0,(1/3*H1405^3*PI()*(G1405/((H1405-1.3)*200))^2)*F1405,"")</f>
        <v>114.49519193724844</v>
      </c>
      <c r="M1405" s="30">
        <f>IF(E1405&gt;1.9,J1405/E1405,"")</f>
        <v>17.106917827754138</v>
      </c>
      <c r="N1405" s="13" t="s">
        <v>91</v>
      </c>
      <c r="O1405" s="13" t="s">
        <v>379</v>
      </c>
      <c r="P1405" s="27" t="s">
        <v>48</v>
      </c>
      <c r="Q1405" s="15" t="s">
        <v>105</v>
      </c>
      <c r="R1405" s="26">
        <v>10</v>
      </c>
      <c r="S1405" s="13">
        <v>400</v>
      </c>
      <c r="T1405" s="13">
        <v>0</v>
      </c>
      <c r="U1405" s="13"/>
      <c r="V1405" s="25">
        <f>(F1404-F1405)/F1404</f>
        <v>-3.8461538461538422E-2</v>
      </c>
      <c r="W1405" s="13" t="s">
        <v>95</v>
      </c>
    </row>
    <row r="1406" spans="1:23" x14ac:dyDescent="0.25">
      <c r="A1406" s="21" t="s">
        <v>120</v>
      </c>
      <c r="B1406" s="28">
        <v>45463</v>
      </c>
      <c r="C1406" s="18">
        <v>43296</v>
      </c>
      <c r="D1406" s="9">
        <v>5</v>
      </c>
      <c r="E1406" s="12">
        <f>IF(B1406&gt;0,_xlfn.DAYS(B1406,C1406)/365.242199,"")</f>
        <v>5.9330493736294692</v>
      </c>
      <c r="F1406" s="43">
        <v>782.55139089129818</v>
      </c>
      <c r="G1406" s="47">
        <v>13.838214452214453</v>
      </c>
      <c r="H1406" s="47">
        <v>11.48774386187122</v>
      </c>
      <c r="I1406" s="47">
        <v>13.012630322490205</v>
      </c>
      <c r="J1406" s="40">
        <v>67.481997539267894</v>
      </c>
      <c r="K1406" s="45">
        <f>IF(G1406&gt;0,0.0000275*G1406^2.082*H1406^0.974*F1406,"")</f>
        <v>55.111582249858131</v>
      </c>
      <c r="L1406" s="45">
        <f>IF(G1406&gt;0,(1/3*H1406^3*PI()*(G1406/((H1406-1.3)*200))^2)*F1406,"")</f>
        <v>57.304641999597116</v>
      </c>
      <c r="M1406" s="30">
        <f>IF(E1406&gt;1.9,J1406/E1406,"")</f>
        <v>11.373914708885462</v>
      </c>
      <c r="N1406" s="13" t="s">
        <v>91</v>
      </c>
      <c r="O1406" s="13" t="s">
        <v>379</v>
      </c>
      <c r="P1406" s="27" t="s">
        <v>48</v>
      </c>
      <c r="Q1406" s="15" t="s">
        <v>106</v>
      </c>
      <c r="R1406" s="26">
        <v>1</v>
      </c>
      <c r="S1406" s="13">
        <v>0</v>
      </c>
      <c r="T1406" s="13">
        <v>0</v>
      </c>
      <c r="U1406" s="13"/>
      <c r="V1406" s="25">
        <f>(F1405-F1406)/F1405</f>
        <v>1.4564915173920674E-2</v>
      </c>
      <c r="W1406" s="13" t="s">
        <v>95</v>
      </c>
    </row>
    <row r="1407" spans="1:23" x14ac:dyDescent="0.25">
      <c r="A1407" s="21" t="s">
        <v>162</v>
      </c>
      <c r="B1407" s="28">
        <v>45463</v>
      </c>
      <c r="C1407" s="18">
        <v>43296</v>
      </c>
      <c r="D1407" s="9">
        <v>5</v>
      </c>
      <c r="E1407" s="12">
        <f>IF(B1407&gt;0,_xlfn.DAYS(B1407,C1407)/365.242199,"")</f>
        <v>5.9330493736294692</v>
      </c>
      <c r="F1407" s="43">
        <v>793.27127295830223</v>
      </c>
      <c r="G1407" s="47">
        <v>13.583921436588106</v>
      </c>
      <c r="H1407" s="47">
        <v>11.704779313803982</v>
      </c>
      <c r="I1407" s="47">
        <v>13.043836312364174</v>
      </c>
      <c r="J1407" s="40">
        <v>62.941051000778259</v>
      </c>
      <c r="K1407" s="45">
        <f>IF(G1407&gt;0,0.0000275*G1407^2.082*H1407^0.974*F1407,"")</f>
        <v>54.739218451724753</v>
      </c>
      <c r="L1407" s="45">
        <f>IF(G1407&gt;0,(1/3*H1407^3*PI()*(G1407/((H1407-1.3)*200))^2)*F1407,"")</f>
        <v>56.762905715360176</v>
      </c>
      <c r="M1407" s="30">
        <f>IF(E1407&gt;1.9,J1407/E1407,"")</f>
        <v>10.608550011488418</v>
      </c>
      <c r="N1407" s="13" t="s">
        <v>91</v>
      </c>
      <c r="O1407" s="13" t="s">
        <v>379</v>
      </c>
      <c r="P1407" s="27" t="s">
        <v>48</v>
      </c>
      <c r="Q1407" s="15" t="s">
        <v>106</v>
      </c>
      <c r="R1407" s="26">
        <v>2</v>
      </c>
      <c r="S1407" s="13">
        <v>0</v>
      </c>
      <c r="T1407" s="13">
        <v>0</v>
      </c>
      <c r="U1407" s="13"/>
      <c r="V1407" s="25">
        <f>(F1406-F1407)/F1406</f>
        <v>-1.3698630136986257E-2</v>
      </c>
      <c r="W1407" s="13" t="s">
        <v>95</v>
      </c>
    </row>
    <row r="1408" spans="1:23" x14ac:dyDescent="0.25">
      <c r="A1408" s="21" t="s">
        <v>176</v>
      </c>
      <c r="B1408" s="28">
        <v>45463</v>
      </c>
      <c r="C1408" s="18">
        <v>43296</v>
      </c>
      <c r="D1408" s="9">
        <v>5</v>
      </c>
      <c r="E1408" s="12">
        <f>IF(B1408&gt;0,_xlfn.DAYS(B1408,C1408)/365.242199,"")</f>
        <v>5.9330493736294692</v>
      </c>
      <c r="F1408" s="43">
        <v>771.83150882429413</v>
      </c>
      <c r="G1408" s="47">
        <v>13.639285714285714</v>
      </c>
      <c r="H1408" s="47">
        <v>11.613401589755494</v>
      </c>
      <c r="I1408" s="47">
        <v>12.661334221816166</v>
      </c>
      <c r="J1408" s="40">
        <v>64.11396417528907</v>
      </c>
      <c r="K1408" s="45">
        <f>IF(G1408&gt;0,0.0000275*G1408^2.082*H1408^0.974*F1408,"")</f>
        <v>53.304253285111287</v>
      </c>
      <c r="L1408" s="45">
        <f>IF(G1408&gt;0,(1/3*H1408^3*PI()*(G1408/((H1408-1.3)*200))^2)*F1408,"")</f>
        <v>55.353980867128165</v>
      </c>
      <c r="M1408" s="30">
        <f>IF(E1408&gt;1.9,J1408/E1408,"")</f>
        <v>10.806241468384773</v>
      </c>
      <c r="N1408" s="13" t="s">
        <v>91</v>
      </c>
      <c r="O1408" s="13" t="s">
        <v>379</v>
      </c>
      <c r="P1408" s="27" t="s">
        <v>48</v>
      </c>
      <c r="Q1408" s="15" t="s">
        <v>106</v>
      </c>
      <c r="R1408" s="26">
        <v>3</v>
      </c>
      <c r="S1408" s="13">
        <v>0</v>
      </c>
      <c r="T1408" s="13">
        <v>100</v>
      </c>
      <c r="U1408" s="13"/>
      <c r="V1408" s="25">
        <f>(F1407-F1408)/F1407</f>
        <v>2.7027027027026942E-2</v>
      </c>
      <c r="W1408" s="13" t="s">
        <v>95</v>
      </c>
    </row>
    <row r="1409" spans="1:23" x14ac:dyDescent="0.25">
      <c r="A1409" s="21" t="s">
        <v>190</v>
      </c>
      <c r="B1409" s="28">
        <v>45463</v>
      </c>
      <c r="C1409" s="18">
        <v>43296</v>
      </c>
      <c r="D1409" s="9">
        <v>5</v>
      </c>
      <c r="E1409" s="12">
        <f>IF(B1409&gt;0,_xlfn.DAYS(B1409,C1409)/365.242199,"")</f>
        <v>5.9330493736294692</v>
      </c>
      <c r="F1409" s="43">
        <v>868.31044742733081</v>
      </c>
      <c r="G1409" s="47">
        <v>13.844067197170647</v>
      </c>
      <c r="H1409" s="47">
        <v>11.129901973605064</v>
      </c>
      <c r="I1409" s="47">
        <v>14.647004610572628</v>
      </c>
      <c r="J1409" s="40">
        <v>69.207264959981444</v>
      </c>
      <c r="K1409" s="45">
        <f>IF(G1409&gt;0,0.0000275*G1409^2.082*H1409^0.974*F1409,"")</f>
        <v>59.347346429317497</v>
      </c>
      <c r="L1409" s="45">
        <f>IF(G1409&gt;0,(1/3*H1409^3*PI()*(G1409/((H1409-1.3)*200))^2)*F1409,"")</f>
        <v>62.165108270659815</v>
      </c>
      <c r="M1409" s="30">
        <f>IF(E1409&gt;1.9,J1409/E1409,"")</f>
        <v>11.664704033576037</v>
      </c>
      <c r="N1409" s="13" t="s">
        <v>91</v>
      </c>
      <c r="O1409" s="13" t="s">
        <v>379</v>
      </c>
      <c r="P1409" s="27" t="s">
        <v>48</v>
      </c>
      <c r="Q1409" s="15" t="s">
        <v>106</v>
      </c>
      <c r="R1409" s="26">
        <v>4</v>
      </c>
      <c r="S1409" s="13">
        <v>100</v>
      </c>
      <c r="T1409" s="13">
        <v>100</v>
      </c>
      <c r="U1409" s="13"/>
      <c r="V1409" s="25">
        <f>(F1408-F1409)/F1408</f>
        <v>-0.12499999999999989</v>
      </c>
      <c r="W1409" s="13" t="s">
        <v>95</v>
      </c>
    </row>
    <row r="1410" spans="1:23" x14ac:dyDescent="0.25">
      <c r="A1410" s="21" t="s">
        <v>204</v>
      </c>
      <c r="B1410" s="28">
        <v>45463</v>
      </c>
      <c r="C1410" s="18">
        <v>43296</v>
      </c>
      <c r="D1410" s="9">
        <v>5</v>
      </c>
      <c r="E1410" s="12">
        <f>IF(B1410&gt;0,_xlfn.DAYS(B1410,C1410)/365.242199,"")</f>
        <v>5.9330493736294692</v>
      </c>
      <c r="F1410" s="43">
        <v>771.83150882429402</v>
      </c>
      <c r="G1410" s="47">
        <v>14.455445761967503</v>
      </c>
      <c r="H1410" s="47">
        <v>11.745786441215083</v>
      </c>
      <c r="I1410" s="47">
        <v>13.898614907247261</v>
      </c>
      <c r="J1410" s="40">
        <v>69.751023241597665</v>
      </c>
      <c r="K1410" s="45">
        <f>IF(G1410&gt;0,0.0000275*G1410^2.082*H1410^0.974*F1410,"")</f>
        <v>60.828334107383746</v>
      </c>
      <c r="L1410" s="45">
        <f>IF(G1410&gt;0,(1/3*H1410^3*PI()*(G1410/((H1410-1.3)*200))^2)*F1410,"")</f>
        <v>62.707303141946717</v>
      </c>
      <c r="M1410" s="30">
        <f>IF(E1410&gt;1.9,J1410/E1410,"")</f>
        <v>11.756353073955349</v>
      </c>
      <c r="N1410" s="13" t="s">
        <v>91</v>
      </c>
      <c r="O1410" s="13" t="s">
        <v>379</v>
      </c>
      <c r="P1410" s="27" t="s">
        <v>48</v>
      </c>
      <c r="Q1410" s="15" t="s">
        <v>106</v>
      </c>
      <c r="R1410" s="26">
        <v>5</v>
      </c>
      <c r="S1410" s="13">
        <v>100</v>
      </c>
      <c r="T1410" s="13">
        <v>0</v>
      </c>
      <c r="U1410" s="13"/>
      <c r="V1410" s="25">
        <f>(F1409-F1410)/F1409</f>
        <v>0.11111111111111116</v>
      </c>
      <c r="W1410" s="13" t="s">
        <v>95</v>
      </c>
    </row>
    <row r="1411" spans="1:23" x14ac:dyDescent="0.25">
      <c r="A1411" s="21" t="s">
        <v>218</v>
      </c>
      <c r="B1411" s="28">
        <v>45463</v>
      </c>
      <c r="C1411" s="18">
        <v>43296</v>
      </c>
      <c r="D1411" s="9">
        <v>5</v>
      </c>
      <c r="E1411" s="12">
        <f>IF(B1411&gt;0,_xlfn.DAYS(B1411,C1411)/365.242199,"")</f>
        <v>5.9330493736294692</v>
      </c>
      <c r="F1411" s="43">
        <v>825.43091915931439</v>
      </c>
      <c r="G1411" s="47">
        <v>14.288948126520429</v>
      </c>
      <c r="H1411" s="47">
        <v>11.135211164722838</v>
      </c>
      <c r="I1411" s="47">
        <v>14.659457493546512</v>
      </c>
      <c r="J1411" s="40">
        <v>68.859169483573922</v>
      </c>
      <c r="K1411" s="45">
        <f>IF(G1411&gt;0,0.0000275*G1411^2.082*H1411^0.974*F1411,"")</f>
        <v>60.284861078356592</v>
      </c>
      <c r="L1411" s="45">
        <f>IF(G1411&gt;0,(1/3*H1411^3*PI()*(G1411/((H1411-1.3)*200))^2)*F1411,"")</f>
        <v>62.976406087421246</v>
      </c>
      <c r="M1411" s="30">
        <f>IF(E1411&gt;1.9,J1411/E1411,"")</f>
        <v>11.606033448774451</v>
      </c>
      <c r="N1411" s="13" t="s">
        <v>91</v>
      </c>
      <c r="O1411" s="13" t="s">
        <v>379</v>
      </c>
      <c r="P1411" s="27" t="s">
        <v>48</v>
      </c>
      <c r="Q1411" s="15" t="s">
        <v>106</v>
      </c>
      <c r="R1411" s="26">
        <v>6</v>
      </c>
      <c r="S1411" s="13">
        <v>200</v>
      </c>
      <c r="T1411" s="13">
        <v>200</v>
      </c>
      <c r="U1411" s="13"/>
      <c r="V1411" s="25">
        <f>(F1410-F1411)/F1410</f>
        <v>-6.9444444444444378E-2</v>
      </c>
      <c r="W1411" s="13" t="s">
        <v>95</v>
      </c>
    </row>
    <row r="1412" spans="1:23" x14ac:dyDescent="0.25">
      <c r="A1412" s="21" t="s">
        <v>232</v>
      </c>
      <c r="B1412" s="28">
        <v>45463</v>
      </c>
      <c r="C1412" s="18">
        <v>43296</v>
      </c>
      <c r="D1412" s="9">
        <v>5</v>
      </c>
      <c r="E1412" s="12">
        <f>IF(B1412&gt;0,_xlfn.DAYS(B1412,C1412)/365.242199,"")</f>
        <v>5.9330493736294692</v>
      </c>
      <c r="F1412" s="43">
        <v>857.59056536032676</v>
      </c>
      <c r="G1412" s="47">
        <v>13.541283950617283</v>
      </c>
      <c r="H1412" s="47">
        <v>11.466907502156735</v>
      </c>
      <c r="I1412" s="47">
        <v>13.790395994173071</v>
      </c>
      <c r="J1412" s="40">
        <v>68.493066283445501</v>
      </c>
      <c r="K1412" s="45">
        <f>IF(G1412&gt;0,0.0000275*G1412^2.082*H1412^0.974*F1412,"")</f>
        <v>57.627421918015706</v>
      </c>
      <c r="L1412" s="45">
        <f>IF(G1412&gt;0,(1/3*H1412^3*PI()*(G1412/((H1412-1.3)*200))^2)*F1412,"")</f>
        <v>60.052279091212895</v>
      </c>
      <c r="M1412" s="30">
        <f>IF(E1412&gt;1.9,J1412/E1412,"")</f>
        <v>11.544327709099397</v>
      </c>
      <c r="N1412" s="13" t="s">
        <v>91</v>
      </c>
      <c r="O1412" s="13" t="s">
        <v>379</v>
      </c>
      <c r="P1412" s="27" t="s">
        <v>48</v>
      </c>
      <c r="Q1412" s="15" t="s">
        <v>106</v>
      </c>
      <c r="R1412" s="26">
        <v>7</v>
      </c>
      <c r="S1412" s="13">
        <v>200</v>
      </c>
      <c r="T1412" s="13">
        <v>0</v>
      </c>
      <c r="U1412" s="13"/>
      <c r="V1412" s="25">
        <f>(F1411-F1412)/F1411</f>
        <v>-3.896103896103912E-2</v>
      </c>
      <c r="W1412" s="13" t="s">
        <v>95</v>
      </c>
    </row>
    <row r="1413" spans="1:23" x14ac:dyDescent="0.25">
      <c r="A1413" s="21" t="s">
        <v>246</v>
      </c>
      <c r="B1413" s="28">
        <v>45463</v>
      </c>
      <c r="C1413" s="18">
        <v>43296</v>
      </c>
      <c r="D1413" s="9">
        <v>5</v>
      </c>
      <c r="E1413" s="12">
        <f>IF(B1413&gt;0,_xlfn.DAYS(B1413,C1413)/365.242199,"")</f>
        <v>5.9330493736294692</v>
      </c>
      <c r="F1413" s="43">
        <v>921.90985776235129</v>
      </c>
      <c r="G1413" s="47">
        <v>13.770877827434646</v>
      </c>
      <c r="H1413" s="47">
        <v>11.327068417311068</v>
      </c>
      <c r="I1413" s="47">
        <v>15.174693897852482</v>
      </c>
      <c r="J1413" s="40">
        <v>73.642988792823843</v>
      </c>
      <c r="K1413" s="45">
        <f>IF(G1413&gt;0,0.0000275*G1413^2.082*H1413^0.974*F1413,"")</f>
        <v>63.394229052782535</v>
      </c>
      <c r="L1413" s="45">
        <f>IF(G1413&gt;0,(1/3*H1413^3*PI()*(G1413/((H1413-1.3)*200))^2)*F1413,"")</f>
        <v>66.158393488449903</v>
      </c>
      <c r="M1413" s="30">
        <f>IF(E1413&gt;1.9,J1413/E1413,"")</f>
        <v>12.412333718331027</v>
      </c>
      <c r="N1413" s="13" t="s">
        <v>91</v>
      </c>
      <c r="O1413" s="13" t="s">
        <v>379</v>
      </c>
      <c r="P1413" s="27" t="s">
        <v>48</v>
      </c>
      <c r="Q1413" s="15" t="s">
        <v>106</v>
      </c>
      <c r="R1413" s="26">
        <v>8</v>
      </c>
      <c r="S1413" s="13">
        <v>400</v>
      </c>
      <c r="T1413" s="13">
        <v>0</v>
      </c>
      <c r="U1413" s="13"/>
      <c r="V1413" s="25">
        <f>(F1412-F1413)/F1412</f>
        <v>-7.5000000000000025E-2</v>
      </c>
      <c r="W1413" s="13" t="s">
        <v>95</v>
      </c>
    </row>
    <row r="1414" spans="1:23" x14ac:dyDescent="0.25">
      <c r="A1414" s="21" t="s">
        <v>148</v>
      </c>
      <c r="B1414" s="28">
        <v>45463</v>
      </c>
      <c r="C1414" s="18">
        <v>43296</v>
      </c>
      <c r="D1414" s="9">
        <v>5</v>
      </c>
      <c r="E1414" s="12">
        <f>IF(B1414&gt;0,_xlfn.DAYS(B1414,C1414)/365.242199,"")</f>
        <v>5.9330493736294692</v>
      </c>
      <c r="F1414" s="43">
        <v>793.27127295830223</v>
      </c>
      <c r="G1414" s="47">
        <v>14.570654064622152</v>
      </c>
      <c r="H1414" s="47">
        <v>11.57269437145019</v>
      </c>
      <c r="I1414" s="47">
        <v>14.507186645315249</v>
      </c>
      <c r="J1414" s="40">
        <v>75.886912386007353</v>
      </c>
      <c r="K1414" s="45">
        <f>IF(G1414&gt;0,0.0000275*G1414^2.082*H1414^0.974*F1414,"")</f>
        <v>62.647390380813441</v>
      </c>
      <c r="L1414" s="45">
        <f>IF(G1414&gt;0,(1/3*H1414^3*PI()*(G1414/((H1414-1.3)*200))^2)*F1414,"")</f>
        <v>64.756469811461713</v>
      </c>
      <c r="M1414" s="30">
        <f>IF(E1414&gt;1.9,J1414/E1414,"")</f>
        <v>12.790541188364404</v>
      </c>
      <c r="N1414" s="13" t="s">
        <v>91</v>
      </c>
      <c r="O1414" s="13" t="s">
        <v>379</v>
      </c>
      <c r="P1414" s="27" t="s">
        <v>48</v>
      </c>
      <c r="Q1414" s="15" t="s">
        <v>106</v>
      </c>
      <c r="R1414" s="26">
        <v>9</v>
      </c>
      <c r="S1414" s="13">
        <v>400</v>
      </c>
      <c r="T1414" s="13">
        <v>400</v>
      </c>
      <c r="U1414" s="13"/>
      <c r="V1414" s="25">
        <f>(F1413-F1414)/F1413</f>
        <v>0.13953488372093029</v>
      </c>
      <c r="W1414" s="13" t="s">
        <v>95</v>
      </c>
    </row>
    <row r="1415" spans="1:23" x14ac:dyDescent="0.25">
      <c r="A1415" s="21" t="s">
        <v>134</v>
      </c>
      <c r="B1415" s="28">
        <v>45463</v>
      </c>
      <c r="C1415" s="18">
        <v>43296</v>
      </c>
      <c r="D1415" s="9">
        <v>5</v>
      </c>
      <c r="E1415" s="12">
        <f>IF(B1415&gt;0,_xlfn.DAYS(B1415,C1415)/365.242199,"")</f>
        <v>5.9330493736294692</v>
      </c>
      <c r="F1415" s="43">
        <v>846.87068329332271</v>
      </c>
      <c r="G1415" s="47">
        <v>14.859611992945327</v>
      </c>
      <c r="H1415" s="47">
        <v>11.662801670511582</v>
      </c>
      <c r="I1415" s="47">
        <v>15.93075673656524</v>
      </c>
      <c r="J1415" s="40">
        <v>80.494898703699064</v>
      </c>
      <c r="K1415" s="45">
        <f>IF(G1415&gt;0,0.0000275*G1415^2.082*H1415^0.974*F1415,"")</f>
        <v>70.199716683392964</v>
      </c>
      <c r="L1415" s="45">
        <f>IF(G1415&gt;0,(1/3*H1415^3*PI()*(G1415/((H1415-1.3)*200))^2)*F1415,"")</f>
        <v>72.319424706228645</v>
      </c>
      <c r="M1415" s="30">
        <f>IF(E1415&gt;1.9,J1415/E1415,"")</f>
        <v>13.567205265722794</v>
      </c>
      <c r="N1415" s="13" t="s">
        <v>91</v>
      </c>
      <c r="O1415" s="13" t="s">
        <v>379</v>
      </c>
      <c r="P1415" s="27" t="s">
        <v>48</v>
      </c>
      <c r="Q1415" s="15" t="s">
        <v>106</v>
      </c>
      <c r="R1415" s="26">
        <v>10</v>
      </c>
      <c r="S1415" s="13">
        <v>400</v>
      </c>
      <c r="T1415" s="13">
        <v>0</v>
      </c>
      <c r="U1415" s="13"/>
      <c r="V1415" s="25">
        <f>(F1414-F1415)/F1414</f>
        <v>-6.7567567567567641E-2</v>
      </c>
      <c r="W1415" s="13" t="s">
        <v>95</v>
      </c>
    </row>
    <row r="1416" spans="1:23" x14ac:dyDescent="0.25">
      <c r="A1416" s="21" t="s">
        <v>121</v>
      </c>
      <c r="B1416" s="28">
        <v>45097</v>
      </c>
      <c r="C1416" s="18">
        <v>42078</v>
      </c>
      <c r="D1416" s="9">
        <v>5</v>
      </c>
      <c r="E1416" s="12">
        <f>IF(B1416&gt;0,_xlfn.DAYS(B1416,C1416)/365.242199,"")</f>
        <v>8.2657480659840186</v>
      </c>
      <c r="F1416" s="43">
        <v>812.21165567809749</v>
      </c>
      <c r="G1416" s="47">
        <v>16.509581780538301</v>
      </c>
      <c r="H1416" s="47">
        <v>16.601948271006684</v>
      </c>
      <c r="I1416" s="47">
        <v>21.402852432131446</v>
      </c>
      <c r="J1416" s="40">
        <v>121.27886431660139</v>
      </c>
      <c r="K1416" s="45">
        <f>IF(G1416&gt;0,0.0000275*G1416^2.082*H1416^0.974*F1416,"")</f>
        <v>118.23970402365701</v>
      </c>
      <c r="L1416" s="45">
        <f>IF(G1416&gt;0,(1/3*H1416^3*PI()*(G1416/((H1416-1.3)*200))^2)*F1416,"")</f>
        <v>113.26447023633207</v>
      </c>
      <c r="M1416" s="30">
        <f>IF(E1416&gt;1.9,J1416/E1416,"")</f>
        <v>14.672460780131871</v>
      </c>
      <c r="N1416" s="13" t="s">
        <v>91</v>
      </c>
      <c r="O1416" s="13" t="s">
        <v>379</v>
      </c>
      <c r="P1416" s="27" t="s">
        <v>48</v>
      </c>
      <c r="Q1416" s="15" t="s">
        <v>107</v>
      </c>
      <c r="R1416" s="26">
        <v>1</v>
      </c>
      <c r="S1416" s="13">
        <v>0</v>
      </c>
      <c r="T1416" s="13">
        <v>0</v>
      </c>
      <c r="U1416" s="13"/>
      <c r="V1416" s="25">
        <f>(F1415-F1416)/F1415</f>
        <v>4.092599767468949E-2</v>
      </c>
      <c r="W1416" s="13" t="s">
        <v>95</v>
      </c>
    </row>
    <row r="1417" spans="1:23" x14ac:dyDescent="0.25">
      <c r="A1417" s="21" t="s">
        <v>163</v>
      </c>
      <c r="B1417" s="28">
        <v>45097</v>
      </c>
      <c r="C1417" s="18">
        <v>42078</v>
      </c>
      <c r="D1417" s="9">
        <v>5</v>
      </c>
      <c r="E1417" s="12">
        <f>IF(B1417&gt;0,_xlfn.DAYS(B1417,C1417)/365.242199,"")</f>
        <v>8.2657480659840186</v>
      </c>
      <c r="F1417" s="43">
        <v>812.2116556780976</v>
      </c>
      <c r="G1417" s="47">
        <v>15.768722943722945</v>
      </c>
      <c r="H1417" s="47">
        <v>16.796298603071239</v>
      </c>
      <c r="I1417" s="47">
        <v>20.316792172332093</v>
      </c>
      <c r="J1417" s="40">
        <v>119.23173456202527</v>
      </c>
      <c r="K1417" s="45">
        <f>IF(G1417&gt;0,0.0000275*G1417^2.082*H1417^0.974*F1417,"")</f>
        <v>108.6856745804145</v>
      </c>
      <c r="L1417" s="45">
        <f>IF(G1417&gt;0,(1/3*H1417^3*PI()*(G1417/((H1417-1.3)*200))^2)*F1417,"")</f>
        <v>104.33155913352212</v>
      </c>
      <c r="M1417" s="30">
        <f>IF(E1417&gt;1.9,J1417/E1417,"")</f>
        <v>14.424796595567543</v>
      </c>
      <c r="N1417" s="13" t="s">
        <v>91</v>
      </c>
      <c r="O1417" s="13" t="s">
        <v>379</v>
      </c>
      <c r="P1417" s="27" t="s">
        <v>48</v>
      </c>
      <c r="Q1417" s="15" t="s">
        <v>107</v>
      </c>
      <c r="R1417" s="26">
        <v>2</v>
      </c>
      <c r="S1417" s="13">
        <v>0</v>
      </c>
      <c r="T1417" s="13">
        <v>0</v>
      </c>
      <c r="U1417" s="13"/>
      <c r="V1417" s="25">
        <f>(F1416-F1417)/F1416</f>
        <v>-1.3997193579634291E-16</v>
      </c>
      <c r="W1417" s="13" t="s">
        <v>95</v>
      </c>
    </row>
    <row r="1418" spans="1:23" x14ac:dyDescent="0.25">
      <c r="A1418" s="21" t="s">
        <v>177</v>
      </c>
      <c r="B1418" s="28">
        <v>45097</v>
      </c>
      <c r="C1418" s="18">
        <v>42078</v>
      </c>
      <c r="D1418" s="9">
        <v>5</v>
      </c>
      <c r="E1418" s="12">
        <f>IF(B1418&gt;0,_xlfn.DAYS(B1418,C1418)/365.242199,"")</f>
        <v>8.2657480659840186</v>
      </c>
      <c r="F1418" s="43">
        <v>929.7686058420328</v>
      </c>
      <c r="G1418" s="47">
        <v>15.671156004489337</v>
      </c>
      <c r="H1418" s="47">
        <v>17.224615833362307</v>
      </c>
      <c r="I1418" s="47">
        <v>21.76914471518905</v>
      </c>
      <c r="J1418" s="40">
        <v>132.61612641857025</v>
      </c>
      <c r="K1418" s="45">
        <f>IF(G1418&gt;0,0.0000275*G1418^2.082*H1418^0.974*F1418,"")</f>
        <v>125.86865190704519</v>
      </c>
      <c r="L1418" s="45">
        <f>IF(G1418&gt;0,(1/3*H1418^3*PI()*(G1418/((H1418-1.3)*200))^2)*F1418,"")</f>
        <v>120.46372199763464</v>
      </c>
      <c r="M1418" s="30">
        <f>IF(E1418&gt;1.9,J1418/E1418,"")</f>
        <v>16.044056189460282</v>
      </c>
      <c r="N1418" s="13" t="s">
        <v>91</v>
      </c>
      <c r="O1418" s="13" t="s">
        <v>379</v>
      </c>
      <c r="P1418" s="27" t="s">
        <v>48</v>
      </c>
      <c r="Q1418" s="15" t="s">
        <v>107</v>
      </c>
      <c r="R1418" s="26">
        <v>3</v>
      </c>
      <c r="S1418" s="13">
        <v>0</v>
      </c>
      <c r="T1418" s="13">
        <v>100</v>
      </c>
      <c r="U1418" s="13"/>
      <c r="V1418" s="25">
        <f>(F1417-F1418)/F1417</f>
        <v>-0.14473684210526319</v>
      </c>
      <c r="W1418" s="13" t="s">
        <v>95</v>
      </c>
    </row>
    <row r="1419" spans="1:23" x14ac:dyDescent="0.25">
      <c r="A1419" s="21" t="s">
        <v>191</v>
      </c>
      <c r="B1419" s="28">
        <v>45097</v>
      </c>
      <c r="C1419" s="18">
        <v>42078</v>
      </c>
      <c r="D1419" s="9">
        <v>5</v>
      </c>
      <c r="E1419" s="12">
        <f>IF(B1419&gt;0,_xlfn.DAYS(B1419,C1419)/365.242199,"")</f>
        <v>8.2657480659840186</v>
      </c>
      <c r="F1419" s="43">
        <v>865.64663302534098</v>
      </c>
      <c r="G1419" s="47">
        <v>16.020291666666669</v>
      </c>
      <c r="H1419" s="47">
        <v>17.239240948615304</v>
      </c>
      <c r="I1419" s="47">
        <v>21.455415552497321</v>
      </c>
      <c r="J1419" s="40">
        <v>128.91998768537164</v>
      </c>
      <c r="K1419" s="45">
        <f>IF(G1419&gt;0,0.0000275*G1419^2.082*H1419^0.974*F1419,"")</f>
        <v>122.79079682942621</v>
      </c>
      <c r="L1419" s="45">
        <f>IF(G1419&gt;0,(1/3*H1419^3*PI()*(G1419/((H1419-1.3)*200))^2)*F1419,"")</f>
        <v>117.29223334066523</v>
      </c>
      <c r="M1419" s="30">
        <f>IF(E1419&gt;1.9,J1419/E1419,"")</f>
        <v>15.59689294377544</v>
      </c>
      <c r="N1419" s="13" t="s">
        <v>91</v>
      </c>
      <c r="O1419" s="13" t="s">
        <v>379</v>
      </c>
      <c r="P1419" s="27" t="s">
        <v>48</v>
      </c>
      <c r="Q1419" s="15" t="s">
        <v>107</v>
      </c>
      <c r="R1419" s="26">
        <v>4</v>
      </c>
      <c r="S1419" s="13">
        <v>100</v>
      </c>
      <c r="T1419" s="13">
        <v>100</v>
      </c>
      <c r="U1419" s="13"/>
      <c r="V1419" s="25">
        <f>(F1418-F1419)/F1418</f>
        <v>6.8965517241379212E-2</v>
      </c>
      <c r="W1419" s="13" t="s">
        <v>95</v>
      </c>
    </row>
    <row r="1420" spans="1:23" x14ac:dyDescent="0.25">
      <c r="A1420" s="21" t="s">
        <v>205</v>
      </c>
      <c r="B1420" s="28">
        <v>45097</v>
      </c>
      <c r="C1420" s="18">
        <v>42078</v>
      </c>
      <c r="D1420" s="9">
        <v>5</v>
      </c>
      <c r="E1420" s="12">
        <f>IF(B1420&gt;0,_xlfn.DAYS(B1420,C1420)/365.242199,"")</f>
        <v>8.2657480659840186</v>
      </c>
      <c r="F1420" s="43">
        <v>908.39461490313545</v>
      </c>
      <c r="G1420" s="47">
        <v>13.995035312656011</v>
      </c>
      <c r="H1420" s="47">
        <v>14.529514764846901</v>
      </c>
      <c r="I1420" s="47">
        <v>18.122376311114067</v>
      </c>
      <c r="J1420" s="40">
        <v>110.05575580678887</v>
      </c>
      <c r="K1420" s="45">
        <f>IF(G1420&gt;0,0.0000275*G1420^2.082*H1420^0.974*F1420,"")</f>
        <v>82.32991967781247</v>
      </c>
      <c r="L1420" s="45">
        <f>IF(G1420&gt;0,(1/3*H1420^3*PI()*(G1420/((H1420-1.3)*200))^2)*F1420,"")</f>
        <v>81.63129309894363</v>
      </c>
      <c r="M1420" s="30">
        <f>IF(E1420&gt;1.9,J1420/E1420,"")</f>
        <v>13.314675807710694</v>
      </c>
      <c r="N1420" s="13" t="s">
        <v>91</v>
      </c>
      <c r="O1420" s="13" t="s">
        <v>379</v>
      </c>
      <c r="P1420" s="27" t="s">
        <v>48</v>
      </c>
      <c r="Q1420" s="15" t="s">
        <v>107</v>
      </c>
      <c r="R1420" s="26">
        <v>5</v>
      </c>
      <c r="S1420" s="13">
        <v>100</v>
      </c>
      <c r="T1420" s="13">
        <v>0</v>
      </c>
      <c r="U1420" s="13"/>
      <c r="V1420" s="25">
        <f>(F1419-F1420)/F1419</f>
        <v>-4.9382716049382554E-2</v>
      </c>
      <c r="W1420" s="13" t="s">
        <v>95</v>
      </c>
    </row>
    <row r="1421" spans="1:23" x14ac:dyDescent="0.25">
      <c r="A1421" s="21" t="s">
        <v>219</v>
      </c>
      <c r="B1421" s="28">
        <v>45097</v>
      </c>
      <c r="C1421" s="18">
        <v>42078</v>
      </c>
      <c r="D1421" s="9">
        <v>5</v>
      </c>
      <c r="E1421" s="12">
        <f>IF(B1421&gt;0,_xlfn.DAYS(B1421,C1421)/365.242199,"")</f>
        <v>8.2657480659840186</v>
      </c>
      <c r="F1421" s="43">
        <v>865.64663302534098</v>
      </c>
      <c r="G1421" s="47">
        <v>15.914506172839506</v>
      </c>
      <c r="H1421" s="47">
        <v>16.614100402400151</v>
      </c>
      <c r="I1421" s="47">
        <v>20.972271821845293</v>
      </c>
      <c r="J1421" s="40">
        <v>126.04357738365714</v>
      </c>
      <c r="K1421" s="45">
        <f>IF(G1421&gt;0,0.0000275*G1421^2.082*H1421^0.974*F1421,"")</f>
        <v>116.8291305796174</v>
      </c>
      <c r="L1421" s="45">
        <f>IF(G1421&gt;0,(1/3*H1421^3*PI()*(G1421/((H1421-1.3)*200))^2)*F1421,"")</f>
        <v>112.23882632169138</v>
      </c>
      <c r="M1421" s="30">
        <f>IF(E1421&gt;1.9,J1421/E1421,"")</f>
        <v>15.24890141551295</v>
      </c>
      <c r="N1421" s="13" t="s">
        <v>91</v>
      </c>
      <c r="O1421" s="13" t="s">
        <v>379</v>
      </c>
      <c r="P1421" s="27" t="s">
        <v>48</v>
      </c>
      <c r="Q1421" s="15" t="s">
        <v>107</v>
      </c>
      <c r="R1421" s="26">
        <v>6</v>
      </c>
      <c r="S1421" s="13">
        <v>200</v>
      </c>
      <c r="T1421" s="13">
        <v>200</v>
      </c>
      <c r="U1421" s="13"/>
      <c r="V1421" s="25">
        <f>(F1420-F1421)/F1420</f>
        <v>4.7058823529411611E-2</v>
      </c>
      <c r="W1421" s="13" t="s">
        <v>95</v>
      </c>
    </row>
    <row r="1422" spans="1:23" x14ac:dyDescent="0.25">
      <c r="A1422" s="21" t="s">
        <v>233</v>
      </c>
      <c r="B1422" s="28">
        <v>45097</v>
      </c>
      <c r="C1422" s="18">
        <v>42078</v>
      </c>
      <c r="D1422" s="9">
        <v>5</v>
      </c>
      <c r="E1422" s="12">
        <f>IF(B1422&gt;0,_xlfn.DAYS(B1422,C1422)/365.242199,"")</f>
        <v>8.2657480659840186</v>
      </c>
      <c r="F1422" s="43">
        <v>833.58564661699495</v>
      </c>
      <c r="G1422" s="47">
        <v>15.834218423551752</v>
      </c>
      <c r="H1422" s="47">
        <v>16.698443002794455</v>
      </c>
      <c r="I1422" s="47">
        <v>20.951510555501748</v>
      </c>
      <c r="J1422" s="40">
        <v>127.97552297095319</v>
      </c>
      <c r="K1422" s="45">
        <f>IF(G1422&gt;0,0.0000275*G1422^2.082*H1422^0.974*F1422,"")</f>
        <v>111.87408894210299</v>
      </c>
      <c r="L1422" s="45">
        <f>IF(G1422&gt;0,(1/3*H1422^3*PI()*(G1422/((H1422-1.3)*200))^2)*F1422,"")</f>
        <v>107.44505523602813</v>
      </c>
      <c r="M1422" s="30">
        <f>IF(E1422&gt;1.9,J1422/E1422,"")</f>
        <v>15.482630482969844</v>
      </c>
      <c r="N1422" s="13" t="s">
        <v>91</v>
      </c>
      <c r="O1422" s="13" t="s">
        <v>379</v>
      </c>
      <c r="P1422" s="27" t="s">
        <v>48</v>
      </c>
      <c r="Q1422" s="15" t="s">
        <v>107</v>
      </c>
      <c r="R1422" s="26">
        <v>7</v>
      </c>
      <c r="S1422" s="13">
        <v>200</v>
      </c>
      <c r="T1422" s="13">
        <v>0</v>
      </c>
      <c r="U1422" s="13"/>
      <c r="V1422" s="25">
        <f>(F1421-F1422)/F1421</f>
        <v>3.7037037037037111E-2</v>
      </c>
      <c r="W1422" s="13" t="s">
        <v>95</v>
      </c>
    </row>
    <row r="1423" spans="1:23" x14ac:dyDescent="0.25">
      <c r="A1423" s="21" t="s">
        <v>247</v>
      </c>
      <c r="B1423" s="28">
        <v>45097</v>
      </c>
      <c r="C1423" s="18">
        <v>42078</v>
      </c>
      <c r="D1423" s="9">
        <v>5</v>
      </c>
      <c r="E1423" s="12">
        <f>IF(B1423&gt;0,_xlfn.DAYS(B1423,C1423)/365.242199,"")</f>
        <v>8.2657480659840186</v>
      </c>
      <c r="F1423" s="43">
        <v>790.83766473920025</v>
      </c>
      <c r="G1423" s="47">
        <v>16.228579059829059</v>
      </c>
      <c r="H1423" s="47">
        <v>16.306464557792303</v>
      </c>
      <c r="I1423" s="47">
        <v>21.025833621627108</v>
      </c>
      <c r="J1423" s="40">
        <v>126.71535906990476</v>
      </c>
      <c r="K1423" s="45">
        <f>IF(G1423&gt;0,0.0000275*G1423^2.082*H1423^0.974*F1423,"")</f>
        <v>109.1597384500854</v>
      </c>
      <c r="L1423" s="45">
        <f>IF(G1423&gt;0,(1/3*H1423^3*PI()*(G1423/((H1423-1.3)*200))^2)*F1423,"")</f>
        <v>104.98799011436599</v>
      </c>
      <c r="M1423" s="30">
        <f>IF(E1423&gt;1.9,J1423/E1423,"")</f>
        <v>15.330174360306927</v>
      </c>
      <c r="N1423" s="13" t="s">
        <v>91</v>
      </c>
      <c r="O1423" s="13" t="s">
        <v>379</v>
      </c>
      <c r="P1423" s="27" t="s">
        <v>48</v>
      </c>
      <c r="Q1423" s="15" t="s">
        <v>107</v>
      </c>
      <c r="R1423" s="26">
        <v>8</v>
      </c>
      <c r="S1423" s="13">
        <v>400</v>
      </c>
      <c r="T1423" s="13">
        <v>0</v>
      </c>
      <c r="U1423" s="13"/>
      <c r="V1423" s="25">
        <f>(F1422-F1423)/F1422</f>
        <v>5.1282051282051384E-2</v>
      </c>
      <c r="W1423" s="13" t="s">
        <v>95</v>
      </c>
    </row>
    <row r="1424" spans="1:23" x14ac:dyDescent="0.25">
      <c r="A1424" s="21" t="s">
        <v>149</v>
      </c>
      <c r="B1424" s="28">
        <v>45097</v>
      </c>
      <c r="C1424" s="18">
        <v>42078</v>
      </c>
      <c r="D1424" s="9">
        <v>5</v>
      </c>
      <c r="E1424" s="12">
        <f>IF(B1424&gt;0,_xlfn.DAYS(B1424,C1424)/365.242199,"")</f>
        <v>8.2657480659840186</v>
      </c>
      <c r="F1424" s="43">
        <v>748.08968286140578</v>
      </c>
      <c r="G1424" s="47">
        <v>16.078787878787878</v>
      </c>
      <c r="H1424" s="47">
        <v>15.488079036748481</v>
      </c>
      <c r="I1424" s="47">
        <v>19.517229460437292</v>
      </c>
      <c r="J1424" s="40">
        <v>116.5471229884416</v>
      </c>
      <c r="K1424" s="45">
        <f>IF(G1424&gt;0,0.0000275*G1424^2.082*H1424^0.974*F1424,"")</f>
        <v>96.330399519528171</v>
      </c>
      <c r="L1424" s="45">
        <f>IF(G1424&gt;0,(1/3*H1424^3*PI()*(G1424/((H1424-1.3)*200))^2)*F1424,"")</f>
        <v>93.448938790321961</v>
      </c>
      <c r="M1424" s="30">
        <f>IF(E1424&gt;1.9,J1424/E1424,"")</f>
        <v>14.100009104810155</v>
      </c>
      <c r="N1424" s="13" t="s">
        <v>91</v>
      </c>
      <c r="O1424" s="13" t="s">
        <v>379</v>
      </c>
      <c r="P1424" s="27" t="s">
        <v>48</v>
      </c>
      <c r="Q1424" s="15" t="s">
        <v>107</v>
      </c>
      <c r="R1424" s="26">
        <v>9</v>
      </c>
      <c r="S1424" s="13">
        <v>400</v>
      </c>
      <c r="T1424" s="13">
        <v>400</v>
      </c>
      <c r="U1424" s="13"/>
      <c r="V1424" s="25">
        <f>(F1423-F1424)/F1423</f>
        <v>5.4054054054053884E-2</v>
      </c>
      <c r="W1424" s="13" t="s">
        <v>95</v>
      </c>
    </row>
    <row r="1425" spans="1:23" x14ac:dyDescent="0.25">
      <c r="A1425" s="21" t="s">
        <v>135</v>
      </c>
      <c r="B1425" s="28">
        <v>45097</v>
      </c>
      <c r="C1425" s="18">
        <v>42078</v>
      </c>
      <c r="D1425" s="9">
        <v>5</v>
      </c>
      <c r="E1425" s="12">
        <f>IF(B1425&gt;0,_xlfn.DAYS(B1425,C1425)/365.242199,"")</f>
        <v>8.2657480659840186</v>
      </c>
      <c r="F1425" s="43">
        <v>844.27264208644362</v>
      </c>
      <c r="G1425" s="47">
        <v>15.44812610229277</v>
      </c>
      <c r="H1425" s="47">
        <v>15.354530684475503</v>
      </c>
      <c r="I1425" s="47">
        <v>20.303952535011902</v>
      </c>
      <c r="J1425" s="40">
        <v>119.52977511363262</v>
      </c>
      <c r="K1425" s="45">
        <f>IF(G1425&gt;0,0.0000275*G1425^2.082*H1425^0.974*F1425,"")</f>
        <v>99.185739293682872</v>
      </c>
      <c r="L1425" s="45">
        <f>IF(G1425&gt;0,(1/3*H1425^3*PI()*(G1425/((H1425-1.3)*200))^2)*F1425,"")</f>
        <v>96.667369090300824</v>
      </c>
      <c r="M1425" s="30">
        <f>IF(E1425&gt;1.9,J1425/E1425,"")</f>
        <v>14.460853894825656</v>
      </c>
      <c r="N1425" s="13" t="s">
        <v>91</v>
      </c>
      <c r="O1425" s="13" t="s">
        <v>379</v>
      </c>
      <c r="P1425" s="27" t="s">
        <v>48</v>
      </c>
      <c r="Q1425" s="15" t="s">
        <v>107</v>
      </c>
      <c r="R1425" s="26">
        <v>10</v>
      </c>
      <c r="S1425" s="13">
        <v>400</v>
      </c>
      <c r="T1425" s="13">
        <v>0</v>
      </c>
      <c r="U1425" s="13"/>
      <c r="V1425" s="25">
        <f>(F1424-F1425)/F1424</f>
        <v>-0.12857142857142853</v>
      </c>
      <c r="W1425" s="13" t="s">
        <v>95</v>
      </c>
    </row>
    <row r="1426" spans="1:23" x14ac:dyDescent="0.25">
      <c r="A1426" s="21" t="s">
        <v>122</v>
      </c>
      <c r="B1426" s="28">
        <v>45467</v>
      </c>
      <c r="C1426" s="18">
        <v>42597</v>
      </c>
      <c r="D1426" s="9">
        <v>5</v>
      </c>
      <c r="E1426" s="12">
        <f>IF(B1426&gt;0,_xlfn.DAYS(B1426,C1426)/365.242199,"")</f>
        <v>7.8577995857483041</v>
      </c>
      <c r="F1426" s="43">
        <v>1093.75</v>
      </c>
      <c r="G1426" s="47">
        <v>12.066432666432664</v>
      </c>
      <c r="H1426" s="47">
        <v>11.939277605340244</v>
      </c>
      <c r="I1426" s="47">
        <v>16.034057099735278</v>
      </c>
      <c r="J1426" s="40">
        <v>63.212598017021818</v>
      </c>
      <c r="K1426" s="45">
        <f>IF(G1426&gt;0,0.0000275*G1426^2.082*H1426^0.974*F1426,"")</f>
        <v>60.127706382748102</v>
      </c>
      <c r="L1426" s="45">
        <f>IF(G1426&gt;0,(1/3*H1426^3*PI()*(G1426/((H1426-1.3)*200))^2)*F1426,"")</f>
        <v>62.683660437759045</v>
      </c>
      <c r="M1426" s="30">
        <f>IF(E1426&gt;1.9,J1426/E1426,"")</f>
        <v>8.0445673533937594</v>
      </c>
      <c r="N1426" s="13" t="s">
        <v>90</v>
      </c>
      <c r="O1426" s="13" t="s">
        <v>379</v>
      </c>
      <c r="P1426" s="27" t="s">
        <v>48</v>
      </c>
      <c r="Q1426" s="15" t="s">
        <v>108</v>
      </c>
      <c r="R1426" s="26">
        <v>1</v>
      </c>
      <c r="S1426" s="13">
        <v>0</v>
      </c>
      <c r="T1426" s="13">
        <v>0</v>
      </c>
      <c r="U1426" s="13"/>
      <c r="V1426" s="25">
        <f>(F1425-F1426)/F1425</f>
        <v>-0.29549383158623399</v>
      </c>
      <c r="W1426" s="13" t="s">
        <v>95</v>
      </c>
    </row>
    <row r="1427" spans="1:23" x14ac:dyDescent="0.25">
      <c r="A1427" s="21" t="s">
        <v>164</v>
      </c>
      <c r="B1427" s="28">
        <v>45467</v>
      </c>
      <c r="C1427" s="18">
        <v>42597</v>
      </c>
      <c r="D1427" s="9">
        <v>5</v>
      </c>
      <c r="E1427" s="12">
        <f>IF(B1427&gt;0,_xlfn.DAYS(B1427,C1427)/365.242199,"")</f>
        <v>7.8577995857483041</v>
      </c>
      <c r="F1427" s="43">
        <v>1114.5833333333333</v>
      </c>
      <c r="G1427" s="47">
        <v>10.478522833028466</v>
      </c>
      <c r="H1427" s="47">
        <v>10.110333825937602</v>
      </c>
      <c r="I1427" s="47">
        <v>13.45760297598251</v>
      </c>
      <c r="J1427" s="40">
        <v>66.290474588838521</v>
      </c>
      <c r="K1427" s="45">
        <f>IF(G1427&gt;0,0.0000275*G1427^2.082*H1427^0.974*F1427,"")</f>
        <v>38.846470369073231</v>
      </c>
      <c r="L1427" s="45">
        <f>IF(G1427&gt;0,(1/3*H1427^3*PI()*(G1427/((H1427-1.3)*200))^2)*F1427,"")</f>
        <v>42.657269957013469</v>
      </c>
      <c r="M1427" s="30">
        <f>IF(E1427&gt;1.9,J1427/E1427,"")</f>
        <v>8.4362643594358904</v>
      </c>
      <c r="N1427" s="13" t="s">
        <v>90</v>
      </c>
      <c r="O1427" s="13" t="s">
        <v>379</v>
      </c>
      <c r="P1427" s="27" t="s">
        <v>48</v>
      </c>
      <c r="Q1427" s="15" t="s">
        <v>108</v>
      </c>
      <c r="R1427" s="26">
        <v>2</v>
      </c>
      <c r="S1427" s="13">
        <v>0</v>
      </c>
      <c r="T1427" s="13">
        <v>0</v>
      </c>
      <c r="U1427" s="13"/>
      <c r="V1427" s="25">
        <f>(F1426-F1427)/F1426</f>
        <v>-1.904761904761898E-2</v>
      </c>
      <c r="W1427" s="13" t="s">
        <v>95</v>
      </c>
    </row>
    <row r="1428" spans="1:23" x14ac:dyDescent="0.25">
      <c r="A1428" s="21" t="s">
        <v>178</v>
      </c>
      <c r="B1428" s="28">
        <v>45467</v>
      </c>
      <c r="C1428" s="18">
        <v>42597</v>
      </c>
      <c r="D1428" s="9">
        <v>5</v>
      </c>
      <c r="E1428" s="12">
        <f>IF(B1428&gt;0,_xlfn.DAYS(B1428,C1428)/365.242199,"")</f>
        <v>7.8577995857483041</v>
      </c>
      <c r="F1428" s="43">
        <v>1072.9166666666667</v>
      </c>
      <c r="G1428" s="47">
        <v>12.037084734504088</v>
      </c>
      <c r="H1428" s="47">
        <v>12.277702956939379</v>
      </c>
      <c r="I1428" s="47">
        <v>15.720590794199524</v>
      </c>
      <c r="J1428" s="40">
        <v>71.256991981592222</v>
      </c>
      <c r="K1428" s="45">
        <f>IF(G1428&gt;0,0.0000275*G1428^2.082*H1428^0.974*F1428,"")</f>
        <v>60.303725862047443</v>
      </c>
      <c r="L1428" s="45">
        <f>IF(G1428&gt;0,(1/3*H1428^3*PI()*(G1428/((H1428-1.3)*200))^2)*F1428,"")</f>
        <v>62.50369174476775</v>
      </c>
      <c r="M1428" s="30">
        <f>IF(E1428&gt;1.9,J1428/E1428,"")</f>
        <v>9.0683137440704229</v>
      </c>
      <c r="N1428" s="13" t="s">
        <v>90</v>
      </c>
      <c r="O1428" s="13" t="s">
        <v>379</v>
      </c>
      <c r="P1428" s="27" t="s">
        <v>48</v>
      </c>
      <c r="Q1428" s="15" t="s">
        <v>108</v>
      </c>
      <c r="R1428" s="26">
        <v>3</v>
      </c>
      <c r="S1428" s="13">
        <v>0</v>
      </c>
      <c r="T1428" s="13">
        <v>100</v>
      </c>
      <c r="U1428" s="13"/>
      <c r="V1428" s="25">
        <f>(F1427-F1428)/F1427</f>
        <v>3.7383177570093323E-2</v>
      </c>
      <c r="W1428" s="13" t="s">
        <v>95</v>
      </c>
    </row>
    <row r="1429" spans="1:23" x14ac:dyDescent="0.25">
      <c r="A1429" s="21" t="s">
        <v>192</v>
      </c>
      <c r="B1429" s="28">
        <v>45467</v>
      </c>
      <c r="C1429" s="18">
        <v>42597</v>
      </c>
      <c r="D1429" s="9">
        <v>5</v>
      </c>
      <c r="E1429" s="12">
        <f>IF(B1429&gt;0,_xlfn.DAYS(B1429,C1429)/365.242199,"")</f>
        <v>7.8577995857483041</v>
      </c>
      <c r="F1429" s="43">
        <v>916.66666666666663</v>
      </c>
      <c r="G1429" s="47">
        <v>11.981954022988504</v>
      </c>
      <c r="H1429" s="47">
        <v>11.740875046347796</v>
      </c>
      <c r="I1429" s="47">
        <v>14.420385452598005</v>
      </c>
      <c r="J1429" s="40">
        <v>69.516315538404697</v>
      </c>
      <c r="K1429" s="45">
        <f>IF(G1429&gt;0,0.0000275*G1429^2.082*H1429^0.974*F1429,"")</f>
        <v>48.857017490314512</v>
      </c>
      <c r="L1429" s="45">
        <f>IF(G1429&gt;0,(1/3*H1429^3*PI()*(G1429/((H1429-1.3)*200))^2)*F1429,"")</f>
        <v>51.152040752670679</v>
      </c>
      <c r="M1429" s="30">
        <f>IF(E1429&gt;1.9,J1429/E1429,"")</f>
        <v>8.8467916214720574</v>
      </c>
      <c r="N1429" s="13" t="s">
        <v>90</v>
      </c>
      <c r="O1429" s="13" t="s">
        <v>379</v>
      </c>
      <c r="P1429" s="27" t="s">
        <v>48</v>
      </c>
      <c r="Q1429" s="15" t="s">
        <v>108</v>
      </c>
      <c r="R1429" s="26">
        <v>4</v>
      </c>
      <c r="S1429" s="13">
        <v>100</v>
      </c>
      <c r="T1429" s="13">
        <v>100</v>
      </c>
      <c r="U1429" s="13"/>
      <c r="V1429" s="25">
        <f>(F1428-F1429)/F1428</f>
        <v>0.14563106796116515</v>
      </c>
      <c r="W1429" s="13" t="s">
        <v>95</v>
      </c>
    </row>
    <row r="1430" spans="1:23" x14ac:dyDescent="0.25">
      <c r="A1430" s="21" t="s">
        <v>206</v>
      </c>
      <c r="B1430" s="28">
        <v>45467</v>
      </c>
      <c r="C1430" s="18">
        <v>42597</v>
      </c>
      <c r="D1430" s="9">
        <v>5</v>
      </c>
      <c r="E1430" s="12">
        <f>IF(B1430&gt;0,_xlfn.DAYS(B1430,C1430)/365.242199,"")</f>
        <v>7.8577995857483041</v>
      </c>
      <c r="F1430" s="43">
        <v>1229.1666666666667</v>
      </c>
      <c r="G1430" s="47">
        <v>11.830619658119659</v>
      </c>
      <c r="H1430" s="47">
        <v>12.14068816977386</v>
      </c>
      <c r="I1430" s="47">
        <v>16.7138999540906</v>
      </c>
      <c r="J1430" s="40">
        <v>75.821797031790567</v>
      </c>
      <c r="K1430" s="45">
        <f>IF(G1430&gt;0,0.0000275*G1430^2.082*H1430^0.974*F1430,"")</f>
        <v>65.917092951796633</v>
      </c>
      <c r="L1430" s="45">
        <f>IF(G1430&gt;0,(1/3*H1430^3*PI()*(G1430/((H1430-1.3)*200))^2)*F1430,"")</f>
        <v>68.582070917115843</v>
      </c>
      <c r="M1430" s="30">
        <f>IF(E1430&gt;1.9,J1430/E1430,"")</f>
        <v>9.6492403763145855</v>
      </c>
      <c r="N1430" s="13" t="s">
        <v>90</v>
      </c>
      <c r="O1430" s="13" t="s">
        <v>379</v>
      </c>
      <c r="P1430" s="27" t="s">
        <v>48</v>
      </c>
      <c r="Q1430" s="15" t="s">
        <v>108</v>
      </c>
      <c r="R1430" s="26">
        <v>5</v>
      </c>
      <c r="S1430" s="13">
        <v>100</v>
      </c>
      <c r="T1430" s="13">
        <v>0</v>
      </c>
      <c r="U1430" s="13"/>
      <c r="V1430" s="25">
        <f>(F1429-F1430)/F1429</f>
        <v>-0.34090909090909105</v>
      </c>
      <c r="W1430" s="13" t="s">
        <v>95</v>
      </c>
    </row>
    <row r="1431" spans="1:23" x14ac:dyDescent="0.25">
      <c r="A1431" s="21" t="s">
        <v>220</v>
      </c>
      <c r="B1431" s="28">
        <v>45467</v>
      </c>
      <c r="C1431" s="18">
        <v>42597</v>
      </c>
      <c r="D1431" s="9">
        <v>5</v>
      </c>
      <c r="E1431" s="12">
        <f>IF(B1431&gt;0,_xlfn.DAYS(B1431,C1431)/365.242199,"")</f>
        <v>7.8577995857483041</v>
      </c>
      <c r="F1431" s="43">
        <v>1093.75</v>
      </c>
      <c r="G1431" s="47">
        <v>11.750502710502712</v>
      </c>
      <c r="H1431" s="47">
        <v>11.456851156851158</v>
      </c>
      <c r="I1431" s="47">
        <v>15.551364625818366</v>
      </c>
      <c r="J1431" s="40">
        <v>72.517611286323842</v>
      </c>
      <c r="K1431" s="45">
        <f>IF(G1431&gt;0,0.0000275*G1431^2.082*H1431^0.974*F1431,"")</f>
        <v>54.656001479439908</v>
      </c>
      <c r="L1431" s="45">
        <f>IF(G1431&gt;0,(1/3*H1431^3*PI()*(G1431/((H1431-1.3)*200))^2)*F1431,"")</f>
        <v>57.633795768976604</v>
      </c>
      <c r="M1431" s="30">
        <f>IF(E1431&gt;1.9,J1431/E1431,"")</f>
        <v>9.2287427917923832</v>
      </c>
      <c r="N1431" s="13" t="s">
        <v>90</v>
      </c>
      <c r="O1431" s="13" t="s">
        <v>379</v>
      </c>
      <c r="P1431" s="27" t="s">
        <v>48</v>
      </c>
      <c r="Q1431" s="15" t="s">
        <v>108</v>
      </c>
      <c r="R1431" s="26">
        <v>6</v>
      </c>
      <c r="S1431" s="13">
        <v>200</v>
      </c>
      <c r="T1431" s="13">
        <v>200</v>
      </c>
      <c r="U1431" s="13"/>
      <c r="V1431" s="25">
        <f>(F1430-F1431)/F1430</f>
        <v>0.11016949152542378</v>
      </c>
      <c r="W1431" s="13" t="s">
        <v>95</v>
      </c>
    </row>
    <row r="1432" spans="1:23" x14ac:dyDescent="0.25">
      <c r="A1432" s="21" t="s">
        <v>234</v>
      </c>
      <c r="B1432" s="28">
        <v>45467</v>
      </c>
      <c r="C1432" s="18">
        <v>42597</v>
      </c>
      <c r="D1432" s="9">
        <v>5</v>
      </c>
      <c r="E1432" s="12">
        <f>IF(B1432&gt;0,_xlfn.DAYS(B1432,C1432)/365.242199,"")</f>
        <v>7.8577995857483041</v>
      </c>
      <c r="F1432" s="43">
        <v>1062.5</v>
      </c>
      <c r="G1432" s="47">
        <v>11.880389237199584</v>
      </c>
      <c r="H1432" s="47">
        <v>11.153091415206838</v>
      </c>
      <c r="I1432" s="47">
        <v>15.957074938711898</v>
      </c>
      <c r="J1432" s="40">
        <v>81.023053160466603</v>
      </c>
      <c r="K1432" s="45">
        <f>IF(G1432&gt;0,0.0000275*G1432^2.082*H1432^0.974*F1432,"")</f>
        <v>52.920272505652854</v>
      </c>
      <c r="L1432" s="45">
        <f>IF(G1432&gt;0,(1/3*H1432^3*PI()*(G1432/((H1432-1.3)*200))^2)*F1432,"")</f>
        <v>56.104754465106211</v>
      </c>
      <c r="M1432" s="30">
        <f>IF(E1432&gt;1.9,J1432/E1432,"")</f>
        <v>10.311163103143807</v>
      </c>
      <c r="N1432" s="13" t="s">
        <v>90</v>
      </c>
      <c r="O1432" s="13" t="s">
        <v>379</v>
      </c>
      <c r="P1432" s="27" t="s">
        <v>48</v>
      </c>
      <c r="Q1432" s="15" t="s">
        <v>108</v>
      </c>
      <c r="R1432" s="26">
        <v>7</v>
      </c>
      <c r="S1432" s="13">
        <v>200</v>
      </c>
      <c r="T1432" s="13">
        <v>0</v>
      </c>
      <c r="U1432" s="13"/>
      <c r="V1432" s="25">
        <f>(F1431-F1432)/F1431</f>
        <v>2.8571428571428571E-2</v>
      </c>
      <c r="W1432" s="13" t="s">
        <v>95</v>
      </c>
    </row>
    <row r="1433" spans="1:23" x14ac:dyDescent="0.25">
      <c r="A1433" s="21" t="s">
        <v>248</v>
      </c>
      <c r="B1433" s="28">
        <v>45467</v>
      </c>
      <c r="C1433" s="18">
        <v>42597</v>
      </c>
      <c r="D1433" s="9">
        <v>5</v>
      </c>
      <c r="E1433" s="12">
        <f>IF(B1433&gt;0,_xlfn.DAYS(B1433,C1433)/365.242199,"")</f>
        <v>7.8577995857483041</v>
      </c>
      <c r="F1433" s="43">
        <v>1031.25</v>
      </c>
      <c r="G1433" s="47">
        <v>12.632577030812323</v>
      </c>
      <c r="H1433" s="47">
        <v>11.858494249016239</v>
      </c>
      <c r="I1433" s="47">
        <v>16.917724891968966</v>
      </c>
      <c r="J1433" s="40">
        <v>82.05807223303556</v>
      </c>
      <c r="K1433" s="45">
        <f>IF(G1433&gt;0,0.0000275*G1433^2.082*H1433^0.974*F1433,"")</f>
        <v>61.959468707090494</v>
      </c>
      <c r="L1433" s="45">
        <f>IF(G1433&gt;0,(1/3*H1433^3*PI()*(G1433/((H1433-1.3)*200))^2)*F1433,"")</f>
        <v>64.446771354372032</v>
      </c>
      <c r="M1433" s="30">
        <f>IF(E1433&gt;1.9,J1433/E1433,"")</f>
        <v>10.442881793761238</v>
      </c>
      <c r="N1433" s="13" t="s">
        <v>90</v>
      </c>
      <c r="O1433" s="13" t="s">
        <v>379</v>
      </c>
      <c r="P1433" s="27" t="s">
        <v>48</v>
      </c>
      <c r="Q1433" s="15" t="s">
        <v>108</v>
      </c>
      <c r="R1433" s="26">
        <v>8</v>
      </c>
      <c r="S1433" s="13">
        <v>400</v>
      </c>
      <c r="T1433" s="13">
        <v>0</v>
      </c>
      <c r="U1433" s="13"/>
      <c r="V1433" s="25">
        <f>(F1432-F1433)/F1432</f>
        <v>2.9411764705882353E-2</v>
      </c>
      <c r="W1433" s="13" t="s">
        <v>95</v>
      </c>
    </row>
    <row r="1434" spans="1:23" x14ac:dyDescent="0.25">
      <c r="A1434" s="21" t="s">
        <v>150</v>
      </c>
      <c r="B1434" s="28">
        <v>45467</v>
      </c>
      <c r="C1434" s="18">
        <v>42597</v>
      </c>
      <c r="D1434" s="9">
        <v>5</v>
      </c>
      <c r="E1434" s="12">
        <f>IF(B1434&gt;0,_xlfn.DAYS(B1434,C1434)/365.242199,"")</f>
        <v>7.8577995857483041</v>
      </c>
      <c r="F1434" s="43">
        <v>979.16666666666663</v>
      </c>
      <c r="G1434" s="47">
        <v>13.073685203685205</v>
      </c>
      <c r="H1434" s="47">
        <v>12.420578693337314</v>
      </c>
      <c r="I1434" s="47">
        <v>17.060623112045924</v>
      </c>
      <c r="J1434" s="40">
        <v>86.21580520377276</v>
      </c>
      <c r="K1434" s="45">
        <f>IF(G1434&gt;0,0.0000275*G1434^2.082*H1434^0.974*F1434,"")</f>
        <v>66.103452472386877</v>
      </c>
      <c r="L1434" s="45">
        <f>IF(G1434&gt;0,(1/3*H1434^3*PI()*(G1434/((H1434-1.3)*200))^2)*F1434,"")</f>
        <v>67.887843173104542</v>
      </c>
      <c r="M1434" s="30">
        <f>IF(E1434&gt;1.9,J1434/E1434,"")</f>
        <v>10.972003582293244</v>
      </c>
      <c r="N1434" s="13" t="s">
        <v>90</v>
      </c>
      <c r="O1434" s="13" t="s">
        <v>379</v>
      </c>
      <c r="P1434" s="27" t="s">
        <v>48</v>
      </c>
      <c r="Q1434" s="15" t="s">
        <v>108</v>
      </c>
      <c r="R1434" s="26">
        <v>9</v>
      </c>
      <c r="S1434" s="13">
        <v>400</v>
      </c>
      <c r="T1434" s="13">
        <v>400</v>
      </c>
      <c r="U1434" s="13"/>
      <c r="V1434" s="25">
        <f>(F1433-F1434)/F1433</f>
        <v>5.0505050505050539E-2</v>
      </c>
      <c r="W1434" s="13" t="s">
        <v>95</v>
      </c>
    </row>
    <row r="1435" spans="1:23" x14ac:dyDescent="0.25">
      <c r="A1435" s="21" t="s">
        <v>136</v>
      </c>
      <c r="B1435" s="28">
        <v>45467</v>
      </c>
      <c r="C1435" s="18">
        <v>42597</v>
      </c>
      <c r="D1435" s="9">
        <v>5</v>
      </c>
      <c r="E1435" s="12">
        <f>IF(B1435&gt;0,_xlfn.DAYS(B1435,C1435)/365.242199,"")</f>
        <v>7.8577995857483041</v>
      </c>
      <c r="F1435" s="43">
        <v>1281.25</v>
      </c>
      <c r="G1435" s="47">
        <v>11.63751179022826</v>
      </c>
      <c r="H1435" s="47">
        <v>11.170659950625325</v>
      </c>
      <c r="I1435" s="47">
        <v>16.781494306171652</v>
      </c>
      <c r="J1435" s="40">
        <v>78.616002910285928</v>
      </c>
      <c r="K1435" s="45">
        <f>IF(G1435&gt;0,0.0000275*G1435^2.082*H1435^0.974*F1435,"")</f>
        <v>61.223217992526038</v>
      </c>
      <c r="L1435" s="45">
        <f>IF(G1435&gt;0,(1/3*H1435^3*PI()*(G1435/((H1435-1.3)*200))^2)*F1435,"")</f>
        <v>64.993045292663226</v>
      </c>
      <c r="M1435" s="30">
        <f>IF(E1435&gt;1.9,J1435/E1435,"")</f>
        <v>10.004836856983706</v>
      </c>
      <c r="N1435" s="13" t="s">
        <v>90</v>
      </c>
      <c r="O1435" s="13" t="s">
        <v>379</v>
      </c>
      <c r="P1435" s="27" t="s">
        <v>48</v>
      </c>
      <c r="Q1435" s="15" t="s">
        <v>108</v>
      </c>
      <c r="R1435" s="26">
        <v>10</v>
      </c>
      <c r="S1435" s="13">
        <v>400</v>
      </c>
      <c r="T1435" s="13">
        <v>0</v>
      </c>
      <c r="U1435" s="13"/>
      <c r="V1435" s="25">
        <f>(F1434-F1435)/F1434</f>
        <v>-0.3085106382978724</v>
      </c>
      <c r="W1435" s="13" t="s">
        <v>95</v>
      </c>
    </row>
    <row r="1436" spans="1:23" x14ac:dyDescent="0.25">
      <c r="A1436" s="21" t="s">
        <v>123</v>
      </c>
      <c r="B1436" s="28">
        <v>45462</v>
      </c>
      <c r="C1436" s="18">
        <v>42962</v>
      </c>
      <c r="D1436" s="9">
        <v>5</v>
      </c>
      <c r="E1436" s="12">
        <f>IF(B1436&gt;0,_xlfn.DAYS(B1436,C1436)/365.242199,"")</f>
        <v>6.8447731583173388</v>
      </c>
      <c r="F1436" s="43">
        <v>977.34613056418584</v>
      </c>
      <c r="G1436" s="47">
        <v>13.637926322043967</v>
      </c>
      <c r="H1436" s="47">
        <v>14.728148499543188</v>
      </c>
      <c r="I1436" s="47">
        <v>18.042487130514047</v>
      </c>
      <c r="J1436" s="40">
        <v>83.296437786226988</v>
      </c>
      <c r="K1436" s="45">
        <f>IF(G1436&gt;0,0.0000275*G1436^2.082*H1436^0.974*F1436,"")</f>
        <v>85.055702849863366</v>
      </c>
      <c r="L1436" s="45">
        <f>IF(G1436&gt;0,(1/3*H1436^3*PI()*(G1436/((H1436-1.3)*200))^2)*F1436,"")</f>
        <v>84.319087239518154</v>
      </c>
      <c r="M1436" s="30">
        <f>IF(E1436&gt;1.9,J1436/E1436,"")</f>
        <v>12.169349642363295</v>
      </c>
      <c r="N1436" s="13" t="s">
        <v>90</v>
      </c>
      <c r="O1436" s="13" t="s">
        <v>379</v>
      </c>
      <c r="P1436" s="27" t="s">
        <v>48</v>
      </c>
      <c r="Q1436" s="15" t="s">
        <v>109</v>
      </c>
      <c r="R1436" s="26">
        <v>1</v>
      </c>
      <c r="S1436" s="13">
        <v>0</v>
      </c>
      <c r="T1436" s="13">
        <v>0</v>
      </c>
      <c r="U1436" s="13"/>
      <c r="V1436" s="25">
        <f>(F1435-F1436)/F1435</f>
        <v>0.23719326394990373</v>
      </c>
      <c r="W1436" s="13" t="s">
        <v>95</v>
      </c>
    </row>
    <row r="1437" spans="1:23" x14ac:dyDescent="0.25">
      <c r="A1437" s="21" t="s">
        <v>165</v>
      </c>
      <c r="B1437" s="28">
        <v>45462</v>
      </c>
      <c r="C1437" s="18">
        <v>42962</v>
      </c>
      <c r="D1437" s="9">
        <v>5</v>
      </c>
      <c r="E1437" s="12">
        <f>IF(B1437&gt;0,_xlfn.DAYS(B1437,C1437)/365.242199,"")</f>
        <v>6.8447731583173388</v>
      </c>
      <c r="F1437" s="43">
        <v>896.74026412590229</v>
      </c>
      <c r="G1437" s="47">
        <v>13.217027417027417</v>
      </c>
      <c r="H1437" s="47">
        <v>14.596643155694881</v>
      </c>
      <c r="I1437" s="47">
        <v>16.150165102546524</v>
      </c>
      <c r="J1437" s="40">
        <v>80.549556897152286</v>
      </c>
      <c r="K1437" s="45">
        <f>IF(G1437&gt;0,0.0000275*G1437^2.082*H1437^0.974*F1437,"")</f>
        <v>72.474016395427057</v>
      </c>
      <c r="L1437" s="45">
        <f>IF(G1437&gt;0,(1/3*H1437^3*PI()*(G1437/((H1437-1.3)*200))^2)*F1437,"")</f>
        <v>72.140280091417054</v>
      </c>
      <c r="M1437" s="30">
        <f>IF(E1437&gt;1.9,J1437/E1437,"")</f>
        <v>11.768038915836607</v>
      </c>
      <c r="N1437" s="13" t="s">
        <v>90</v>
      </c>
      <c r="O1437" s="13" t="s">
        <v>379</v>
      </c>
      <c r="P1437" s="27" t="s">
        <v>48</v>
      </c>
      <c r="Q1437" s="15" t="s">
        <v>109</v>
      </c>
      <c r="R1437" s="26">
        <v>2</v>
      </c>
      <c r="S1437" s="13">
        <v>0</v>
      </c>
      <c r="T1437" s="13">
        <v>0</v>
      </c>
      <c r="U1437" s="13"/>
      <c r="V1437" s="25">
        <f>(F1436-F1437)/F1436</f>
        <v>8.2474226804123904E-2</v>
      </c>
      <c r="W1437" s="13" t="s">
        <v>95</v>
      </c>
    </row>
    <row r="1438" spans="1:23" x14ac:dyDescent="0.25">
      <c r="A1438" s="21" t="s">
        <v>179</v>
      </c>
      <c r="B1438" s="28">
        <v>45462</v>
      </c>
      <c r="C1438" s="18">
        <v>42962</v>
      </c>
      <c r="D1438" s="9">
        <v>5</v>
      </c>
      <c r="E1438" s="12">
        <f>IF(B1438&gt;0,_xlfn.DAYS(B1438,C1438)/365.242199,"")</f>
        <v>6.8447731583173388</v>
      </c>
      <c r="F1438" s="43">
        <v>886.66453082111695</v>
      </c>
      <c r="G1438" s="47">
        <v>13.965240939864596</v>
      </c>
      <c r="H1438" s="47">
        <v>14.763956839904422</v>
      </c>
      <c r="I1438" s="47">
        <v>17.970332749046719</v>
      </c>
      <c r="J1438" s="40">
        <v>95.285531153104301</v>
      </c>
      <c r="K1438" s="45">
        <f>IF(G1438&gt;0,0.0000275*G1438^2.082*H1438^0.974*F1438,"")</f>
        <v>81.261785762143106</v>
      </c>
      <c r="L1438" s="45">
        <f>IF(G1438&gt;0,(1/3*H1438^3*PI()*(G1438/((H1438-1.3)*200))^2)*F1438,"")</f>
        <v>80.368841375771126</v>
      </c>
      <c r="M1438" s="30">
        <f>IF(E1438&gt;1.9,J1438/E1438,"")</f>
        <v>13.920918772497128</v>
      </c>
      <c r="N1438" s="13" t="s">
        <v>90</v>
      </c>
      <c r="O1438" s="13" t="s">
        <v>379</v>
      </c>
      <c r="P1438" s="27" t="s">
        <v>48</v>
      </c>
      <c r="Q1438" s="15" t="s">
        <v>109</v>
      </c>
      <c r="R1438" s="26">
        <v>3</v>
      </c>
      <c r="S1438" s="13">
        <v>0</v>
      </c>
      <c r="T1438" s="13">
        <v>100</v>
      </c>
      <c r="U1438" s="13"/>
      <c r="V1438" s="25">
        <f>(F1437-F1438)/F1437</f>
        <v>1.1235955056179678E-2</v>
      </c>
      <c r="W1438" s="13" t="s">
        <v>95</v>
      </c>
    </row>
    <row r="1439" spans="1:23" x14ac:dyDescent="0.25">
      <c r="A1439" s="21" t="s">
        <v>193</v>
      </c>
      <c r="B1439" s="28">
        <v>45462</v>
      </c>
      <c r="C1439" s="18">
        <v>42962</v>
      </c>
      <c r="D1439" s="9">
        <v>5</v>
      </c>
      <c r="E1439" s="12">
        <f>IF(B1439&gt;0,_xlfn.DAYS(B1439,C1439)/365.242199,"")</f>
        <v>6.8447731583173388</v>
      </c>
      <c r="F1439" s="43">
        <v>997.49759717375673</v>
      </c>
      <c r="G1439" s="47">
        <v>15.267536248215761</v>
      </c>
      <c r="H1439" s="47">
        <v>16.100143654230877</v>
      </c>
      <c r="I1439" s="47">
        <v>22.469141518594057</v>
      </c>
      <c r="J1439" s="40">
        <v>120.17567042036163</v>
      </c>
      <c r="K1439" s="45">
        <f>IF(G1439&gt;0,0.0000275*G1439^2.082*H1439^0.974*F1439,"")</f>
        <v>119.75777092913837</v>
      </c>
      <c r="L1439" s="45">
        <f>IF(G1439&gt;0,(1/3*H1439^3*PI()*(G1439/((H1439-1.3)*200))^2)*F1439,"")</f>
        <v>115.97804827376233</v>
      </c>
      <c r="M1439" s="30">
        <f>IF(E1439&gt;1.9,J1439/E1439,"")</f>
        <v>17.557290452252854</v>
      </c>
      <c r="N1439" s="13" t="s">
        <v>90</v>
      </c>
      <c r="O1439" s="13" t="s">
        <v>379</v>
      </c>
      <c r="P1439" s="27" t="s">
        <v>48</v>
      </c>
      <c r="Q1439" s="15" t="s">
        <v>109</v>
      </c>
      <c r="R1439" s="26">
        <v>4</v>
      </c>
      <c r="S1439" s="13">
        <v>100</v>
      </c>
      <c r="T1439" s="13">
        <v>100</v>
      </c>
      <c r="U1439" s="13"/>
      <c r="V1439" s="25">
        <f>(F1438-F1439)/F1438</f>
        <v>-0.12500000000000017</v>
      </c>
      <c r="W1439" s="13" t="s">
        <v>95</v>
      </c>
    </row>
    <row r="1440" spans="1:23" x14ac:dyDescent="0.25">
      <c r="A1440" s="21" t="s">
        <v>207</v>
      </c>
      <c r="B1440" s="28">
        <v>45462</v>
      </c>
      <c r="C1440" s="18">
        <v>42962</v>
      </c>
      <c r="D1440" s="9">
        <v>5</v>
      </c>
      <c r="E1440" s="12">
        <f>IF(B1440&gt;0,_xlfn.DAYS(B1440,C1440)/365.242199,"")</f>
        <v>6.8447731583173388</v>
      </c>
      <c r="F1440" s="43">
        <v>876.58879751633151</v>
      </c>
      <c r="G1440" s="47">
        <v>15.199167768959436</v>
      </c>
      <c r="H1440" s="47">
        <v>15.648676154347353</v>
      </c>
      <c r="I1440" s="47">
        <v>19.931030013334585</v>
      </c>
      <c r="J1440" s="40">
        <v>106.36088329106359</v>
      </c>
      <c r="K1440" s="45">
        <f>IF(G1440&gt;0,0.0000275*G1440^2.082*H1440^0.974*F1440,"")</f>
        <v>101.4141692207744</v>
      </c>
      <c r="L1440" s="45">
        <f>IF(G1440&gt;0,(1/3*H1440^3*PI()*(G1440/((H1440-1.3)*200))^2)*F1440,"")</f>
        <v>98.676401164477909</v>
      </c>
      <c r="M1440" s="30">
        <f>IF(E1440&gt;1.9,J1440/E1440,"")</f>
        <v>15.53899316032417</v>
      </c>
      <c r="N1440" s="13" t="s">
        <v>90</v>
      </c>
      <c r="O1440" s="13" t="s">
        <v>379</v>
      </c>
      <c r="P1440" s="27" t="s">
        <v>48</v>
      </c>
      <c r="Q1440" s="15" t="s">
        <v>109</v>
      </c>
      <c r="R1440" s="26">
        <v>5</v>
      </c>
      <c r="S1440" s="13">
        <v>100</v>
      </c>
      <c r="T1440" s="13">
        <v>0</v>
      </c>
      <c r="U1440" s="13"/>
      <c r="V1440" s="25">
        <f>(F1439-F1440)/F1439</f>
        <v>0.12121212121212137</v>
      </c>
      <c r="W1440" s="13" t="s">
        <v>95</v>
      </c>
    </row>
    <row r="1441" spans="1:23" x14ac:dyDescent="0.25">
      <c r="A1441" s="21" t="s">
        <v>221</v>
      </c>
      <c r="B1441" s="28">
        <v>45462</v>
      </c>
      <c r="C1441" s="18">
        <v>42962</v>
      </c>
      <c r="D1441" s="9">
        <v>5</v>
      </c>
      <c r="E1441" s="12">
        <f>IF(B1441&gt;0,_xlfn.DAYS(B1441,C1441)/365.242199,"")</f>
        <v>6.8447731583173388</v>
      </c>
      <c r="F1441" s="43">
        <v>785.90719777326285</v>
      </c>
      <c r="G1441" s="47">
        <v>15.392283950617283</v>
      </c>
      <c r="H1441" s="47">
        <v>15.940557745747363</v>
      </c>
      <c r="I1441" s="47">
        <v>19.107171839121836</v>
      </c>
      <c r="J1441" s="40">
        <v>128.300523657664</v>
      </c>
      <c r="K1441" s="45">
        <f>IF(G1441&gt;0,0.0000275*G1441^2.082*H1441^0.974*F1441,"")</f>
        <v>95.040205361672037</v>
      </c>
      <c r="L1441" s="45">
        <f>IF(G1441&gt;0,(1/3*H1441^3*PI()*(G1441/((H1441-1.3)*200))^2)*F1441,"")</f>
        <v>92.117325593151222</v>
      </c>
      <c r="M1441" s="30">
        <f>IF(E1441&gt;1.9,J1441/E1441,"")</f>
        <v>18.744306157430689</v>
      </c>
      <c r="N1441" s="13" t="s">
        <v>90</v>
      </c>
      <c r="O1441" s="13" t="s">
        <v>379</v>
      </c>
      <c r="P1441" s="27" t="s">
        <v>48</v>
      </c>
      <c r="Q1441" s="15" t="s">
        <v>109</v>
      </c>
      <c r="R1441" s="26">
        <v>6</v>
      </c>
      <c r="S1441" s="13">
        <v>200</v>
      </c>
      <c r="T1441" s="13">
        <v>200</v>
      </c>
      <c r="U1441" s="13"/>
      <c r="V1441" s="25">
        <f>(F1440-F1441)/F1440</f>
        <v>0.10344827586206883</v>
      </c>
      <c r="W1441" s="13" t="s">
        <v>95</v>
      </c>
    </row>
    <row r="1442" spans="1:23" x14ac:dyDescent="0.25">
      <c r="A1442" s="21" t="s">
        <v>235</v>
      </c>
      <c r="B1442" s="28">
        <v>45462</v>
      </c>
      <c r="C1442" s="18">
        <v>42962</v>
      </c>
      <c r="D1442" s="9">
        <v>5</v>
      </c>
      <c r="E1442" s="12">
        <f>IF(B1442&gt;0,_xlfn.DAYS(B1442,C1442)/365.242199,"")</f>
        <v>6.8447731583173388</v>
      </c>
      <c r="F1442" s="43">
        <v>896.7402641259024</v>
      </c>
      <c r="G1442" s="47">
        <v>15.224316436251922</v>
      </c>
      <c r="H1442" s="47">
        <v>15.597651636698235</v>
      </c>
      <c r="I1442" s="47">
        <v>21.398433739262568</v>
      </c>
      <c r="J1442" s="40">
        <v>128.11615595407531</v>
      </c>
      <c r="K1442" s="45">
        <f>IF(G1442&gt;0,0.0000275*G1442^2.082*H1442^0.974*F1442,"")</f>
        <v>103.77261121671286</v>
      </c>
      <c r="L1442" s="45">
        <f>IF(G1442&gt;0,(1/3*H1442^3*PI()*(G1442/((H1442-1.3)*200))^2)*F1442,"")</f>
        <v>101.00878054644456</v>
      </c>
      <c r="M1442" s="30">
        <f>IF(E1442&gt;1.9,J1442/E1442,"")</f>
        <v>18.717370611237364</v>
      </c>
      <c r="N1442" s="13" t="s">
        <v>90</v>
      </c>
      <c r="O1442" s="13" t="s">
        <v>379</v>
      </c>
      <c r="P1442" s="27" t="s">
        <v>48</v>
      </c>
      <c r="Q1442" s="15" t="s">
        <v>109</v>
      </c>
      <c r="R1442" s="26">
        <v>7</v>
      </c>
      <c r="S1442" s="13">
        <v>200</v>
      </c>
      <c r="T1442" s="13">
        <v>0</v>
      </c>
      <c r="U1442" s="13"/>
      <c r="V1442" s="25">
        <f>(F1441-F1442)/F1441</f>
        <v>-0.14102564102564091</v>
      </c>
      <c r="W1442" s="13" t="s">
        <v>95</v>
      </c>
    </row>
    <row r="1443" spans="1:23" x14ac:dyDescent="0.25">
      <c r="A1443" s="21" t="s">
        <v>249</v>
      </c>
      <c r="B1443" s="28">
        <v>45462</v>
      </c>
      <c r="C1443" s="18">
        <v>42962</v>
      </c>
      <c r="D1443" s="9">
        <v>5</v>
      </c>
      <c r="E1443" s="12">
        <f>IF(B1443&gt;0,_xlfn.DAYS(B1443,C1443)/365.242199,"")</f>
        <v>6.8447731583173388</v>
      </c>
      <c r="F1443" s="43">
        <v>826.21013099240452</v>
      </c>
      <c r="G1443" s="47">
        <v>15.973791666666669</v>
      </c>
      <c r="H1443" s="47">
        <v>16.005207025274046</v>
      </c>
      <c r="I1443" s="47">
        <v>21.226253952810836</v>
      </c>
      <c r="J1443" s="40">
        <v>110.66303713367762</v>
      </c>
      <c r="K1443" s="45">
        <f>IF(G1443&gt;0,0.0000275*G1443^2.082*H1443^0.974*F1443,"")</f>
        <v>108.36005117259948</v>
      </c>
      <c r="L1443" s="45">
        <f>IF(G1443&gt;0,(1/3*H1443^3*PI()*(G1443/((H1443-1.3)*200))^2)*F1443,"")</f>
        <v>104.64458902212792</v>
      </c>
      <c r="M1443" s="30">
        <f>IF(E1443&gt;1.9,J1443/E1443,"")</f>
        <v>16.167524412289229</v>
      </c>
      <c r="N1443" s="13" t="s">
        <v>90</v>
      </c>
      <c r="O1443" s="13" t="s">
        <v>379</v>
      </c>
      <c r="P1443" s="27" t="s">
        <v>48</v>
      </c>
      <c r="Q1443" s="15" t="s">
        <v>109</v>
      </c>
      <c r="R1443" s="26">
        <v>8</v>
      </c>
      <c r="S1443" s="13">
        <v>400</v>
      </c>
      <c r="T1443" s="13">
        <v>0</v>
      </c>
      <c r="U1443" s="13"/>
      <c r="V1443" s="25">
        <f>(F1442-F1443)/F1442</f>
        <v>7.8651685393258369E-2</v>
      </c>
      <c r="W1443" s="13" t="s">
        <v>95</v>
      </c>
    </row>
    <row r="1444" spans="1:23" x14ac:dyDescent="0.25">
      <c r="A1444" s="21" t="s">
        <v>151</v>
      </c>
      <c r="B1444" s="28">
        <v>45462</v>
      </c>
      <c r="C1444" s="18">
        <v>42962</v>
      </c>
      <c r="D1444" s="9">
        <v>5</v>
      </c>
      <c r="E1444" s="12">
        <f>IF(B1444&gt;0,_xlfn.DAYS(B1444,C1444)/365.242199,"")</f>
        <v>6.8447731583173388</v>
      </c>
      <c r="F1444" s="43">
        <v>745.60426455412107</v>
      </c>
      <c r="G1444" s="47">
        <v>15.86090909090909</v>
      </c>
      <c r="H1444" s="47">
        <v>15.07153996865204</v>
      </c>
      <c r="I1444" s="47">
        <v>19.508043299665786</v>
      </c>
      <c r="J1444" s="40">
        <v>104.77222676933862</v>
      </c>
      <c r="K1444" s="45">
        <f>IF(G1444&gt;0,0.0000275*G1444^2.082*H1444^0.974*F1444,"")</f>
        <v>90.876096166417412</v>
      </c>
      <c r="L1444" s="45">
        <f>IF(G1444&gt;0,(1/3*H1444^3*PI()*(G1444/((H1444-1.3)*200))^2)*F1444,"")</f>
        <v>88.642304220889301</v>
      </c>
      <c r="M1444" s="30">
        <f>IF(E1444&gt;1.9,J1444/E1444,"")</f>
        <v>15.306895399743961</v>
      </c>
      <c r="N1444" s="13" t="s">
        <v>90</v>
      </c>
      <c r="O1444" s="13" t="s">
        <v>379</v>
      </c>
      <c r="P1444" s="27" t="s">
        <v>48</v>
      </c>
      <c r="Q1444" s="15" t="s">
        <v>109</v>
      </c>
      <c r="R1444" s="26">
        <v>9</v>
      </c>
      <c r="S1444" s="13">
        <v>400</v>
      </c>
      <c r="T1444" s="13">
        <v>400</v>
      </c>
      <c r="U1444" s="13"/>
      <c r="V1444" s="25">
        <f>(F1443-F1444)/F1443</f>
        <v>9.7560975609756184E-2</v>
      </c>
      <c r="W1444" s="13" t="s">
        <v>95</v>
      </c>
    </row>
    <row r="1445" spans="1:23" x14ac:dyDescent="0.25">
      <c r="A1445" s="21" t="s">
        <v>137</v>
      </c>
      <c r="B1445" s="28">
        <v>45462</v>
      </c>
      <c r="C1445" s="18">
        <v>42962</v>
      </c>
      <c r="D1445" s="9">
        <v>5</v>
      </c>
      <c r="E1445" s="12">
        <f>IF(B1445&gt;0,_xlfn.DAYS(B1445,C1445)/365.242199,"")</f>
        <v>6.8447731583173388</v>
      </c>
      <c r="F1445" s="43">
        <v>826.21013099240452</v>
      </c>
      <c r="G1445" s="47">
        <v>16.401108374384236</v>
      </c>
      <c r="H1445" s="47">
        <v>16.153430622600403</v>
      </c>
      <c r="I1445" s="47">
        <v>21.590808985495649</v>
      </c>
      <c r="J1445" s="40">
        <v>119.28702687213463</v>
      </c>
      <c r="K1445" s="45">
        <f>IF(G1445&gt;0,0.0000275*G1445^2.082*H1445^0.974*F1445,"")</f>
        <v>115.51518965343124</v>
      </c>
      <c r="L1445" s="45">
        <f>IF(G1445&gt;0,(1/3*H1445^3*PI()*(G1445/((H1445-1.3)*200))^2)*F1445,"")</f>
        <v>111.15942906045564</v>
      </c>
      <c r="M1445" s="30">
        <f>IF(E1445&gt;1.9,J1445/E1445,"")</f>
        <v>17.427462402780218</v>
      </c>
      <c r="N1445" s="13" t="s">
        <v>90</v>
      </c>
      <c r="O1445" s="13" t="s">
        <v>379</v>
      </c>
      <c r="P1445" s="27" t="s">
        <v>48</v>
      </c>
      <c r="Q1445" s="15" t="s">
        <v>109</v>
      </c>
      <c r="R1445" s="26">
        <v>10</v>
      </c>
      <c r="S1445" s="13">
        <v>400</v>
      </c>
      <c r="T1445" s="13">
        <v>0</v>
      </c>
      <c r="U1445" s="13"/>
      <c r="V1445" s="25">
        <f>(F1444-F1445)/F1444</f>
        <v>-0.10810810810810823</v>
      </c>
      <c r="W1445" s="13" t="s">
        <v>95</v>
      </c>
    </row>
    <row r="1446" spans="1:23" x14ac:dyDescent="0.25">
      <c r="A1446" s="21" t="s">
        <v>124</v>
      </c>
      <c r="B1446" s="34">
        <v>45474</v>
      </c>
      <c r="C1446" s="18">
        <v>42931</v>
      </c>
      <c r="D1446" s="9">
        <v>5</v>
      </c>
      <c r="E1446" s="12">
        <f>IF(B1446&gt;0,_xlfn.DAYS(B1446,C1446)/365.242199,"")</f>
        <v>6.9625032566403968</v>
      </c>
      <c r="F1446" s="43">
        <v>814.81481481481478</v>
      </c>
      <c r="G1446" s="47">
        <v>12.971296819122907</v>
      </c>
      <c r="H1446" s="47">
        <v>15.966708000960832</v>
      </c>
      <c r="I1446" s="47">
        <v>16.074813174724977</v>
      </c>
      <c r="J1446" s="40">
        <v>93.50231419916571</v>
      </c>
      <c r="K1446" s="45">
        <f>IF(G1446&gt;0,0.0000275*G1446^2.082*H1446^0.974*F1446,"")</f>
        <v>69.112217335474028</v>
      </c>
      <c r="L1446" s="45">
        <f>IF(G1446&gt;0,(1/3*H1446^3*PI()*(G1446/((H1446-1.3)*200))^2)*F1446,"")</f>
        <v>67.916484130432096</v>
      </c>
      <c r="M1446" s="30">
        <f>IF(E1446&gt;1.9,J1446/E1446,"")</f>
        <v>13.429410479627295</v>
      </c>
      <c r="N1446" s="13" t="s">
        <v>90</v>
      </c>
      <c r="O1446" s="13" t="s">
        <v>379</v>
      </c>
      <c r="P1446" s="27" t="s">
        <v>48</v>
      </c>
      <c r="Q1446" s="15" t="s">
        <v>110</v>
      </c>
      <c r="R1446" s="26">
        <v>1</v>
      </c>
      <c r="S1446" s="13">
        <v>0</v>
      </c>
      <c r="T1446" s="13">
        <v>0</v>
      </c>
      <c r="U1446" s="13"/>
      <c r="V1446" s="25">
        <f>(F1445-F1446)/F1445</f>
        <v>1.3792273599819237E-2</v>
      </c>
      <c r="W1446" s="13" t="s">
        <v>95</v>
      </c>
    </row>
    <row r="1447" spans="1:23" x14ac:dyDescent="0.25">
      <c r="A1447" s="21" t="s">
        <v>166</v>
      </c>
      <c r="B1447" s="34">
        <v>45474</v>
      </c>
      <c r="C1447" s="18">
        <v>42931</v>
      </c>
      <c r="D1447" s="9">
        <v>5</v>
      </c>
      <c r="E1447" s="12">
        <f>IF(B1447&gt;0,_xlfn.DAYS(B1447,C1447)/365.242199,"")</f>
        <v>6.9625032566403968</v>
      </c>
      <c r="F1447" s="43">
        <v>876.54320987654319</v>
      </c>
      <c r="G1447" s="47">
        <v>13.755097800749976</v>
      </c>
      <c r="H1447" s="47">
        <v>17.857884012719161</v>
      </c>
      <c r="I1447" s="47">
        <v>17.974020878078189</v>
      </c>
      <c r="J1447" s="40">
        <v>109.67124455590367</v>
      </c>
      <c r="K1447" s="45">
        <f>IF(G1447&gt;0,0.0000275*G1447^2.082*H1447^0.974*F1447,"")</f>
        <v>93.684949895421141</v>
      </c>
      <c r="L1447" s="45">
        <f>IF(G1447&gt;0,(1/3*H1447^3*PI()*(G1447/((H1447-1.3)*200))^2)*F1447,"")</f>
        <v>90.188184230328389</v>
      </c>
      <c r="M1447" s="30">
        <f>IF(E1447&gt;1.9,J1447/E1447,"")</f>
        <v>15.751697415912323</v>
      </c>
      <c r="N1447" s="13" t="s">
        <v>90</v>
      </c>
      <c r="O1447" s="13" t="s">
        <v>379</v>
      </c>
      <c r="P1447" s="27" t="s">
        <v>48</v>
      </c>
      <c r="Q1447" s="15" t="s">
        <v>110</v>
      </c>
      <c r="R1447" s="26">
        <v>2</v>
      </c>
      <c r="S1447" s="13">
        <v>0</v>
      </c>
      <c r="T1447" s="13">
        <v>0</v>
      </c>
      <c r="U1447" s="13"/>
      <c r="V1447" s="25">
        <f>(F1446-F1447)/F1446</f>
        <v>-7.5757575757575774E-2</v>
      </c>
      <c r="W1447" s="13" t="s">
        <v>95</v>
      </c>
    </row>
    <row r="1448" spans="1:23" x14ac:dyDescent="0.25">
      <c r="A1448" s="21" t="s">
        <v>180</v>
      </c>
      <c r="B1448" s="34">
        <v>45474</v>
      </c>
      <c r="C1448" s="18">
        <v>42931</v>
      </c>
      <c r="D1448" s="9">
        <v>5</v>
      </c>
      <c r="E1448" s="12">
        <f>IF(B1448&gt;0,_xlfn.DAYS(B1448,C1448)/365.242199,"")</f>
        <v>6.9625032566403968</v>
      </c>
      <c r="F1448" s="43">
        <v>839.50617283950623</v>
      </c>
      <c r="G1448" s="47">
        <v>13.975916305916307</v>
      </c>
      <c r="H1448" s="47">
        <v>17.694902555479274</v>
      </c>
      <c r="I1448" s="47">
        <v>17.750994408489909</v>
      </c>
      <c r="J1448" s="40">
        <v>108.38582016987208</v>
      </c>
      <c r="K1448" s="45">
        <f>IF(G1448&gt;0,0.0000275*G1448^2.082*H1448^0.974*F1448,"")</f>
        <v>91.926870769374219</v>
      </c>
      <c r="L1448" s="45">
        <f>IF(G1448&gt;0,(1/3*H1448^3*PI()*(G1448/((H1448-1.3)*200))^2)*F1448,"")</f>
        <v>88.487097424628672</v>
      </c>
      <c r="M1448" s="30">
        <f>IF(E1448&gt;1.9,J1448/E1448,"")</f>
        <v>15.567076405529939</v>
      </c>
      <c r="N1448" s="13" t="s">
        <v>90</v>
      </c>
      <c r="O1448" s="13" t="s">
        <v>379</v>
      </c>
      <c r="P1448" s="27" t="s">
        <v>48</v>
      </c>
      <c r="Q1448" s="15" t="s">
        <v>110</v>
      </c>
      <c r="R1448" s="26">
        <v>3</v>
      </c>
      <c r="S1448" s="13">
        <v>0</v>
      </c>
      <c r="T1448" s="13">
        <v>100</v>
      </c>
      <c r="U1448" s="13"/>
      <c r="V1448" s="25">
        <f>(F1447-F1448)/F1447</f>
        <v>4.2253521126760465E-2</v>
      </c>
      <c r="W1448" s="13" t="s">
        <v>95</v>
      </c>
    </row>
    <row r="1449" spans="1:23" x14ac:dyDescent="0.25">
      <c r="A1449" s="21" t="s">
        <v>194</v>
      </c>
      <c r="B1449" s="34">
        <v>45474</v>
      </c>
      <c r="C1449" s="18">
        <v>42931</v>
      </c>
      <c r="D1449" s="9">
        <v>5</v>
      </c>
      <c r="E1449" s="12">
        <f>IF(B1449&gt;0,_xlfn.DAYS(B1449,C1449)/365.242199,"")</f>
        <v>6.9625032566403968</v>
      </c>
      <c r="F1449" s="43">
        <v>888.88888888888903</v>
      </c>
      <c r="G1449" s="47">
        <v>13.991026570048309</v>
      </c>
      <c r="H1449" s="47">
        <v>17.953871165210646</v>
      </c>
      <c r="I1449" s="47">
        <v>18.518326731454401</v>
      </c>
      <c r="J1449" s="40">
        <v>116.56435663174017</v>
      </c>
      <c r="K1449" s="45">
        <f>IF(G1449&gt;0,0.0000275*G1449^2.082*H1449^0.974*F1449,"")</f>
        <v>98.943892895797262</v>
      </c>
      <c r="L1449" s="45">
        <f>IF(G1449&gt;0,(1/3*H1449^3*PI()*(G1449/((H1449-1.3)*200))^2)*F1449,"")</f>
        <v>95.051544665420622</v>
      </c>
      <c r="M1449" s="30">
        <f>IF(E1449&gt;1.9,J1449/E1449,"")</f>
        <v>16.741731003223364</v>
      </c>
      <c r="N1449" s="13" t="s">
        <v>90</v>
      </c>
      <c r="O1449" s="13" t="s">
        <v>379</v>
      </c>
      <c r="P1449" s="27" t="s">
        <v>48</v>
      </c>
      <c r="Q1449" s="15" t="s">
        <v>110</v>
      </c>
      <c r="R1449" s="26">
        <v>4</v>
      </c>
      <c r="S1449" s="13">
        <v>100</v>
      </c>
      <c r="T1449" s="13">
        <v>100</v>
      </c>
      <c r="U1449" s="13"/>
      <c r="V1449" s="25">
        <f>(F1448-F1449)/F1448</f>
        <v>-5.8823529411764795E-2</v>
      </c>
      <c r="W1449" s="13" t="s">
        <v>95</v>
      </c>
    </row>
    <row r="1450" spans="1:23" x14ac:dyDescent="0.25">
      <c r="A1450" s="21" t="s">
        <v>208</v>
      </c>
      <c r="B1450" s="34">
        <v>45474</v>
      </c>
      <c r="C1450" s="18">
        <v>42931</v>
      </c>
      <c r="D1450" s="9">
        <v>5</v>
      </c>
      <c r="E1450" s="12">
        <f>IF(B1450&gt;0,_xlfn.DAYS(B1450,C1450)/365.242199,"")</f>
        <v>6.9625032566403968</v>
      </c>
      <c r="F1450" s="43">
        <v>851.85185185185185</v>
      </c>
      <c r="G1450" s="47">
        <v>14.552210639319716</v>
      </c>
      <c r="H1450" s="47">
        <v>17.689734327286502</v>
      </c>
      <c r="I1450" s="47">
        <v>19.027975627077375</v>
      </c>
      <c r="J1450" s="40">
        <v>116.68129587100208</v>
      </c>
      <c r="K1450" s="45">
        <f>IF(G1450&gt;0,0.0000275*G1450^2.082*H1450^0.974*F1450,"")</f>
        <v>101.43677722373521</v>
      </c>
      <c r="L1450" s="45">
        <f>IF(G1450&gt;0,(1/3*H1450^3*PI()*(G1450/((H1450-1.3)*200))^2)*F1450,"")</f>
        <v>97.321937685491946</v>
      </c>
      <c r="M1450" s="30">
        <f>IF(E1450&gt;1.9,J1450/E1450,"")</f>
        <v>16.758526577308071</v>
      </c>
      <c r="N1450" s="13" t="s">
        <v>90</v>
      </c>
      <c r="O1450" s="13" t="s">
        <v>379</v>
      </c>
      <c r="P1450" s="27" t="s">
        <v>48</v>
      </c>
      <c r="Q1450" s="15" t="s">
        <v>110</v>
      </c>
      <c r="R1450" s="26">
        <v>5</v>
      </c>
      <c r="S1450" s="13">
        <v>100</v>
      </c>
      <c r="T1450" s="13">
        <v>0</v>
      </c>
      <c r="U1450" s="13"/>
      <c r="V1450" s="25">
        <f>(F1449-F1450)/F1449</f>
        <v>4.1666666666666824E-2</v>
      </c>
      <c r="W1450" s="13" t="s">
        <v>95</v>
      </c>
    </row>
    <row r="1451" spans="1:23" x14ac:dyDescent="0.25">
      <c r="A1451" s="21" t="s">
        <v>222</v>
      </c>
      <c r="B1451" s="34">
        <v>45474</v>
      </c>
      <c r="C1451" s="18">
        <v>42931</v>
      </c>
      <c r="D1451" s="9">
        <v>5</v>
      </c>
      <c r="E1451" s="12">
        <f>IF(B1451&gt;0,_xlfn.DAYS(B1451,C1451)/365.242199,"")</f>
        <v>6.9625032566403968</v>
      </c>
      <c r="F1451" s="43">
        <v>950.61728395061721</v>
      </c>
      <c r="G1451" s="47">
        <v>13.737761158594493</v>
      </c>
      <c r="H1451" s="47">
        <v>17.120765655151949</v>
      </c>
      <c r="I1451" s="47">
        <v>19.383122944251419</v>
      </c>
      <c r="J1451" s="40">
        <v>120.04177317081846</v>
      </c>
      <c r="K1451" s="45">
        <f>IF(G1451&gt;0,0.0000275*G1451^2.082*H1451^0.974*F1451,"")</f>
        <v>97.259271476038478</v>
      </c>
      <c r="L1451" s="45">
        <f>IF(G1451&gt;0,(1/3*H1451^3*PI()*(G1451/((H1451-1.3)*200))^2)*F1451,"")</f>
        <v>94.171786477763632</v>
      </c>
      <c r="M1451" s="30">
        <f>IF(E1451&gt;1.9,J1451/E1451,"")</f>
        <v>17.241180182764033</v>
      </c>
      <c r="N1451" s="13" t="s">
        <v>90</v>
      </c>
      <c r="O1451" s="13" t="s">
        <v>379</v>
      </c>
      <c r="P1451" s="27" t="s">
        <v>48</v>
      </c>
      <c r="Q1451" s="15" t="s">
        <v>110</v>
      </c>
      <c r="R1451" s="26">
        <v>6</v>
      </c>
      <c r="S1451" s="13">
        <v>200</v>
      </c>
      <c r="T1451" s="13">
        <v>200</v>
      </c>
      <c r="U1451" s="13"/>
      <c r="V1451" s="25">
        <f>(F1450-F1451)/F1450</f>
        <v>-0.11594202898550716</v>
      </c>
      <c r="W1451" s="13" t="s">
        <v>95</v>
      </c>
    </row>
    <row r="1452" spans="1:23" x14ac:dyDescent="0.25">
      <c r="A1452" s="21" t="s">
        <v>236</v>
      </c>
      <c r="B1452" s="34">
        <v>45474</v>
      </c>
      <c r="C1452" s="18">
        <v>42931</v>
      </c>
      <c r="D1452" s="9">
        <v>5</v>
      </c>
      <c r="E1452" s="12">
        <f>IF(B1452&gt;0,_xlfn.DAYS(B1452,C1452)/365.242199,"")</f>
        <v>6.9625032566403968</v>
      </c>
      <c r="F1452" s="43">
        <v>802.46913580246928</v>
      </c>
      <c r="G1452" s="47">
        <v>15.119087301587303</v>
      </c>
      <c r="H1452" s="47">
        <v>17.119175466282556</v>
      </c>
      <c r="I1452" s="47">
        <v>19.419380857851216</v>
      </c>
      <c r="J1452" s="40">
        <v>111.08975238643751</v>
      </c>
      <c r="K1452" s="45">
        <f>IF(G1452&gt;0,0.0000275*G1452^2.082*H1452^0.974*F1452,"")</f>
        <v>100.21796219854693</v>
      </c>
      <c r="L1452" s="45">
        <f>IF(G1452&gt;0,(1/3*H1452^3*PI()*(G1452/((H1452-1.3)*200))^2)*F1452,"")</f>
        <v>96.278420634825324</v>
      </c>
      <c r="M1452" s="30">
        <f>IF(E1452&gt;1.9,J1452/E1452,"")</f>
        <v>15.955432736133675</v>
      </c>
      <c r="N1452" s="13" t="s">
        <v>90</v>
      </c>
      <c r="O1452" s="13" t="s">
        <v>379</v>
      </c>
      <c r="P1452" s="27" t="s">
        <v>48</v>
      </c>
      <c r="Q1452" s="15" t="s">
        <v>110</v>
      </c>
      <c r="R1452" s="26">
        <v>7</v>
      </c>
      <c r="S1452" s="13">
        <v>200</v>
      </c>
      <c r="T1452" s="13">
        <v>0</v>
      </c>
      <c r="U1452" s="13"/>
      <c r="V1452" s="25">
        <f>(F1451-F1452)/F1451</f>
        <v>0.15584415584415562</v>
      </c>
      <c r="W1452" s="13" t="s">
        <v>95</v>
      </c>
    </row>
    <row r="1453" spans="1:23" x14ac:dyDescent="0.25">
      <c r="A1453" s="21" t="s">
        <v>250</v>
      </c>
      <c r="B1453" s="34">
        <v>45474</v>
      </c>
      <c r="C1453" s="18">
        <v>42931</v>
      </c>
      <c r="D1453" s="9">
        <v>5</v>
      </c>
      <c r="E1453" s="12">
        <f>IF(B1453&gt;0,_xlfn.DAYS(B1453,C1453)/365.242199,"")</f>
        <v>6.9625032566403968</v>
      </c>
      <c r="F1453" s="43">
        <v>925.92592592592575</v>
      </c>
      <c r="G1453" s="47">
        <v>14.15631469979296</v>
      </c>
      <c r="H1453" s="47">
        <v>17.43004887865759</v>
      </c>
      <c r="I1453" s="47">
        <v>19.279438820243985</v>
      </c>
      <c r="J1453" s="40">
        <v>119.43787309782661</v>
      </c>
      <c r="K1453" s="45">
        <f>IF(G1453&gt;0,0.0000275*G1453^2.082*H1453^0.974*F1453,"")</f>
        <v>102.61529875508712</v>
      </c>
      <c r="L1453" s="45">
        <f>IF(G1453&gt;0,(1/3*H1453^3*PI()*(G1453/((H1453-1.3)*200))^2)*F1453,"")</f>
        <v>98.871184346737749</v>
      </c>
      <c r="M1453" s="30">
        <f>IF(E1453&gt;1.9,J1453/E1453,"")</f>
        <v>17.154444126674452</v>
      </c>
      <c r="N1453" s="13" t="s">
        <v>90</v>
      </c>
      <c r="O1453" s="13" t="s">
        <v>379</v>
      </c>
      <c r="P1453" s="27" t="s">
        <v>48</v>
      </c>
      <c r="Q1453" s="15" t="s">
        <v>110</v>
      </c>
      <c r="R1453" s="26">
        <v>8</v>
      </c>
      <c r="S1453" s="13">
        <v>400</v>
      </c>
      <c r="T1453" s="13">
        <v>0</v>
      </c>
      <c r="U1453" s="13"/>
      <c r="V1453" s="25">
        <f>(F1452-F1453)/F1452</f>
        <v>-0.15384615384615341</v>
      </c>
      <c r="W1453" s="13" t="s">
        <v>95</v>
      </c>
    </row>
    <row r="1454" spans="1:23" x14ac:dyDescent="0.25">
      <c r="A1454" s="21" t="s">
        <v>152</v>
      </c>
      <c r="B1454" s="34">
        <v>45474</v>
      </c>
      <c r="C1454" s="18">
        <v>42931</v>
      </c>
      <c r="D1454" s="9">
        <v>5</v>
      </c>
      <c r="E1454" s="12">
        <f>IF(B1454&gt;0,_xlfn.DAYS(B1454,C1454)/365.242199,"")</f>
        <v>6.9625032566403968</v>
      </c>
      <c r="F1454" s="43">
        <v>777.77777777777771</v>
      </c>
      <c r="G1454" s="47">
        <v>14.570992534036014</v>
      </c>
      <c r="H1454" s="47">
        <v>17.494174264309763</v>
      </c>
      <c r="I1454" s="47">
        <v>18.173279714705323</v>
      </c>
      <c r="J1454" s="40">
        <v>111.87128017288343</v>
      </c>
      <c r="K1454" s="45">
        <f>IF(G1454&gt;0,0.0000275*G1454^2.082*H1454^0.974*F1454,"")</f>
        <v>91.865157412758279</v>
      </c>
      <c r="L1454" s="45">
        <f>IF(G1454&gt;0,(1/3*H1454^3*PI()*(G1454/((H1454-1.3)*200))^2)*F1454,"")</f>
        <v>88.260250721793767</v>
      </c>
      <c r="M1454" s="30">
        <f>IF(E1454&gt;1.9,J1454/E1454,"")</f>
        <v>16.06768083967324</v>
      </c>
      <c r="N1454" s="13" t="s">
        <v>90</v>
      </c>
      <c r="O1454" s="13" t="s">
        <v>379</v>
      </c>
      <c r="P1454" s="27" t="s">
        <v>48</v>
      </c>
      <c r="Q1454" s="15" t="s">
        <v>110</v>
      </c>
      <c r="R1454" s="26">
        <v>9</v>
      </c>
      <c r="S1454" s="13">
        <v>400</v>
      </c>
      <c r="T1454" s="13">
        <v>400</v>
      </c>
      <c r="U1454" s="13"/>
      <c r="V1454" s="25">
        <f>(F1453-F1454)/F1453</f>
        <v>0.15999999999999992</v>
      </c>
      <c r="W1454" s="13" t="s">
        <v>95</v>
      </c>
    </row>
    <row r="1455" spans="1:23" x14ac:dyDescent="0.25">
      <c r="A1455" s="21" t="s">
        <v>138</v>
      </c>
      <c r="B1455" s="34">
        <v>45474</v>
      </c>
      <c r="C1455" s="18">
        <v>42931</v>
      </c>
      <c r="D1455" s="9">
        <v>5</v>
      </c>
      <c r="E1455" s="12">
        <f>IF(B1455&gt;0,_xlfn.DAYS(B1455,C1455)/365.242199,"")</f>
        <v>6.9625032566403968</v>
      </c>
      <c r="F1455" s="43">
        <v>913.58024691358025</v>
      </c>
      <c r="G1455" s="47">
        <v>15.072756410256408</v>
      </c>
      <c r="H1455" s="47">
        <v>18.37592993202562</v>
      </c>
      <c r="I1455" s="47">
        <v>20.550473456594638</v>
      </c>
      <c r="J1455" s="40">
        <v>127.95252584827701</v>
      </c>
      <c r="K1455" s="45">
        <f>IF(G1455&gt;0,0.0000275*G1455^2.082*H1455^0.974*F1455,"")</f>
        <v>121.46618724058392</v>
      </c>
      <c r="L1455" s="45">
        <f>IF(G1455&gt;0,(1/3*H1455^3*PI()*(G1455/((H1455-1.3)*200))^2)*F1455,"")</f>
        <v>115.63250635811832</v>
      </c>
      <c r="M1455" s="30">
        <f>IF(E1455&gt;1.9,J1455/E1455,"")</f>
        <v>18.377373931745591</v>
      </c>
      <c r="N1455" s="13" t="s">
        <v>90</v>
      </c>
      <c r="O1455" s="13" t="s">
        <v>379</v>
      </c>
      <c r="P1455" s="27" t="s">
        <v>48</v>
      </c>
      <c r="Q1455" s="15" t="s">
        <v>110</v>
      </c>
      <c r="R1455" s="26">
        <v>10</v>
      </c>
      <c r="S1455" s="13">
        <v>400</v>
      </c>
      <c r="T1455" s="13">
        <v>0</v>
      </c>
      <c r="U1455" s="13"/>
      <c r="V1455" s="25">
        <f>(F1454-F1455)/F1454</f>
        <v>-0.1746031746031747</v>
      </c>
      <c r="W1455" s="13" t="s">
        <v>95</v>
      </c>
    </row>
    <row r="1456" spans="1:23" x14ac:dyDescent="0.25">
      <c r="A1456" s="21" t="s">
        <v>125</v>
      </c>
      <c r="B1456" s="34">
        <v>45181</v>
      </c>
      <c r="C1456" s="18">
        <v>42536</v>
      </c>
      <c r="D1456" s="9">
        <v>5</v>
      </c>
      <c r="E1456" s="12">
        <f>IF(B1456&gt;0,_xlfn.DAYS(B1456,C1456)/365.242199,"")</f>
        <v>7.2417700014997441</v>
      </c>
      <c r="F1456" s="43">
        <v>927.08333333333337</v>
      </c>
      <c r="G1456" s="47">
        <v>14.07240599157435</v>
      </c>
      <c r="H1456" s="47">
        <v>17.72951000243183</v>
      </c>
      <c r="I1456" s="47">
        <v>20.041027280711788</v>
      </c>
      <c r="J1456" s="40">
        <v>126.9925034193554</v>
      </c>
      <c r="K1456" s="45">
        <f>IF(G1456&gt;0,0.0000275*G1456^2.082*H1456^0.974*F1456,"")</f>
        <v>103.1775005036925</v>
      </c>
      <c r="L1456" s="45">
        <f>IF(G1456&gt;0,(1/3*H1456^3*PI()*(G1456/((H1456-1.3)*200))^2)*F1456,"")</f>
        <v>99.235049166339138</v>
      </c>
      <c r="M1456" s="30">
        <f>IF(E1456&gt;1.9,J1456/E1456,"")</f>
        <v>17.53611387727803</v>
      </c>
      <c r="N1456" s="13" t="s">
        <v>90</v>
      </c>
      <c r="O1456" s="13" t="s">
        <v>379</v>
      </c>
      <c r="P1456" s="27" t="s">
        <v>48</v>
      </c>
      <c r="Q1456" s="15" t="s">
        <v>111</v>
      </c>
      <c r="R1456" s="26">
        <v>1</v>
      </c>
      <c r="S1456" s="13">
        <v>0</v>
      </c>
      <c r="T1456" s="13">
        <v>0</v>
      </c>
      <c r="U1456" s="13"/>
      <c r="V1456" s="25">
        <f>(F1455-F1456)/F1455</f>
        <v>-1.4780405405405438E-2</v>
      </c>
      <c r="W1456" s="13" t="s">
        <v>95</v>
      </c>
    </row>
    <row r="1457" spans="1:23" x14ac:dyDescent="0.25">
      <c r="A1457" s="21" t="s">
        <v>167</v>
      </c>
      <c r="B1457" s="34">
        <v>45181</v>
      </c>
      <c r="C1457" s="18">
        <v>42536</v>
      </c>
      <c r="D1457" s="9">
        <v>5</v>
      </c>
      <c r="E1457" s="12">
        <f>IF(B1457&gt;0,_xlfn.DAYS(B1457,C1457)/365.242199,"")</f>
        <v>7.2417700014997441</v>
      </c>
      <c r="F1457" s="43">
        <v>864.58333333333337</v>
      </c>
      <c r="G1457" s="47">
        <v>13.635008818342154</v>
      </c>
      <c r="H1457" s="47">
        <v>16.512133103263618</v>
      </c>
      <c r="I1457" s="47">
        <v>18.066467469003129</v>
      </c>
      <c r="J1457" s="40">
        <v>118.57996759939157</v>
      </c>
      <c r="K1457" s="45">
        <f>IF(G1457&gt;0,0.0000275*G1457^2.082*H1457^0.974*F1457,"")</f>
        <v>84.068334243748637</v>
      </c>
      <c r="L1457" s="45">
        <f>IF(G1457&gt;0,(1/3*H1457^3*PI()*(G1457/((H1457-1.3)*200))^2)*F1457,"")</f>
        <v>81.868275268379094</v>
      </c>
      <c r="M1457" s="30">
        <f>IF(E1457&gt;1.9,J1457/E1457,"")</f>
        <v>16.374445415255398</v>
      </c>
      <c r="N1457" s="13" t="s">
        <v>90</v>
      </c>
      <c r="O1457" s="13" t="s">
        <v>379</v>
      </c>
      <c r="P1457" s="27" t="s">
        <v>48</v>
      </c>
      <c r="Q1457" s="15" t="s">
        <v>111</v>
      </c>
      <c r="R1457" s="26">
        <v>2</v>
      </c>
      <c r="S1457" s="13">
        <v>0</v>
      </c>
      <c r="T1457" s="13">
        <v>0</v>
      </c>
      <c r="U1457" s="13"/>
      <c r="V1457" s="25">
        <f>(F1456-F1457)/F1456</f>
        <v>6.741573033707865E-2</v>
      </c>
      <c r="W1457" s="13" t="s">
        <v>95</v>
      </c>
    </row>
    <row r="1458" spans="1:23" x14ac:dyDescent="0.25">
      <c r="A1458" s="21" t="s">
        <v>181</v>
      </c>
      <c r="B1458" s="34">
        <v>45181</v>
      </c>
      <c r="C1458" s="18">
        <v>42536</v>
      </c>
      <c r="D1458" s="9">
        <v>5</v>
      </c>
      <c r="E1458" s="12">
        <f>IF(B1458&gt;0,_xlfn.DAYS(B1458,C1458)/365.242199,"")</f>
        <v>7.2417700014997441</v>
      </c>
      <c r="F1458" s="43">
        <v>958.33333333333337</v>
      </c>
      <c r="G1458" s="47">
        <v>13.057588612368022</v>
      </c>
      <c r="H1458" s="47">
        <v>16.093743986790159</v>
      </c>
      <c r="I1458" s="47">
        <v>18.76016522778465</v>
      </c>
      <c r="J1458" s="40">
        <v>140.66783539378372</v>
      </c>
      <c r="K1458" s="45">
        <f>IF(G1458&gt;0,0.0000275*G1458^2.082*H1458^0.974*F1458,"")</f>
        <v>83.053898027028296</v>
      </c>
      <c r="L1458" s="45">
        <f>IF(G1458&gt;0,(1/3*H1458^3*PI()*(G1458/((H1458-1.3)*200))^2)*F1458,"")</f>
        <v>81.475353295640318</v>
      </c>
      <c r="M1458" s="30">
        <f>IF(E1458&gt;1.9,J1458/E1458,"")</f>
        <v>19.424510218448241</v>
      </c>
      <c r="N1458" s="13" t="s">
        <v>90</v>
      </c>
      <c r="O1458" s="13" t="s">
        <v>379</v>
      </c>
      <c r="P1458" s="27" t="s">
        <v>48</v>
      </c>
      <c r="Q1458" s="15" t="s">
        <v>111</v>
      </c>
      <c r="R1458" s="26">
        <v>3</v>
      </c>
      <c r="S1458" s="13">
        <v>0</v>
      </c>
      <c r="T1458" s="13">
        <v>100</v>
      </c>
      <c r="U1458" s="13"/>
      <c r="V1458" s="25">
        <f>(F1457-F1458)/F1457</f>
        <v>-0.10843373493975904</v>
      </c>
      <c r="W1458" s="13" t="s">
        <v>95</v>
      </c>
    </row>
    <row r="1459" spans="1:23" x14ac:dyDescent="0.25">
      <c r="A1459" s="21" t="s">
        <v>195</v>
      </c>
      <c r="B1459" s="34">
        <v>45181</v>
      </c>
      <c r="C1459" s="18">
        <v>42536</v>
      </c>
      <c r="D1459" s="9">
        <v>5</v>
      </c>
      <c r="E1459" s="12">
        <f>IF(B1459&gt;0,_xlfn.DAYS(B1459,C1459)/365.242199,"")</f>
        <v>7.2417700014997441</v>
      </c>
      <c r="F1459" s="43">
        <v>916.66666666666663</v>
      </c>
      <c r="G1459" s="47">
        <v>14.698617511520737</v>
      </c>
      <c r="H1459" s="47">
        <v>17.673478113506167</v>
      </c>
      <c r="I1459" s="47">
        <v>21.590565411477399</v>
      </c>
      <c r="J1459" s="40">
        <v>141.80284673212674</v>
      </c>
      <c r="K1459" s="45">
        <f>IF(G1459&gt;0,0.0000275*G1459^2.082*H1459^0.974*F1459,"")</f>
        <v>111.35390108212943</v>
      </c>
      <c r="L1459" s="45">
        <f>IF(G1459&gt;0,(1/3*H1459^3*PI()*(G1459/((H1459-1.3)*200))^2)*F1459,"")</f>
        <v>106.76213137502336</v>
      </c>
      <c r="M1459" s="30">
        <f>IF(E1459&gt;1.9,J1459/E1459,"")</f>
        <v>19.58124142340338</v>
      </c>
      <c r="N1459" s="13" t="s">
        <v>90</v>
      </c>
      <c r="O1459" s="13" t="s">
        <v>379</v>
      </c>
      <c r="P1459" s="27" t="s">
        <v>48</v>
      </c>
      <c r="Q1459" s="15" t="s">
        <v>111</v>
      </c>
      <c r="R1459" s="26">
        <v>4</v>
      </c>
      <c r="S1459" s="13">
        <v>100</v>
      </c>
      <c r="T1459" s="13">
        <v>100</v>
      </c>
      <c r="U1459" s="13"/>
      <c r="V1459" s="25">
        <f>(F1458-F1459)/F1458</f>
        <v>4.3478260869565293E-2</v>
      </c>
      <c r="W1459" s="13" t="s">
        <v>95</v>
      </c>
    </row>
    <row r="1460" spans="1:23" x14ac:dyDescent="0.25">
      <c r="A1460" s="21" t="s">
        <v>209</v>
      </c>
      <c r="B1460" s="34">
        <v>45181</v>
      </c>
      <c r="C1460" s="18">
        <v>42536</v>
      </c>
      <c r="D1460" s="9">
        <v>5</v>
      </c>
      <c r="E1460" s="12">
        <f>IF(B1460&gt;0,_xlfn.DAYS(B1460,C1460)/365.242199,"")</f>
        <v>7.2417700014997441</v>
      </c>
      <c r="F1460" s="43">
        <v>916.66666666666663</v>
      </c>
      <c r="G1460" s="47">
        <v>13.832387838338899</v>
      </c>
      <c r="H1460" s="47">
        <v>16.54816392551707</v>
      </c>
      <c r="I1460" s="47">
        <v>19.288271568829096</v>
      </c>
      <c r="J1460" s="40">
        <v>122.45156802250058</v>
      </c>
      <c r="K1460" s="45">
        <f>IF(G1460&gt;0,0.0000275*G1460^2.082*H1460^0.974*F1460,"")</f>
        <v>92.035279119788925</v>
      </c>
      <c r="L1460" s="45">
        <f>IF(G1460&gt;0,(1/3*H1460^3*PI()*(G1460/((H1460-1.3)*200))^2)*F1460,"")</f>
        <v>89.492928353758217</v>
      </c>
      <c r="M1460" s="30">
        <f>IF(E1460&gt;1.9,J1460/E1460,"")</f>
        <v>16.909066153321813</v>
      </c>
      <c r="N1460" s="13" t="s">
        <v>90</v>
      </c>
      <c r="O1460" s="13" t="s">
        <v>379</v>
      </c>
      <c r="P1460" s="27" t="s">
        <v>48</v>
      </c>
      <c r="Q1460" s="15" t="s">
        <v>111</v>
      </c>
      <c r="R1460" s="26">
        <v>5</v>
      </c>
      <c r="S1460" s="13">
        <v>100</v>
      </c>
      <c r="T1460" s="13">
        <v>0</v>
      </c>
      <c r="U1460" s="13"/>
      <c r="V1460" s="25">
        <f>(F1459-F1460)/F1459</f>
        <v>0</v>
      </c>
      <c r="W1460" s="13" t="s">
        <v>95</v>
      </c>
    </row>
    <row r="1461" spans="1:23" x14ac:dyDescent="0.25">
      <c r="A1461" s="21" t="s">
        <v>223</v>
      </c>
      <c r="B1461" s="34">
        <v>45181</v>
      </c>
      <c r="C1461" s="18">
        <v>42536</v>
      </c>
      <c r="D1461" s="9">
        <v>5</v>
      </c>
      <c r="E1461" s="12">
        <f>IF(B1461&gt;0,_xlfn.DAYS(B1461,C1461)/365.242199,"")</f>
        <v>7.2417700014997441</v>
      </c>
      <c r="F1461" s="43">
        <v>802.08333333333337</v>
      </c>
      <c r="G1461" s="47">
        <v>14.61341642228739</v>
      </c>
      <c r="H1461" s="47">
        <v>16.860503420007756</v>
      </c>
      <c r="I1461" s="47">
        <v>19.093041875265516</v>
      </c>
      <c r="J1461" s="40">
        <v>142.69590201073058</v>
      </c>
      <c r="K1461" s="45">
        <f>IF(G1461&gt;0,0.0000275*G1461^2.082*H1461^0.974*F1461,"")</f>
        <v>91.946934414530133</v>
      </c>
      <c r="L1461" s="45">
        <f>IF(G1461&gt;0,(1/3*H1461^3*PI()*(G1461/((H1461-1.3)*200))^2)*F1461,"")</f>
        <v>88.767903938629431</v>
      </c>
      <c r="M1461" s="30">
        <f>IF(E1461&gt;1.9,J1461/E1461,"")</f>
        <v>19.704561451299721</v>
      </c>
      <c r="N1461" s="13" t="s">
        <v>90</v>
      </c>
      <c r="O1461" s="13" t="s">
        <v>379</v>
      </c>
      <c r="P1461" s="27" t="s">
        <v>48</v>
      </c>
      <c r="Q1461" s="15" t="s">
        <v>111</v>
      </c>
      <c r="R1461" s="26">
        <v>6</v>
      </c>
      <c r="S1461" s="13">
        <v>200</v>
      </c>
      <c r="T1461" s="13">
        <v>200</v>
      </c>
      <c r="U1461" s="13"/>
      <c r="V1461" s="25">
        <f>(F1460-F1461)/F1460</f>
        <v>0.12499999999999992</v>
      </c>
      <c r="W1461" s="13" t="s">
        <v>95</v>
      </c>
    </row>
    <row r="1462" spans="1:23" x14ac:dyDescent="0.25">
      <c r="A1462" s="21" t="s">
        <v>237</v>
      </c>
      <c r="B1462" s="34">
        <v>45181</v>
      </c>
      <c r="C1462" s="18">
        <v>42536</v>
      </c>
      <c r="D1462" s="9">
        <v>5</v>
      </c>
      <c r="E1462" s="12">
        <f>IF(B1462&gt;0,_xlfn.DAYS(B1462,C1462)/365.242199,"")</f>
        <v>7.2417700014997441</v>
      </c>
      <c r="F1462" s="43">
        <v>937.5</v>
      </c>
      <c r="G1462" s="47">
        <v>14.606509735303515</v>
      </c>
      <c r="H1462" s="47">
        <v>17.460123621298479</v>
      </c>
      <c r="I1462" s="47">
        <v>22.256200043682519</v>
      </c>
      <c r="J1462" s="40">
        <v>158.72873877232885</v>
      </c>
      <c r="K1462" s="45">
        <f>IF(G1462&gt;0,0.0000275*G1462^2.082*H1462^0.974*F1462,"")</f>
        <v>111.08201993511425</v>
      </c>
      <c r="L1462" s="45">
        <f>IF(G1462&gt;0,(1/3*H1462^3*PI()*(G1462/((H1462-1.3)*200))^2)*F1462,"")</f>
        <v>106.72972574594911</v>
      </c>
      <c r="M1462" s="30">
        <f>IF(E1462&gt;1.9,J1462/E1462,"")</f>
        <v>21.918500413497902</v>
      </c>
      <c r="N1462" s="13" t="s">
        <v>90</v>
      </c>
      <c r="O1462" s="13" t="s">
        <v>379</v>
      </c>
      <c r="P1462" s="27" t="s">
        <v>48</v>
      </c>
      <c r="Q1462" s="15" t="s">
        <v>111</v>
      </c>
      <c r="R1462" s="26">
        <v>7</v>
      </c>
      <c r="S1462" s="13">
        <v>200</v>
      </c>
      <c r="T1462" s="13">
        <v>0</v>
      </c>
      <c r="U1462" s="13"/>
      <c r="V1462" s="25">
        <f>(F1461-F1462)/F1461</f>
        <v>-0.16883116883116878</v>
      </c>
      <c r="W1462" s="13" t="s">
        <v>95</v>
      </c>
    </row>
    <row r="1463" spans="1:23" x14ac:dyDescent="0.25">
      <c r="A1463" s="21" t="s">
        <v>251</v>
      </c>
      <c r="B1463" s="34">
        <v>45181</v>
      </c>
      <c r="C1463" s="18">
        <v>42536</v>
      </c>
      <c r="D1463" s="9">
        <v>5</v>
      </c>
      <c r="E1463" s="12">
        <f>IF(B1463&gt;0,_xlfn.DAYS(B1463,C1463)/365.242199,"")</f>
        <v>7.2417700014997441</v>
      </c>
      <c r="F1463" s="43">
        <v>906.25</v>
      </c>
      <c r="G1463" s="47">
        <v>15.765853935777209</v>
      </c>
      <c r="H1463" s="47">
        <v>18.371972631192875</v>
      </c>
      <c r="I1463" s="47">
        <v>23.922680706726862</v>
      </c>
      <c r="J1463" s="40">
        <v>176.55246465487738</v>
      </c>
      <c r="K1463" s="45">
        <f>IF(G1463&gt;0,0.0000275*G1463^2.082*H1463^0.974*F1463,"")</f>
        <v>132.28673111552726</v>
      </c>
      <c r="L1463" s="45">
        <f>IF(G1463&gt;0,(1/3*H1463^3*PI()*(G1463/((H1463-1.3)*200))^2)*F1463,"")</f>
        <v>125.47338117376378</v>
      </c>
      <c r="M1463" s="30">
        <f>IF(E1463&gt;1.9,J1463/E1463,"")</f>
        <v>24.379739292785327</v>
      </c>
      <c r="N1463" s="13" t="s">
        <v>90</v>
      </c>
      <c r="O1463" s="13" t="s">
        <v>379</v>
      </c>
      <c r="P1463" s="27" t="s">
        <v>48</v>
      </c>
      <c r="Q1463" s="15" t="s">
        <v>111</v>
      </c>
      <c r="R1463" s="26">
        <v>8</v>
      </c>
      <c r="S1463" s="13">
        <v>400</v>
      </c>
      <c r="T1463" s="13">
        <v>0</v>
      </c>
      <c r="U1463" s="13"/>
      <c r="V1463" s="25">
        <f>(F1462-F1463)/F1462</f>
        <v>3.3333333333333333E-2</v>
      </c>
      <c r="W1463" s="13" t="s">
        <v>95</v>
      </c>
    </row>
    <row r="1464" spans="1:23" x14ac:dyDescent="0.25">
      <c r="A1464" s="21" t="s">
        <v>153</v>
      </c>
      <c r="B1464" s="34">
        <v>45181</v>
      </c>
      <c r="C1464" s="18">
        <v>42536</v>
      </c>
      <c r="D1464" s="9">
        <v>5</v>
      </c>
      <c r="E1464" s="12">
        <f>IF(B1464&gt;0,_xlfn.DAYS(B1464,C1464)/365.242199,"")</f>
        <v>7.2417700014997441</v>
      </c>
      <c r="F1464" s="43">
        <v>822.91666666666663</v>
      </c>
      <c r="G1464" s="47">
        <v>16.140437710437709</v>
      </c>
      <c r="H1464" s="47">
        <v>18.293980918863557</v>
      </c>
      <c r="I1464" s="47">
        <v>22.799173098590241</v>
      </c>
      <c r="J1464" s="40">
        <v>156.50120309434953</v>
      </c>
      <c r="K1464" s="45">
        <f>IF(G1464&gt;0,0.0000275*G1464^2.082*H1464^0.974*F1464,"")</f>
        <v>125.61931810017107</v>
      </c>
      <c r="L1464" s="45">
        <f>IF(G1464&gt;0,(1/3*H1464^3*PI()*(G1464/((H1464-1.3)*200))^2)*F1464,"")</f>
        <v>118.98425998347984</v>
      </c>
      <c r="M1464" s="30">
        <f>IF(E1464&gt;1.9,J1464/E1464,"")</f>
        <v>21.610904939253622</v>
      </c>
      <c r="N1464" s="13" t="s">
        <v>90</v>
      </c>
      <c r="O1464" s="13" t="s">
        <v>379</v>
      </c>
      <c r="P1464" s="27" t="s">
        <v>48</v>
      </c>
      <c r="Q1464" s="15" t="s">
        <v>111</v>
      </c>
      <c r="R1464" s="26">
        <v>9</v>
      </c>
      <c r="S1464" s="13">
        <v>400</v>
      </c>
      <c r="T1464" s="13">
        <v>400</v>
      </c>
      <c r="U1464" s="13"/>
      <c r="V1464" s="25">
        <f>(F1463-F1464)/F1463</f>
        <v>9.1954022988505787E-2</v>
      </c>
      <c r="W1464" s="13" t="s">
        <v>95</v>
      </c>
    </row>
    <row r="1465" spans="1:23" x14ac:dyDescent="0.25">
      <c r="A1465" s="21" t="s">
        <v>139</v>
      </c>
      <c r="B1465" s="34">
        <v>45181</v>
      </c>
      <c r="C1465" s="18">
        <v>42536</v>
      </c>
      <c r="D1465" s="9">
        <v>5</v>
      </c>
      <c r="E1465" s="12">
        <f>IF(B1465&gt;0,_xlfn.DAYS(B1465,C1465)/365.242199,"")</f>
        <v>7.2417700014997441</v>
      </c>
      <c r="F1465" s="43">
        <v>927.08333333333337</v>
      </c>
      <c r="G1465" s="47">
        <v>16.310651340996166</v>
      </c>
      <c r="H1465" s="47">
        <v>19.236550058072908</v>
      </c>
      <c r="I1465" s="47">
        <v>24.77936928966999</v>
      </c>
      <c r="J1465" s="40">
        <v>162.14736983096333</v>
      </c>
      <c r="K1465" s="45">
        <f>IF(G1465&gt;0,0.0000275*G1465^2.082*H1465^0.974*F1465,"")</f>
        <v>151.89959049529716</v>
      </c>
      <c r="L1465" s="45">
        <f>IF(G1465&gt;0,(1/3*H1465^3*PI()*(G1465/((H1465-1.3)*200))^2)*F1465,"")</f>
        <v>142.86759761065082</v>
      </c>
      <c r="M1465" s="30">
        <f>IF(E1465&gt;1.9,J1465/E1465,"")</f>
        <v>22.390571614036791</v>
      </c>
      <c r="N1465" s="13" t="s">
        <v>90</v>
      </c>
      <c r="O1465" s="13" t="s">
        <v>379</v>
      </c>
      <c r="P1465" s="27" t="s">
        <v>48</v>
      </c>
      <c r="Q1465" s="15" t="s">
        <v>111</v>
      </c>
      <c r="R1465" s="26">
        <v>10</v>
      </c>
      <c r="S1465" s="13">
        <v>400</v>
      </c>
      <c r="T1465" s="13">
        <v>0</v>
      </c>
      <c r="U1465" s="13"/>
      <c r="V1465" s="25">
        <f>(F1464-F1465)/F1464</f>
        <v>-0.12658227848101275</v>
      </c>
      <c r="W1465" s="13" t="s">
        <v>95</v>
      </c>
    </row>
    <row r="1466" spans="1:23" x14ac:dyDescent="0.25">
      <c r="A1466" s="21" t="s">
        <v>126</v>
      </c>
      <c r="B1466" s="34">
        <v>45468</v>
      </c>
      <c r="C1466" s="18">
        <v>42962</v>
      </c>
      <c r="D1466" s="9">
        <v>5</v>
      </c>
      <c r="E1466" s="12">
        <f>IF(B1466&gt;0,_xlfn.DAYS(B1466,C1466)/365.242199,"")</f>
        <v>6.8612006138973003</v>
      </c>
      <c r="F1466" s="43">
        <v>856.43733090676085</v>
      </c>
      <c r="G1466" s="47">
        <v>13.514379789272031</v>
      </c>
      <c r="H1466" s="47">
        <v>15.021059485610792</v>
      </c>
      <c r="I1466" s="47">
        <v>16.667231845304595</v>
      </c>
      <c r="J1466" s="40">
        <v>106.10791770939154</v>
      </c>
      <c r="K1466" s="45">
        <f>IF(G1466&gt;0,0.0000275*G1466^2.082*H1466^0.974*F1466,"")</f>
        <v>74.550773764905045</v>
      </c>
      <c r="L1466" s="45">
        <f>IF(G1466&gt;0,(1/3*H1466^3*PI()*(G1466/((H1466-1.3)*200))^2)*F1466,"")</f>
        <v>73.719581103923815</v>
      </c>
      <c r="M1466" s="30">
        <f>IF(E1466&gt;1.9,J1466/E1466,"")</f>
        <v>15.464919870506469</v>
      </c>
      <c r="N1466" s="13" t="s">
        <v>90</v>
      </c>
      <c r="O1466" s="13" t="s">
        <v>379</v>
      </c>
      <c r="P1466" s="27" t="s">
        <v>48</v>
      </c>
      <c r="Q1466" s="15" t="s">
        <v>112</v>
      </c>
      <c r="R1466" s="26">
        <v>1</v>
      </c>
      <c r="S1466" s="13">
        <v>0</v>
      </c>
      <c r="T1466" s="13">
        <v>0</v>
      </c>
      <c r="U1466" s="13"/>
      <c r="V1466" s="25">
        <f>(F1465-F1466)/F1465</f>
        <v>7.6202429583718673E-2</v>
      </c>
      <c r="W1466" s="13" t="s">
        <v>95</v>
      </c>
    </row>
    <row r="1467" spans="1:23" x14ac:dyDescent="0.25">
      <c r="A1467" s="21" t="s">
        <v>168</v>
      </c>
      <c r="B1467" s="34">
        <v>45468</v>
      </c>
      <c r="C1467" s="18">
        <v>42962</v>
      </c>
      <c r="D1467" s="9">
        <v>5</v>
      </c>
      <c r="E1467" s="12">
        <f>IF(B1467&gt;0,_xlfn.DAYS(B1467,C1467)/365.242199,"")</f>
        <v>6.8612006138973003</v>
      </c>
      <c r="F1467" s="43">
        <v>977.34613056418584</v>
      </c>
      <c r="G1467" s="47">
        <v>13.219476010101008</v>
      </c>
      <c r="H1467" s="47">
        <v>15.687040910946305</v>
      </c>
      <c r="I1467" s="47">
        <v>17.40939558596537</v>
      </c>
      <c r="J1467" s="40">
        <v>85.766151611673209</v>
      </c>
      <c r="K1467" s="45">
        <f>IF(G1467&gt;0,0.0000275*G1467^2.082*H1467^0.974*F1467,"")</f>
        <v>84.762957992182351</v>
      </c>
      <c r="L1467" s="45">
        <f>IF(G1467&gt;0,(1/3*H1467^3*PI()*(G1467/((H1467-1.3)*200))^2)*F1467,"")</f>
        <v>83.392239501990332</v>
      </c>
      <c r="M1467" s="30">
        <f>IF(E1467&gt;1.9,J1467/E1467,"")</f>
        <v>12.500166725624469</v>
      </c>
      <c r="N1467" s="13" t="s">
        <v>90</v>
      </c>
      <c r="O1467" s="13" t="s">
        <v>379</v>
      </c>
      <c r="P1467" s="27" t="s">
        <v>48</v>
      </c>
      <c r="Q1467" s="15" t="s">
        <v>112</v>
      </c>
      <c r="R1467" s="26">
        <v>2</v>
      </c>
      <c r="S1467" s="13">
        <v>0</v>
      </c>
      <c r="T1467" s="13">
        <v>0</v>
      </c>
      <c r="U1467" s="13"/>
      <c r="V1467" s="25">
        <f>(F1466-F1467)/F1466</f>
        <v>-0.14117647058823521</v>
      </c>
      <c r="W1467" s="13" t="s">
        <v>95</v>
      </c>
    </row>
    <row r="1468" spans="1:23" x14ac:dyDescent="0.25">
      <c r="A1468" s="21" t="s">
        <v>182</v>
      </c>
      <c r="B1468" s="34">
        <v>45468</v>
      </c>
      <c r="C1468" s="18">
        <v>42962</v>
      </c>
      <c r="D1468" s="9">
        <v>5</v>
      </c>
      <c r="E1468" s="12">
        <f>IF(B1468&gt;0,_xlfn.DAYS(B1468,C1468)/365.242199,"")</f>
        <v>6.8612006138973003</v>
      </c>
      <c r="F1468" s="43">
        <v>937.04319734504406</v>
      </c>
      <c r="G1468" s="47">
        <v>14.127360621668021</v>
      </c>
      <c r="H1468" s="47">
        <v>16.216410047890122</v>
      </c>
      <c r="I1468" s="47">
        <v>19.328172211434794</v>
      </c>
      <c r="J1468" s="40">
        <v>116.47441602270371</v>
      </c>
      <c r="K1468" s="45">
        <f>IF(G1468&gt;0,0.0000275*G1468^2.082*H1468^0.974*F1468,"")</f>
        <v>96.386290828106382</v>
      </c>
      <c r="L1468" s="45">
        <f>IF(G1468&gt;0,(1/3*H1468^3*PI()*(G1468/((H1468-1.3)*200))^2)*F1468,"")</f>
        <v>93.839530581910324</v>
      </c>
      <c r="M1468" s="30">
        <f>IF(E1468&gt;1.9,J1468/E1468,"")</f>
        <v>16.975806797834451</v>
      </c>
      <c r="N1468" s="13" t="s">
        <v>90</v>
      </c>
      <c r="O1468" s="13" t="s">
        <v>379</v>
      </c>
      <c r="P1468" s="27" t="s">
        <v>48</v>
      </c>
      <c r="Q1468" s="15" t="s">
        <v>112</v>
      </c>
      <c r="R1468" s="26">
        <v>3</v>
      </c>
      <c r="S1468" s="13">
        <v>0</v>
      </c>
      <c r="T1468" s="13">
        <v>100</v>
      </c>
      <c r="U1468" s="13"/>
      <c r="V1468" s="25">
        <f>(F1467-F1468)/F1467</f>
        <v>4.1237113402061952E-2</v>
      </c>
      <c r="W1468" s="13" t="s">
        <v>95</v>
      </c>
    </row>
    <row r="1469" spans="1:23" x14ac:dyDescent="0.25">
      <c r="A1469" s="21" t="s">
        <v>196</v>
      </c>
      <c r="B1469" s="34">
        <v>45468</v>
      </c>
      <c r="C1469" s="18">
        <v>42962</v>
      </c>
      <c r="D1469" s="9">
        <v>5</v>
      </c>
      <c r="E1469" s="12">
        <f>IF(B1469&gt;0,_xlfn.DAYS(B1469,C1469)/365.242199,"")</f>
        <v>6.8612006138973003</v>
      </c>
      <c r="F1469" s="43">
        <v>886.66453082111695</v>
      </c>
      <c r="G1469" s="47">
        <v>13.943141762452107</v>
      </c>
      <c r="H1469" s="47">
        <v>15.782488151216601</v>
      </c>
      <c r="I1469" s="47">
        <v>17.619505041334552</v>
      </c>
      <c r="J1469" s="40">
        <v>97.701498692453711</v>
      </c>
      <c r="K1469" s="45">
        <f>IF(G1469&gt;0,0.0000275*G1469^2.082*H1469^0.974*F1469,"")</f>
        <v>86.431847825250088</v>
      </c>
      <c r="L1469" s="45">
        <f>IF(G1469&gt;0,(1/3*H1469^3*PI()*(G1469/((H1469-1.3)*200))^2)*F1469,"")</f>
        <v>84.584210583213647</v>
      </c>
      <c r="M1469" s="30">
        <f>IF(E1469&gt;1.9,J1469/E1469,"")</f>
        <v>14.239708790114692</v>
      </c>
      <c r="N1469" s="13" t="s">
        <v>90</v>
      </c>
      <c r="O1469" s="13" t="s">
        <v>379</v>
      </c>
      <c r="P1469" s="27" t="s">
        <v>48</v>
      </c>
      <c r="Q1469" s="15" t="s">
        <v>112</v>
      </c>
      <c r="R1469" s="26">
        <v>4</v>
      </c>
      <c r="S1469" s="13">
        <v>100</v>
      </c>
      <c r="T1469" s="13">
        <v>100</v>
      </c>
      <c r="U1469" s="13"/>
      <c r="V1469" s="25">
        <f>(F1468-F1469)/F1468</f>
        <v>5.3763440860215062E-2</v>
      </c>
      <c r="W1469" s="13" t="s">
        <v>95</v>
      </c>
    </row>
    <row r="1470" spans="1:23" x14ac:dyDescent="0.25">
      <c r="A1470" s="21" t="s">
        <v>210</v>
      </c>
      <c r="B1470" s="34">
        <v>45468</v>
      </c>
      <c r="C1470" s="18">
        <v>42962</v>
      </c>
      <c r="D1470" s="9">
        <v>5</v>
      </c>
      <c r="E1470" s="12">
        <f>IF(B1470&gt;0,_xlfn.DAYS(B1470,C1470)/365.242199,"")</f>
        <v>6.8612006138973003</v>
      </c>
      <c r="F1470" s="43">
        <v>896.7402641259024</v>
      </c>
      <c r="G1470" s="47">
        <v>13.499795186891964</v>
      </c>
      <c r="H1470" s="47">
        <v>15.655530753466655</v>
      </c>
      <c r="I1470" s="47">
        <v>17.22905380555008</v>
      </c>
      <c r="J1470" s="40">
        <v>99.24336351099906</v>
      </c>
      <c r="K1470" s="45">
        <f>IF(G1470&gt;0,0.0000275*G1470^2.082*H1470^0.974*F1470,"")</f>
        <v>81.086206862801475</v>
      </c>
      <c r="L1470" s="45">
        <f>IF(G1470&gt;0,(1/3*H1470^3*PI()*(G1470/((H1470-1.3)*200))^2)*F1470,"")</f>
        <v>79.662610755123865</v>
      </c>
      <c r="M1470" s="30">
        <f>IF(E1470&gt;1.9,J1470/E1470,"")</f>
        <v>14.464431095336655</v>
      </c>
      <c r="N1470" s="13" t="s">
        <v>90</v>
      </c>
      <c r="O1470" s="13" t="s">
        <v>379</v>
      </c>
      <c r="P1470" s="27" t="s">
        <v>48</v>
      </c>
      <c r="Q1470" s="15" t="s">
        <v>112</v>
      </c>
      <c r="R1470" s="26">
        <v>5</v>
      </c>
      <c r="S1470" s="13">
        <v>100</v>
      </c>
      <c r="T1470" s="13">
        <v>0</v>
      </c>
      <c r="U1470" s="13"/>
      <c r="V1470" s="25">
        <f>(F1469-F1470)/F1469</f>
        <v>-1.1363636363636392E-2</v>
      </c>
      <c r="W1470" s="13" t="s">
        <v>95</v>
      </c>
    </row>
    <row r="1471" spans="1:23" x14ac:dyDescent="0.25">
      <c r="A1471" s="21" t="s">
        <v>224</v>
      </c>
      <c r="B1471" s="34">
        <v>45468</v>
      </c>
      <c r="C1471" s="18">
        <v>42962</v>
      </c>
      <c r="D1471" s="9">
        <v>5</v>
      </c>
      <c r="E1471" s="12">
        <f>IF(B1471&gt;0,_xlfn.DAYS(B1471,C1471)/365.242199,"")</f>
        <v>6.8612006138973003</v>
      </c>
      <c r="F1471" s="43">
        <v>866.51306421154607</v>
      </c>
      <c r="G1471" s="47">
        <v>15.198111658456487</v>
      </c>
      <c r="H1471" s="47">
        <v>17.018264394345952</v>
      </c>
      <c r="I1471" s="47">
        <v>20.228264015549779</v>
      </c>
      <c r="J1471" s="40">
        <v>121.7067623958003</v>
      </c>
      <c r="K1471" s="45">
        <f>IF(G1471&gt;0,0.0000275*G1471^2.082*H1471^0.974*F1471,"")</f>
        <v>108.7690385852846</v>
      </c>
      <c r="L1471" s="45">
        <f>IF(G1471&gt;0,(1/3*H1471^3*PI()*(G1471/((H1471-1.3)*200))^2)*F1471,"")</f>
        <v>104.53449451052377</v>
      </c>
      <c r="M1471" s="30">
        <f>IF(E1471&gt;1.9,J1471/E1471,"")</f>
        <v>17.738406037754434</v>
      </c>
      <c r="N1471" s="13" t="s">
        <v>90</v>
      </c>
      <c r="O1471" s="13" t="s">
        <v>379</v>
      </c>
      <c r="P1471" s="27" t="s">
        <v>48</v>
      </c>
      <c r="Q1471" s="15" t="s">
        <v>112</v>
      </c>
      <c r="R1471" s="26">
        <v>6</v>
      </c>
      <c r="S1471" s="13">
        <v>200</v>
      </c>
      <c r="T1471" s="13">
        <v>200</v>
      </c>
      <c r="U1471" s="13"/>
      <c r="V1471" s="25">
        <f>(F1470-F1471)/F1470</f>
        <v>3.3707865168539408E-2</v>
      </c>
      <c r="W1471" s="13" t="s">
        <v>95</v>
      </c>
    </row>
    <row r="1472" spans="1:23" x14ac:dyDescent="0.25">
      <c r="A1472" s="21" t="s">
        <v>238</v>
      </c>
      <c r="B1472" s="34">
        <v>45468</v>
      </c>
      <c r="C1472" s="18">
        <v>42962</v>
      </c>
      <c r="D1472" s="9">
        <v>5</v>
      </c>
      <c r="E1472" s="12">
        <f>IF(B1472&gt;0,_xlfn.DAYS(B1472,C1472)/365.242199,"")</f>
        <v>6.8612006138973003</v>
      </c>
      <c r="F1472" s="43">
        <v>937.04319734504406</v>
      </c>
      <c r="G1472" s="47">
        <v>14.503678160919542</v>
      </c>
      <c r="H1472" s="47">
        <v>16.250857162581298</v>
      </c>
      <c r="I1472" s="47">
        <v>20.187401215158459</v>
      </c>
      <c r="J1472" s="40">
        <v>105.04163771068664</v>
      </c>
      <c r="K1472" s="45">
        <f>IF(G1472&gt;0,0.0000275*G1472^2.082*H1472^0.974*F1472,"")</f>
        <v>102.01952869432228</v>
      </c>
      <c r="L1472" s="45">
        <f>IF(G1472&gt;0,(1/3*H1472^3*PI()*(G1472/((H1472-1.3)*200))^2)*F1472,"")</f>
        <v>99.078901212980242</v>
      </c>
      <c r="M1472" s="30">
        <f>IF(E1472&gt;1.9,J1472/E1472,"")</f>
        <v>15.309512667203718</v>
      </c>
      <c r="N1472" s="13" t="s">
        <v>90</v>
      </c>
      <c r="O1472" s="13" t="s">
        <v>379</v>
      </c>
      <c r="P1472" s="27" t="s">
        <v>48</v>
      </c>
      <c r="Q1472" s="15" t="s">
        <v>112</v>
      </c>
      <c r="R1472" s="26">
        <v>7</v>
      </c>
      <c r="S1472" s="13">
        <v>200</v>
      </c>
      <c r="T1472" s="13">
        <v>0</v>
      </c>
      <c r="U1472" s="13"/>
      <c r="V1472" s="25">
        <f>(F1471-F1472)/F1471</f>
        <v>-8.1395348837209378E-2</v>
      </c>
      <c r="W1472" s="13" t="s">
        <v>95</v>
      </c>
    </row>
    <row r="1473" spans="1:23" x14ac:dyDescent="0.25">
      <c r="A1473" s="21" t="s">
        <v>252</v>
      </c>
      <c r="B1473" s="34">
        <v>45468</v>
      </c>
      <c r="C1473" s="18">
        <v>42962</v>
      </c>
      <c r="D1473" s="9">
        <v>5</v>
      </c>
      <c r="E1473" s="12">
        <f>IF(B1473&gt;0,_xlfn.DAYS(B1473,C1473)/365.242199,"")</f>
        <v>6.8612006138973003</v>
      </c>
      <c r="F1473" s="43">
        <v>876.58879751633174</v>
      </c>
      <c r="G1473" s="47">
        <v>14.263546798029555</v>
      </c>
      <c r="H1473" s="47">
        <v>15.480190140319454</v>
      </c>
      <c r="I1473" s="47">
        <v>18.183052911422884</v>
      </c>
      <c r="J1473" s="40">
        <v>104.98927598114932</v>
      </c>
      <c r="K1473" s="45">
        <f>IF(G1473&gt;0,0.0000275*G1473^2.082*H1473^0.974*F1473,"")</f>
        <v>87.916914435284284</v>
      </c>
      <c r="L1473" s="45">
        <f>IF(G1473&gt;0,(1/3*H1473^3*PI()*(G1473/((H1473-1.3)*200))^2)*F1473,"")</f>
        <v>86.135934388804273</v>
      </c>
      <c r="M1473" s="30">
        <f>IF(E1473&gt;1.9,J1473/E1473,"")</f>
        <v>15.301881097674725</v>
      </c>
      <c r="N1473" s="13" t="s">
        <v>90</v>
      </c>
      <c r="O1473" s="13" t="s">
        <v>379</v>
      </c>
      <c r="P1473" s="27" t="s">
        <v>48</v>
      </c>
      <c r="Q1473" s="15" t="s">
        <v>112</v>
      </c>
      <c r="R1473" s="26">
        <v>8</v>
      </c>
      <c r="S1473" s="13">
        <v>400</v>
      </c>
      <c r="T1473" s="13">
        <v>0</v>
      </c>
      <c r="U1473" s="13"/>
      <c r="V1473" s="25">
        <f>(F1472-F1473)/F1472</f>
        <v>6.4516129032257855E-2</v>
      </c>
      <c r="W1473" s="13" t="s">
        <v>95</v>
      </c>
    </row>
    <row r="1474" spans="1:23" x14ac:dyDescent="0.25">
      <c r="A1474" s="21" t="s">
        <v>154</v>
      </c>
      <c r="B1474" s="34">
        <v>45468</v>
      </c>
      <c r="C1474" s="18">
        <v>42962</v>
      </c>
      <c r="D1474" s="9">
        <v>5</v>
      </c>
      <c r="E1474" s="12">
        <f>IF(B1474&gt;0,_xlfn.DAYS(B1474,C1474)/365.242199,"")</f>
        <v>6.8612006138973003</v>
      </c>
      <c r="F1474" s="43">
        <v>836.28586429718996</v>
      </c>
      <c r="G1474" s="47">
        <v>14.835149046355941</v>
      </c>
      <c r="H1474" s="47">
        <v>15.938805920246082</v>
      </c>
      <c r="I1474" s="47">
        <v>18.490041662602192</v>
      </c>
      <c r="J1474" s="40">
        <v>108.03771286911223</v>
      </c>
      <c r="K1474" s="45">
        <f>IF(G1474&gt;0,0.0000275*G1474^2.082*H1474^0.974*F1474,"")</f>
        <v>93.650294362463598</v>
      </c>
      <c r="L1474" s="45">
        <f>IF(G1474&gt;0,(1/3*H1474^3*PI()*(G1474/((H1474-1.3)*200))^2)*F1474,"")</f>
        <v>91.046499281655485</v>
      </c>
      <c r="M1474" s="30">
        <f>IF(E1474&gt;1.9,J1474/E1474,"")</f>
        <v>15.746181892755446</v>
      </c>
      <c r="N1474" s="13" t="s">
        <v>90</v>
      </c>
      <c r="O1474" s="13" t="s">
        <v>379</v>
      </c>
      <c r="P1474" s="27" t="s">
        <v>48</v>
      </c>
      <c r="Q1474" s="15" t="s">
        <v>112</v>
      </c>
      <c r="R1474" s="26">
        <v>9</v>
      </c>
      <c r="S1474" s="13">
        <v>400</v>
      </c>
      <c r="T1474" s="13">
        <v>400</v>
      </c>
      <c r="U1474" s="13"/>
      <c r="V1474" s="25">
        <f>(F1473-F1474)/F1473</f>
        <v>4.5977011494252977E-2</v>
      </c>
      <c r="W1474" s="13" t="s">
        <v>95</v>
      </c>
    </row>
    <row r="1475" spans="1:23" x14ac:dyDescent="0.25">
      <c r="A1475" s="21" t="s">
        <v>140</v>
      </c>
      <c r="B1475" s="34">
        <v>45468</v>
      </c>
      <c r="C1475" s="18">
        <v>42962</v>
      </c>
      <c r="D1475" s="9">
        <v>5</v>
      </c>
      <c r="E1475" s="12">
        <f>IF(B1475&gt;0,_xlfn.DAYS(B1475,C1475)/365.242199,"")</f>
        <v>6.8612006138973003</v>
      </c>
      <c r="F1475" s="43">
        <v>896.7402641259024</v>
      </c>
      <c r="G1475" s="47">
        <v>14.126704980842913</v>
      </c>
      <c r="H1475" s="47">
        <v>15.322004464837473</v>
      </c>
      <c r="I1475" s="47">
        <v>18.506234287202254</v>
      </c>
      <c r="J1475" s="40">
        <v>108.12614924425829</v>
      </c>
      <c r="K1475" s="45">
        <f>IF(G1475&gt;0,0.0000275*G1475^2.082*H1475^0.974*F1475,"")</f>
        <v>87.273390106477294</v>
      </c>
      <c r="L1475" s="45">
        <f>IF(G1475&gt;0,(1/3*H1475^3*PI()*(G1475/((H1475-1.3)*200))^2)*F1475,"")</f>
        <v>85.712388897837414</v>
      </c>
      <c r="M1475" s="30">
        <f>IF(E1475&gt;1.9,J1475/E1475,"")</f>
        <v>15.759071236781757</v>
      </c>
      <c r="N1475" s="13" t="s">
        <v>90</v>
      </c>
      <c r="O1475" s="13" t="s">
        <v>379</v>
      </c>
      <c r="P1475" s="27" t="s">
        <v>48</v>
      </c>
      <c r="Q1475" s="15" t="s">
        <v>112</v>
      </c>
      <c r="R1475" s="26">
        <v>10</v>
      </c>
      <c r="S1475" s="13">
        <v>400</v>
      </c>
      <c r="T1475" s="13">
        <v>0</v>
      </c>
      <c r="U1475" s="13"/>
      <c r="V1475" s="25">
        <f>(F1474-F1475)/F1474</f>
        <v>-7.2289156626505924E-2</v>
      </c>
      <c r="W1475" s="13" t="s">
        <v>95</v>
      </c>
    </row>
    <row r="1476" spans="1:23" x14ac:dyDescent="0.25">
      <c r="A1476" s="21" t="s">
        <v>127</v>
      </c>
      <c r="B1476" s="34">
        <v>45477</v>
      </c>
      <c r="C1476" s="18">
        <v>42962</v>
      </c>
      <c r="D1476" s="9">
        <v>5</v>
      </c>
      <c r="E1476" s="12">
        <f>IF(B1476&gt;0,_xlfn.DAYS(B1476,C1476)/365.242199,"")</f>
        <v>6.8858417972672425</v>
      </c>
      <c r="F1476" s="43">
        <v>845.23809523809507</v>
      </c>
      <c r="G1476" s="47">
        <v>13.634722222222223</v>
      </c>
      <c r="H1476" s="47">
        <v>16.588823027173913</v>
      </c>
      <c r="I1476" s="47">
        <v>16.678201972380062</v>
      </c>
      <c r="J1476" s="40">
        <v>100.83438797239012</v>
      </c>
      <c r="K1476" s="45">
        <f>IF(G1476&gt;0,0.0000275*G1476^2.082*H1476^0.974*F1476,"")</f>
        <v>82.555442747001109</v>
      </c>
      <c r="L1476" s="45">
        <f>IF(G1476&gt;0,(1/3*H1476^3*PI()*(G1476/((H1476-1.3)*200))^2)*F1476,"")</f>
        <v>80.341307137138813</v>
      </c>
      <c r="M1476" s="30">
        <f>IF(E1476&gt;1.9,J1476/E1476,"")</f>
        <v>14.643727076681877</v>
      </c>
      <c r="N1476" s="13" t="s">
        <v>90</v>
      </c>
      <c r="O1476" s="13" t="s">
        <v>379</v>
      </c>
      <c r="P1476" s="27" t="s">
        <v>48</v>
      </c>
      <c r="Q1476" s="15" t="s">
        <v>113</v>
      </c>
      <c r="R1476" s="26">
        <v>1</v>
      </c>
      <c r="S1476" s="13">
        <v>0</v>
      </c>
      <c r="T1476" s="13">
        <v>0</v>
      </c>
      <c r="U1476" s="13"/>
      <c r="V1476" s="25">
        <f>(F1475-F1476)/F1475</f>
        <v>5.7432649060326371E-2</v>
      </c>
      <c r="W1476" s="13" t="s">
        <v>95</v>
      </c>
    </row>
    <row r="1477" spans="1:23" x14ac:dyDescent="0.25">
      <c r="A1477" s="21" t="s">
        <v>169</v>
      </c>
      <c r="B1477" s="34">
        <v>45477</v>
      </c>
      <c r="C1477" s="18">
        <v>42962</v>
      </c>
      <c r="D1477" s="9">
        <v>5</v>
      </c>
      <c r="E1477" s="12">
        <f>IF(B1477&gt;0,_xlfn.DAYS(B1477,C1477)/365.242199,"")</f>
        <v>6.8858417972672425</v>
      </c>
      <c r="F1477" s="43">
        <v>833.33333333333337</v>
      </c>
      <c r="G1477" s="47">
        <v>14.813343873517788</v>
      </c>
      <c r="H1477" s="47">
        <v>17.988399483567949</v>
      </c>
      <c r="I1477" s="47">
        <v>19.002913615748785</v>
      </c>
      <c r="J1477" s="40">
        <v>102.24784031267149</v>
      </c>
      <c r="K1477" s="45">
        <f>IF(G1477&gt;0,0.0000275*G1477^2.082*H1477^0.974*F1477,"")</f>
        <v>104.66800093578109</v>
      </c>
      <c r="L1477" s="45">
        <f>IF(G1477&gt;0,(1/3*H1477^3*PI()*(G1477/((H1477-1.3)*200))^2)*F1477,"")</f>
        <v>100.05568888709072</v>
      </c>
      <c r="M1477" s="30">
        <f>IF(E1477&gt;1.9,J1477/E1477,"")</f>
        <v>14.848996436898998</v>
      </c>
      <c r="N1477" s="13" t="s">
        <v>90</v>
      </c>
      <c r="O1477" s="13" t="s">
        <v>379</v>
      </c>
      <c r="P1477" s="27" t="s">
        <v>48</v>
      </c>
      <c r="Q1477" s="15" t="s">
        <v>113</v>
      </c>
      <c r="R1477" s="26">
        <v>2</v>
      </c>
      <c r="S1477" s="13">
        <v>0</v>
      </c>
      <c r="T1477" s="13">
        <v>0</v>
      </c>
      <c r="U1477" s="13"/>
      <c r="V1477" s="25">
        <f>(F1476-F1477)/F1476</f>
        <v>1.408450704225328E-2</v>
      </c>
      <c r="W1477" s="13" t="s">
        <v>95</v>
      </c>
    </row>
    <row r="1478" spans="1:23" x14ac:dyDescent="0.25">
      <c r="A1478" s="21" t="s">
        <v>183</v>
      </c>
      <c r="B1478" s="34">
        <v>45477</v>
      </c>
      <c r="C1478" s="18">
        <v>42962</v>
      </c>
      <c r="D1478" s="9">
        <v>5</v>
      </c>
      <c r="E1478" s="12">
        <f>IF(B1478&gt;0,_xlfn.DAYS(B1478,C1478)/365.242199,"")</f>
        <v>6.8858417972672425</v>
      </c>
      <c r="F1478" s="43">
        <v>833.33333333333337</v>
      </c>
      <c r="G1478" s="47">
        <v>13.391666666666666</v>
      </c>
      <c r="H1478" s="47">
        <v>15.603833442197434</v>
      </c>
      <c r="I1478" s="47">
        <v>16.335472690969613</v>
      </c>
      <c r="J1478" s="40">
        <v>93.736411080042473</v>
      </c>
      <c r="K1478" s="45">
        <f>IF(G1478&gt;0,0.0000275*G1478^2.082*H1478^0.974*F1478,"")</f>
        <v>73.863254782879693</v>
      </c>
      <c r="L1478" s="45">
        <f>IF(G1478&gt;0,(1/3*H1478^3*PI()*(G1478/((H1478-1.3)*200))^2)*F1478,"")</f>
        <v>72.651681601872482</v>
      </c>
      <c r="M1478" s="30">
        <f>IF(E1478&gt;1.9,J1478/E1478,"")</f>
        <v>13.612919645822139</v>
      </c>
      <c r="N1478" s="13" t="s">
        <v>90</v>
      </c>
      <c r="O1478" s="13" t="s">
        <v>379</v>
      </c>
      <c r="P1478" s="27" t="s">
        <v>48</v>
      </c>
      <c r="Q1478" s="15" t="s">
        <v>113</v>
      </c>
      <c r="R1478" s="26">
        <v>3</v>
      </c>
      <c r="S1478" s="13">
        <v>0</v>
      </c>
      <c r="T1478" s="13">
        <v>100</v>
      </c>
      <c r="U1478" s="13"/>
      <c r="V1478" s="25">
        <f>(F1477-F1478)/F1477</f>
        <v>0</v>
      </c>
      <c r="W1478" s="13" t="s">
        <v>95</v>
      </c>
    </row>
    <row r="1479" spans="1:23" x14ac:dyDescent="0.25">
      <c r="A1479" s="21" t="s">
        <v>197</v>
      </c>
      <c r="B1479" s="34">
        <v>45477</v>
      </c>
      <c r="C1479" s="18">
        <v>42962</v>
      </c>
      <c r="D1479" s="9">
        <v>5</v>
      </c>
      <c r="E1479" s="12">
        <f>IF(B1479&gt;0,_xlfn.DAYS(B1479,C1479)/365.242199,"")</f>
        <v>6.8858417972672425</v>
      </c>
      <c r="F1479" s="43">
        <v>845.23809523809507</v>
      </c>
      <c r="G1479" s="47">
        <v>14.749275362318839</v>
      </c>
      <c r="H1479" s="47">
        <v>18.374375573802723</v>
      </c>
      <c r="I1479" s="47">
        <v>18.712650607279294</v>
      </c>
      <c r="J1479" s="40">
        <v>103.62460983850696</v>
      </c>
      <c r="K1479" s="45">
        <f>IF(G1479&gt;0,0.0000275*G1479^2.082*H1479^0.974*F1479,"")</f>
        <v>107.4076913760333</v>
      </c>
      <c r="L1479" s="45">
        <f>IF(G1479&gt;0,(1/3*H1479^3*PI()*(G1479/((H1479-1.3)*200))^2)*F1479,"")</f>
        <v>102.43235654239272</v>
      </c>
      <c r="M1479" s="30">
        <f>IF(E1479&gt;1.9,J1479/E1479,"")</f>
        <v>15.048938516076866</v>
      </c>
      <c r="N1479" s="13" t="s">
        <v>90</v>
      </c>
      <c r="O1479" s="13" t="s">
        <v>379</v>
      </c>
      <c r="P1479" s="27" t="s">
        <v>48</v>
      </c>
      <c r="Q1479" s="15" t="s">
        <v>113</v>
      </c>
      <c r="R1479" s="26">
        <v>4</v>
      </c>
      <c r="S1479" s="13">
        <v>100</v>
      </c>
      <c r="T1479" s="13">
        <v>100</v>
      </c>
      <c r="U1479" s="13"/>
      <c r="V1479" s="25">
        <f>(F1478-F1479)/F1478</f>
        <v>-1.4285714285714039E-2</v>
      </c>
      <c r="W1479" s="13" t="s">
        <v>95</v>
      </c>
    </row>
    <row r="1480" spans="1:23" x14ac:dyDescent="0.25">
      <c r="A1480" s="21" t="s">
        <v>211</v>
      </c>
      <c r="B1480" s="34">
        <v>45477</v>
      </c>
      <c r="C1480" s="18">
        <v>42962</v>
      </c>
      <c r="D1480" s="9">
        <v>5</v>
      </c>
      <c r="E1480" s="12">
        <f>IF(B1480&gt;0,_xlfn.DAYS(B1480,C1480)/365.242199,"")</f>
        <v>6.8858417972672425</v>
      </c>
      <c r="F1480" s="43">
        <v>988.09523809523807</v>
      </c>
      <c r="G1480" s="47">
        <v>13.48471428571429</v>
      </c>
      <c r="H1480" s="47">
        <v>16.721280037128679</v>
      </c>
      <c r="I1480" s="47">
        <v>18.704796302737709</v>
      </c>
      <c r="J1480" s="40">
        <v>108.7265219022069</v>
      </c>
      <c r="K1480" s="45">
        <f>IF(G1480&gt;0,0.0000275*G1480^2.082*H1480^0.974*F1480,"")</f>
        <v>95.044400210504605</v>
      </c>
      <c r="L1480" s="45">
        <f>IF(G1480&gt;0,(1/3*H1480^3*PI()*(G1480/((H1480-1.3)*200))^2)*F1480,"")</f>
        <v>92.473787241723187</v>
      </c>
      <c r="M1480" s="30">
        <f>IF(E1480&gt;1.9,J1480/E1480,"")</f>
        <v>15.789866381385174</v>
      </c>
      <c r="N1480" s="13" t="s">
        <v>90</v>
      </c>
      <c r="O1480" s="13" t="s">
        <v>379</v>
      </c>
      <c r="P1480" s="27" t="s">
        <v>48</v>
      </c>
      <c r="Q1480" s="15" t="s">
        <v>113</v>
      </c>
      <c r="R1480" s="26">
        <v>5</v>
      </c>
      <c r="S1480" s="13">
        <v>100</v>
      </c>
      <c r="T1480" s="13">
        <v>0</v>
      </c>
      <c r="U1480" s="13"/>
      <c r="V1480" s="25">
        <f>(F1479-F1480)/F1479</f>
        <v>-0.16901408450704247</v>
      </c>
      <c r="W1480" s="13" t="s">
        <v>95</v>
      </c>
    </row>
    <row r="1481" spans="1:23" x14ac:dyDescent="0.25">
      <c r="A1481" s="21" t="s">
        <v>225</v>
      </c>
      <c r="B1481" s="34">
        <v>45477</v>
      </c>
      <c r="C1481" s="18">
        <v>42962</v>
      </c>
      <c r="D1481" s="9">
        <v>5</v>
      </c>
      <c r="E1481" s="12">
        <f>IF(B1481&gt;0,_xlfn.DAYS(B1481,C1481)/365.242199,"")</f>
        <v>6.8858417972672425</v>
      </c>
      <c r="F1481" s="43">
        <v>773.80952380952385</v>
      </c>
      <c r="G1481" s="47">
        <v>13.992333333333333</v>
      </c>
      <c r="H1481" s="47">
        <v>16.893633254810592</v>
      </c>
      <c r="I1481" s="47">
        <v>16.813883508299355</v>
      </c>
      <c r="J1481" s="40">
        <v>97.240259951063067</v>
      </c>
      <c r="K1481" s="45">
        <f>IF(G1481&gt;0,0.0000275*G1481^2.082*H1481^0.974*F1481,"")</f>
        <v>81.191825017923406</v>
      </c>
      <c r="L1481" s="45">
        <f>IF(G1481&gt;0,(1/3*H1481^3*PI()*(G1481/((H1481-1.3)*200))^2)*F1481,"")</f>
        <v>78.642540765310699</v>
      </c>
      <c r="M1481" s="30">
        <f>IF(E1481&gt;1.9,J1481/E1481,"")</f>
        <v>14.121767942687041</v>
      </c>
      <c r="N1481" s="13" t="s">
        <v>90</v>
      </c>
      <c r="O1481" s="13" t="s">
        <v>379</v>
      </c>
      <c r="P1481" s="27" t="s">
        <v>48</v>
      </c>
      <c r="Q1481" s="15" t="s">
        <v>113</v>
      </c>
      <c r="R1481" s="26">
        <v>6</v>
      </c>
      <c r="S1481" s="13">
        <v>200</v>
      </c>
      <c r="T1481" s="13">
        <v>200</v>
      </c>
      <c r="U1481" s="13"/>
      <c r="V1481" s="25">
        <f>(F1480-F1481)/F1480</f>
        <v>0.21686746987951802</v>
      </c>
      <c r="W1481" s="13" t="s">
        <v>95</v>
      </c>
    </row>
    <row r="1482" spans="1:23" x14ac:dyDescent="0.25">
      <c r="A1482" s="21" t="s">
        <v>239</v>
      </c>
      <c r="B1482" s="34">
        <v>45477</v>
      </c>
      <c r="C1482" s="18">
        <v>42962</v>
      </c>
      <c r="D1482" s="9">
        <v>5</v>
      </c>
      <c r="E1482" s="12">
        <f>IF(B1482&gt;0,_xlfn.DAYS(B1482,C1482)/365.242199,"")</f>
        <v>6.8858417972672425</v>
      </c>
      <c r="F1482" s="43">
        <v>821.42857142857144</v>
      </c>
      <c r="G1482" s="47">
        <v>15.097101449275362</v>
      </c>
      <c r="H1482" s="47">
        <v>17.884765685496063</v>
      </c>
      <c r="I1482" s="47">
        <v>19.205421720388035</v>
      </c>
      <c r="J1482" s="40">
        <v>121.03769344232575</v>
      </c>
      <c r="K1482" s="45">
        <f>IF(G1482&gt;0,0.0000275*G1482^2.082*H1482^0.974*F1482,"")</f>
        <v>106.7278125596915</v>
      </c>
      <c r="L1482" s="45">
        <f>IF(G1482&gt;0,(1/3*H1482^3*PI()*(G1482/((H1482-1.3)*200))^2)*F1482,"")</f>
        <v>101.94282445456119</v>
      </c>
      <c r="M1482" s="30">
        <f>IF(E1482&gt;1.9,J1482/E1482,"")</f>
        <v>17.577762749408723</v>
      </c>
      <c r="N1482" s="13" t="s">
        <v>90</v>
      </c>
      <c r="O1482" s="13" t="s">
        <v>379</v>
      </c>
      <c r="P1482" s="27" t="s">
        <v>48</v>
      </c>
      <c r="Q1482" s="15" t="s">
        <v>113</v>
      </c>
      <c r="R1482" s="26">
        <v>7</v>
      </c>
      <c r="S1482" s="13">
        <v>200</v>
      </c>
      <c r="T1482" s="13">
        <v>0</v>
      </c>
      <c r="U1482" s="13"/>
      <c r="V1482" s="25">
        <f>(F1481-F1482)/F1481</f>
        <v>-6.15384615384615E-2</v>
      </c>
      <c r="W1482" s="13" t="s">
        <v>95</v>
      </c>
    </row>
    <row r="1483" spans="1:23" x14ac:dyDescent="0.25">
      <c r="A1483" s="21" t="s">
        <v>253</v>
      </c>
      <c r="B1483" s="34">
        <v>45477</v>
      </c>
      <c r="C1483" s="18">
        <v>42962</v>
      </c>
      <c r="D1483" s="9">
        <v>5</v>
      </c>
      <c r="E1483" s="12">
        <f>IF(B1483&gt;0,_xlfn.DAYS(B1483,C1483)/365.242199,"")</f>
        <v>6.8858417972672425</v>
      </c>
      <c r="F1483" s="43">
        <v>821.42857142857144</v>
      </c>
      <c r="G1483" s="47">
        <v>15.345361220904703</v>
      </c>
      <c r="H1483" s="47">
        <v>17.778848311366787</v>
      </c>
      <c r="I1483" s="47">
        <v>19.822112962465585</v>
      </c>
      <c r="J1483" s="40">
        <v>114.67283695181533</v>
      </c>
      <c r="K1483" s="45">
        <f>IF(G1483&gt;0,0.0000275*G1483^2.082*H1483^0.974*F1483,"")</f>
        <v>109.77741101664256</v>
      </c>
      <c r="L1483" s="45">
        <f>IF(G1483&gt;0,(1/3*H1483^3*PI()*(G1483/((H1483-1.3)*200))^2)*F1483,"")</f>
        <v>104.7972351220133</v>
      </c>
      <c r="M1483" s="30">
        <f>IF(E1483&gt;1.9,J1483/E1483,"")</f>
        <v>16.653423114850693</v>
      </c>
      <c r="N1483" s="13" t="s">
        <v>90</v>
      </c>
      <c r="O1483" s="13" t="s">
        <v>379</v>
      </c>
      <c r="P1483" s="27" t="s">
        <v>48</v>
      </c>
      <c r="Q1483" s="15" t="s">
        <v>113</v>
      </c>
      <c r="R1483" s="26">
        <v>8</v>
      </c>
      <c r="S1483" s="13">
        <v>400</v>
      </c>
      <c r="T1483" s="13">
        <v>0</v>
      </c>
      <c r="U1483" s="13"/>
      <c r="V1483" s="25">
        <f>(F1482-F1483)/F1482</f>
        <v>0</v>
      </c>
      <c r="W1483" s="13" t="s">
        <v>95</v>
      </c>
    </row>
    <row r="1484" spans="1:23" x14ac:dyDescent="0.25">
      <c r="A1484" s="21" t="s">
        <v>155</v>
      </c>
      <c r="B1484" s="34">
        <v>45477</v>
      </c>
      <c r="C1484" s="18">
        <v>42962</v>
      </c>
      <c r="D1484" s="9">
        <v>5</v>
      </c>
      <c r="E1484" s="12">
        <f>IF(B1484&gt;0,_xlfn.DAYS(B1484,C1484)/365.242199,"")</f>
        <v>6.8858417972672425</v>
      </c>
      <c r="F1484" s="43">
        <v>845.23809523809507</v>
      </c>
      <c r="G1484" s="47">
        <v>14.532707070707071</v>
      </c>
      <c r="H1484" s="47">
        <v>17.276554745184072</v>
      </c>
      <c r="I1484" s="47">
        <v>18.616828736839807</v>
      </c>
      <c r="J1484" s="40">
        <v>114.54731423565447</v>
      </c>
      <c r="K1484" s="45">
        <f>IF(G1484&gt;0,0.0000275*G1484^2.082*H1484^0.974*F1484,"")</f>
        <v>98.084518766987088</v>
      </c>
      <c r="L1484" s="45">
        <f>IF(G1484&gt;0,(1/3*H1484^3*PI()*(G1484/((H1484-1.3)*200))^2)*F1484,"")</f>
        <v>94.416062991780421</v>
      </c>
      <c r="M1484" s="30">
        <f>IF(E1484&gt;1.9,J1484/E1484,"")</f>
        <v>16.635194012315882</v>
      </c>
      <c r="N1484" s="13" t="s">
        <v>90</v>
      </c>
      <c r="O1484" s="13" t="s">
        <v>379</v>
      </c>
      <c r="P1484" s="27" t="s">
        <v>48</v>
      </c>
      <c r="Q1484" s="15" t="s">
        <v>113</v>
      </c>
      <c r="R1484" s="26">
        <v>9</v>
      </c>
      <c r="S1484" s="13">
        <v>400</v>
      </c>
      <c r="T1484" s="13">
        <v>400</v>
      </c>
      <c r="U1484" s="13"/>
      <c r="V1484" s="25">
        <f>(F1483-F1484)/F1483</f>
        <v>-2.8985507246376586E-2</v>
      </c>
      <c r="W1484" s="13" t="s">
        <v>95</v>
      </c>
    </row>
    <row r="1485" spans="1:23" x14ac:dyDescent="0.25">
      <c r="A1485" s="21" t="s">
        <v>141</v>
      </c>
      <c r="B1485" s="34">
        <v>45477</v>
      </c>
      <c r="C1485" s="18">
        <v>42962</v>
      </c>
      <c r="D1485" s="9">
        <v>5</v>
      </c>
      <c r="E1485" s="12">
        <f>IF(B1485&gt;0,_xlfn.DAYS(B1485,C1485)/365.242199,"")</f>
        <v>6.8858417972672425</v>
      </c>
      <c r="F1485" s="43">
        <v>869.04761904761915</v>
      </c>
      <c r="G1485" s="47">
        <v>13.652000000000003</v>
      </c>
      <c r="H1485" s="47">
        <v>15.939034236182529</v>
      </c>
      <c r="I1485" s="47">
        <v>17.248084112152224</v>
      </c>
      <c r="J1485" s="40">
        <v>94.52131559937375</v>
      </c>
      <c r="K1485" s="45">
        <f>IF(G1485&gt;0,0.0000275*G1485^2.082*H1485^0.974*F1485,"")</f>
        <v>81.856451402093015</v>
      </c>
      <c r="L1485" s="45">
        <f>IF(G1485&gt;0,(1/3*H1485^3*PI()*(G1485/((H1485-1.3)*200))^2)*F1485,"")</f>
        <v>80.124607926023018</v>
      </c>
      <c r="M1485" s="30">
        <f>IF(E1485&gt;1.9,J1485/E1485,"")</f>
        <v>13.72690781784822</v>
      </c>
      <c r="N1485" s="13" t="s">
        <v>90</v>
      </c>
      <c r="O1485" s="13" t="s">
        <v>379</v>
      </c>
      <c r="P1485" s="27" t="s">
        <v>48</v>
      </c>
      <c r="Q1485" s="15" t="s">
        <v>113</v>
      </c>
      <c r="R1485" s="26">
        <v>10</v>
      </c>
      <c r="S1485" s="13">
        <v>400</v>
      </c>
      <c r="T1485" s="13">
        <v>0</v>
      </c>
      <c r="U1485" s="13"/>
      <c r="V1485" s="25">
        <f>(F1484-F1485)/F1484</f>
        <v>-2.8169014084507369E-2</v>
      </c>
      <c r="W1485" s="13" t="s">
        <v>95</v>
      </c>
    </row>
    <row r="1486" spans="1:23" x14ac:dyDescent="0.25">
      <c r="A1486" s="32" t="s">
        <v>114</v>
      </c>
      <c r="B1486" s="16"/>
      <c r="C1486" s="16">
        <v>42993</v>
      </c>
      <c r="D1486">
        <v>6</v>
      </c>
      <c r="E1486" s="12"/>
      <c r="F1486" s="44"/>
      <c r="G1486" s="48"/>
      <c r="H1486" s="48"/>
      <c r="I1486" s="48"/>
      <c r="J1486" s="40"/>
      <c r="K1486" s="45"/>
      <c r="L1486" s="45" t="str">
        <f>IF(G1486&gt;0,(1/3*H1486^3*PI()*(G1486/((H1486-1.3)*200))^2)*F1486,"")</f>
        <v/>
      </c>
      <c r="N1486" t="s">
        <v>92</v>
      </c>
      <c r="O1486" s="13" t="s">
        <v>379</v>
      </c>
      <c r="P1486" s="33" t="s">
        <v>48</v>
      </c>
      <c r="Q1486" s="33" t="s">
        <v>100</v>
      </c>
      <c r="R1486" s="33">
        <v>1</v>
      </c>
      <c r="S1486">
        <v>0</v>
      </c>
      <c r="T1486">
        <v>0</v>
      </c>
      <c r="V1486">
        <v>2.4390243902438966E-2</v>
      </c>
      <c r="W1486" t="s">
        <v>96</v>
      </c>
    </row>
    <row r="1487" spans="1:23" x14ac:dyDescent="0.25">
      <c r="A1487" s="32" t="s">
        <v>156</v>
      </c>
      <c r="B1487" s="16"/>
      <c r="C1487" s="16">
        <v>42993</v>
      </c>
      <c r="D1487">
        <v>6</v>
      </c>
      <c r="E1487" s="12"/>
      <c r="F1487" s="44"/>
      <c r="G1487" s="48"/>
      <c r="H1487" s="48"/>
      <c r="I1487" s="48"/>
      <c r="J1487" s="40"/>
      <c r="K1487" s="45"/>
      <c r="L1487" s="45" t="str">
        <f>IF(G1487&gt;0,(1/3*H1487^3*PI()*(G1487/((H1487-1.3)*200))^2)*F1487,"")</f>
        <v/>
      </c>
      <c r="N1487" t="s">
        <v>92</v>
      </c>
      <c r="O1487" s="13" t="s">
        <v>379</v>
      </c>
      <c r="P1487" s="33" t="s">
        <v>48</v>
      </c>
      <c r="Q1487" s="33" t="s">
        <v>100</v>
      </c>
      <c r="R1487" s="33">
        <v>2</v>
      </c>
      <c r="S1487">
        <v>0</v>
      </c>
      <c r="T1487">
        <v>0</v>
      </c>
      <c r="V1487">
        <v>1.4084507042253631E-2</v>
      </c>
      <c r="W1487" t="s">
        <v>96</v>
      </c>
    </row>
    <row r="1488" spans="1:23" x14ac:dyDescent="0.25">
      <c r="A1488" s="32" t="s">
        <v>170</v>
      </c>
      <c r="B1488" s="16"/>
      <c r="C1488" s="16">
        <v>42993</v>
      </c>
      <c r="D1488">
        <v>6</v>
      </c>
      <c r="E1488" s="12"/>
      <c r="F1488" s="44"/>
      <c r="G1488" s="48"/>
      <c r="H1488" s="48"/>
      <c r="I1488" s="48"/>
      <c r="J1488" s="40"/>
      <c r="K1488" s="45"/>
      <c r="L1488" s="45" t="str">
        <f>IF(G1488&gt;0,(1/3*H1488^3*PI()*(G1488/((H1488-1.3)*200))^2)*F1488,"")</f>
        <v/>
      </c>
      <c r="N1488" t="s">
        <v>92</v>
      </c>
      <c r="O1488" s="13" t="s">
        <v>379</v>
      </c>
      <c r="P1488" s="33" t="s">
        <v>48</v>
      </c>
      <c r="Q1488" s="33" t="s">
        <v>100</v>
      </c>
      <c r="R1488" s="33">
        <v>3</v>
      </c>
      <c r="S1488">
        <v>0</v>
      </c>
      <c r="T1488">
        <v>100</v>
      </c>
      <c r="V1488">
        <v>1.3157894736842075E-2</v>
      </c>
      <c r="W1488" t="s">
        <v>96</v>
      </c>
    </row>
    <row r="1489" spans="1:23" x14ac:dyDescent="0.25">
      <c r="A1489" s="32" t="s">
        <v>184</v>
      </c>
      <c r="B1489" s="16"/>
      <c r="C1489" s="16">
        <v>42993</v>
      </c>
      <c r="D1489">
        <v>6</v>
      </c>
      <c r="E1489" s="12"/>
      <c r="F1489" s="44"/>
      <c r="G1489" s="48"/>
      <c r="H1489" s="48"/>
      <c r="I1489" s="48"/>
      <c r="J1489" s="40"/>
      <c r="K1489" s="45"/>
      <c r="L1489" s="45" t="str">
        <f>IF(G1489&gt;0,(1/3*H1489^3*PI()*(G1489/((H1489-1.3)*200))^2)*F1489,"")</f>
        <v/>
      </c>
      <c r="N1489" t="s">
        <v>92</v>
      </c>
      <c r="O1489" s="13" t="s">
        <v>379</v>
      </c>
      <c r="P1489" s="33" t="s">
        <v>48</v>
      </c>
      <c r="Q1489" s="33" t="s">
        <v>100</v>
      </c>
      <c r="R1489" s="33">
        <v>4</v>
      </c>
      <c r="S1489">
        <v>100</v>
      </c>
      <c r="T1489">
        <v>100</v>
      </c>
      <c r="V1489">
        <v>1.4084507042253631E-2</v>
      </c>
      <c r="W1489" t="s">
        <v>96</v>
      </c>
    </row>
    <row r="1490" spans="1:23" x14ac:dyDescent="0.25">
      <c r="A1490" s="32" t="s">
        <v>198</v>
      </c>
      <c r="B1490" s="16"/>
      <c r="C1490" s="16">
        <v>42993</v>
      </c>
      <c r="D1490">
        <v>6</v>
      </c>
      <c r="E1490" s="12"/>
      <c r="F1490" s="44"/>
      <c r="G1490" s="48"/>
      <c r="H1490" s="48"/>
      <c r="I1490" s="48"/>
      <c r="J1490" s="40"/>
      <c r="K1490" s="45"/>
      <c r="L1490" s="45" t="str">
        <f>IF(G1490&gt;0,(1/3*H1490^3*PI()*(G1490/((H1490-1.3)*200))^2)*F1490,"")</f>
        <v/>
      </c>
      <c r="N1490" t="s">
        <v>92</v>
      </c>
      <c r="O1490" s="13" t="s">
        <v>379</v>
      </c>
      <c r="P1490" s="33" t="s">
        <v>48</v>
      </c>
      <c r="Q1490" s="33" t="s">
        <v>100</v>
      </c>
      <c r="R1490" s="33">
        <v>5</v>
      </c>
      <c r="S1490">
        <v>100</v>
      </c>
      <c r="T1490">
        <v>0</v>
      </c>
      <c r="V1490">
        <v>0</v>
      </c>
      <c r="W1490" t="s">
        <v>96</v>
      </c>
    </row>
    <row r="1491" spans="1:23" x14ac:dyDescent="0.25">
      <c r="A1491" s="32" t="s">
        <v>212</v>
      </c>
      <c r="B1491" s="16"/>
      <c r="C1491" s="16">
        <v>42993</v>
      </c>
      <c r="D1491">
        <v>6</v>
      </c>
      <c r="E1491" s="12"/>
      <c r="F1491" s="44"/>
      <c r="G1491" s="48"/>
      <c r="H1491" s="48"/>
      <c r="I1491" s="48"/>
      <c r="J1491" s="40"/>
      <c r="K1491" s="45"/>
      <c r="L1491" s="45" t="str">
        <f>IF(G1491&gt;0,(1/3*H1491^3*PI()*(G1491/((H1491-1.3)*200))^2)*F1491,"")</f>
        <v/>
      </c>
      <c r="N1491" t="s">
        <v>92</v>
      </c>
      <c r="O1491" s="13" t="s">
        <v>379</v>
      </c>
      <c r="P1491" s="33" t="s">
        <v>48</v>
      </c>
      <c r="Q1491" s="33" t="s">
        <v>100</v>
      </c>
      <c r="R1491" s="33">
        <v>6</v>
      </c>
      <c r="S1491">
        <v>200</v>
      </c>
      <c r="T1491">
        <v>200</v>
      </c>
      <c r="V1491">
        <v>0</v>
      </c>
      <c r="W1491" t="s">
        <v>96</v>
      </c>
    </row>
    <row r="1492" spans="1:23" x14ac:dyDescent="0.25">
      <c r="A1492" s="32" t="s">
        <v>226</v>
      </c>
      <c r="B1492" s="16"/>
      <c r="C1492" s="16">
        <v>42993</v>
      </c>
      <c r="D1492">
        <v>6</v>
      </c>
      <c r="E1492" s="12"/>
      <c r="F1492" s="44"/>
      <c r="G1492" s="48"/>
      <c r="H1492" s="48"/>
      <c r="I1492" s="48"/>
      <c r="J1492" s="40"/>
      <c r="K1492" s="45"/>
      <c r="L1492" s="45" t="str">
        <f>IF(G1492&gt;0,(1/3*H1492^3*PI()*(G1492/((H1492-1.3)*200))^2)*F1492,"")</f>
        <v/>
      </c>
      <c r="N1492" t="s">
        <v>92</v>
      </c>
      <c r="O1492" s="13" t="s">
        <v>379</v>
      </c>
      <c r="P1492" s="33" t="s">
        <v>48</v>
      </c>
      <c r="Q1492" s="33" t="s">
        <v>100</v>
      </c>
      <c r="R1492" s="33">
        <v>7</v>
      </c>
      <c r="S1492">
        <v>200</v>
      </c>
      <c r="T1492">
        <v>0</v>
      </c>
      <c r="V1492">
        <v>0</v>
      </c>
      <c r="W1492" t="s">
        <v>96</v>
      </c>
    </row>
    <row r="1493" spans="1:23" x14ac:dyDescent="0.25">
      <c r="A1493" s="32" t="s">
        <v>240</v>
      </c>
      <c r="B1493" s="16"/>
      <c r="C1493" s="16">
        <v>42993</v>
      </c>
      <c r="D1493">
        <v>6</v>
      </c>
      <c r="E1493" s="12"/>
      <c r="F1493" s="44"/>
      <c r="G1493" s="48"/>
      <c r="H1493" s="48"/>
      <c r="I1493" s="48"/>
      <c r="J1493" s="40"/>
      <c r="K1493" s="45"/>
      <c r="L1493" s="45" t="str">
        <f>IF(G1493&gt;0,(1/3*H1493^3*PI()*(G1493/((H1493-1.3)*200))^2)*F1493,"")</f>
        <v/>
      </c>
      <c r="N1493" t="s">
        <v>92</v>
      </c>
      <c r="O1493" s="13" t="s">
        <v>379</v>
      </c>
      <c r="P1493" s="33" t="s">
        <v>48</v>
      </c>
      <c r="Q1493" s="33" t="s">
        <v>100</v>
      </c>
      <c r="R1493" s="33">
        <v>8</v>
      </c>
      <c r="S1493">
        <v>400</v>
      </c>
      <c r="T1493">
        <v>0</v>
      </c>
      <c r="V1493">
        <v>1.1363636363636454E-2</v>
      </c>
      <c r="W1493" t="s">
        <v>96</v>
      </c>
    </row>
    <row r="1494" spans="1:23" x14ac:dyDescent="0.25">
      <c r="A1494" s="32" t="s">
        <v>142</v>
      </c>
      <c r="B1494" s="16"/>
      <c r="C1494" s="16">
        <v>42993</v>
      </c>
      <c r="D1494">
        <v>6</v>
      </c>
      <c r="E1494" s="12"/>
      <c r="F1494" s="44"/>
      <c r="G1494" s="48"/>
      <c r="H1494" s="48"/>
      <c r="I1494" s="48"/>
      <c r="J1494" s="40"/>
      <c r="K1494" s="45"/>
      <c r="L1494" s="45" t="str">
        <f>IF(G1494&gt;0,(1/3*H1494^3*PI()*(G1494/((H1494-1.3)*200))^2)*F1494,"")</f>
        <v/>
      </c>
      <c r="N1494" t="s">
        <v>92</v>
      </c>
      <c r="O1494" s="13" t="s">
        <v>379</v>
      </c>
      <c r="P1494" s="33" t="s">
        <v>48</v>
      </c>
      <c r="Q1494" s="33" t="s">
        <v>100</v>
      </c>
      <c r="R1494" s="33">
        <v>9</v>
      </c>
      <c r="S1494">
        <v>400</v>
      </c>
      <c r="T1494">
        <v>400</v>
      </c>
      <c r="V1494">
        <v>2.4691358024691301E-2</v>
      </c>
      <c r="W1494" t="s">
        <v>96</v>
      </c>
    </row>
    <row r="1495" spans="1:23" x14ac:dyDescent="0.25">
      <c r="A1495" s="32" t="s">
        <v>128</v>
      </c>
      <c r="B1495" s="16"/>
      <c r="C1495" s="16">
        <v>42993</v>
      </c>
      <c r="D1495">
        <v>6</v>
      </c>
      <c r="E1495" s="12"/>
      <c r="F1495" s="44"/>
      <c r="G1495" s="48"/>
      <c r="H1495" s="48"/>
      <c r="I1495" s="48"/>
      <c r="J1495" s="40"/>
      <c r="K1495" s="45"/>
      <c r="L1495" s="45" t="str">
        <f>IF(G1495&gt;0,(1/3*H1495^3*PI()*(G1495/((H1495-1.3)*200))^2)*F1495,"")</f>
        <v/>
      </c>
      <c r="N1495" t="s">
        <v>92</v>
      </c>
      <c r="O1495" s="13" t="s">
        <v>379</v>
      </c>
      <c r="P1495" s="33" t="s">
        <v>48</v>
      </c>
      <c r="Q1495" s="33" t="s">
        <v>100</v>
      </c>
      <c r="R1495" s="33">
        <v>10</v>
      </c>
      <c r="S1495">
        <v>400</v>
      </c>
      <c r="T1495">
        <v>0</v>
      </c>
      <c r="V1495">
        <v>1.3888888888888715E-2</v>
      </c>
      <c r="W1495" t="s">
        <v>96</v>
      </c>
    </row>
    <row r="1496" spans="1:23" x14ac:dyDescent="0.25">
      <c r="A1496" s="32" t="s">
        <v>115</v>
      </c>
      <c r="B1496" s="16"/>
      <c r="C1496" s="16">
        <v>42901</v>
      </c>
      <c r="D1496">
        <v>6</v>
      </c>
      <c r="E1496" s="12"/>
      <c r="F1496" s="44"/>
      <c r="G1496" s="48"/>
      <c r="H1496" s="48"/>
      <c r="I1496" s="48"/>
      <c r="J1496" s="40"/>
      <c r="K1496" s="45"/>
      <c r="L1496" s="45" t="str">
        <f>IF(G1496&gt;0,(1/3*H1496^3*PI()*(G1496/((H1496-1.3)*200))^2)*F1496,"")</f>
        <v/>
      </c>
      <c r="N1496" t="s">
        <v>92</v>
      </c>
      <c r="O1496" s="13" t="s">
        <v>379</v>
      </c>
      <c r="P1496" s="33" t="s">
        <v>48</v>
      </c>
      <c r="Q1496" s="33" t="s">
        <v>101</v>
      </c>
      <c r="R1496" s="33">
        <v>1</v>
      </c>
      <c r="S1496">
        <v>0</v>
      </c>
      <c r="T1496">
        <v>0</v>
      </c>
      <c r="V1496">
        <v>4.2857142857142996E-2</v>
      </c>
      <c r="W1496" t="s">
        <v>96</v>
      </c>
    </row>
    <row r="1497" spans="1:23" x14ac:dyDescent="0.25">
      <c r="A1497" s="32" t="s">
        <v>157</v>
      </c>
      <c r="B1497" s="16"/>
      <c r="C1497" s="16">
        <v>42901</v>
      </c>
      <c r="D1497">
        <v>6</v>
      </c>
      <c r="E1497" s="12"/>
      <c r="F1497" s="44"/>
      <c r="G1497" s="48"/>
      <c r="H1497" s="48"/>
      <c r="I1497" s="48"/>
      <c r="J1497" s="40"/>
      <c r="K1497" s="45"/>
      <c r="L1497" s="45" t="str">
        <f>IF(G1497&gt;0,(1/3*H1497^3*PI()*(G1497/((H1497-1.3)*200))^2)*F1497,"")</f>
        <v/>
      </c>
      <c r="N1497" t="s">
        <v>92</v>
      </c>
      <c r="O1497" s="13" t="s">
        <v>379</v>
      </c>
      <c r="P1497" s="33" t="s">
        <v>48</v>
      </c>
      <c r="Q1497" s="33" t="s">
        <v>101</v>
      </c>
      <c r="R1497" s="33">
        <v>2</v>
      </c>
      <c r="S1497">
        <v>0</v>
      </c>
      <c r="T1497">
        <v>0</v>
      </c>
      <c r="V1497">
        <v>1.4492753623188491E-2</v>
      </c>
      <c r="W1497" t="s">
        <v>96</v>
      </c>
    </row>
    <row r="1498" spans="1:23" x14ac:dyDescent="0.25">
      <c r="A1498" s="32" t="s">
        <v>171</v>
      </c>
      <c r="B1498" s="16"/>
      <c r="C1498" s="16">
        <v>42901</v>
      </c>
      <c r="D1498">
        <v>6</v>
      </c>
      <c r="E1498" s="12"/>
      <c r="F1498" s="44"/>
      <c r="G1498" s="48"/>
      <c r="H1498" s="48"/>
      <c r="I1498" s="48"/>
      <c r="J1498" s="40"/>
      <c r="K1498" s="45"/>
      <c r="L1498" s="45" t="str">
        <f>IF(G1498&gt;0,(1/3*H1498^3*PI()*(G1498/((H1498-1.3)*200))^2)*F1498,"")</f>
        <v/>
      </c>
      <c r="N1498" t="s">
        <v>92</v>
      </c>
      <c r="O1498" s="13" t="s">
        <v>379</v>
      </c>
      <c r="P1498" s="33" t="s">
        <v>48</v>
      </c>
      <c r="Q1498" s="33" t="s">
        <v>101</v>
      </c>
      <c r="R1498" s="33">
        <v>3</v>
      </c>
      <c r="S1498">
        <v>0</v>
      </c>
      <c r="T1498">
        <v>100</v>
      </c>
      <c r="V1498">
        <v>2.8169014084506998E-2</v>
      </c>
      <c r="W1498" t="s">
        <v>96</v>
      </c>
    </row>
    <row r="1499" spans="1:23" x14ac:dyDescent="0.25">
      <c r="A1499" s="32" t="s">
        <v>185</v>
      </c>
      <c r="B1499" s="16"/>
      <c r="C1499" s="16">
        <v>42901</v>
      </c>
      <c r="D1499">
        <v>6</v>
      </c>
      <c r="E1499" s="12"/>
      <c r="F1499" s="44"/>
      <c r="G1499" s="48"/>
      <c r="H1499" s="48"/>
      <c r="I1499" s="48"/>
      <c r="J1499" s="40"/>
      <c r="K1499" s="45"/>
      <c r="L1499" s="45" t="str">
        <f>IF(G1499&gt;0,(1/3*H1499^3*PI()*(G1499/((H1499-1.3)*200))^2)*F1499,"")</f>
        <v/>
      </c>
      <c r="N1499" t="s">
        <v>92</v>
      </c>
      <c r="O1499" s="13" t="s">
        <v>379</v>
      </c>
      <c r="P1499" s="33" t="s">
        <v>48</v>
      </c>
      <c r="Q1499" s="33" t="s">
        <v>101</v>
      </c>
      <c r="R1499" s="33">
        <v>4</v>
      </c>
      <c r="S1499">
        <v>100</v>
      </c>
      <c r="T1499">
        <v>100</v>
      </c>
      <c r="V1499">
        <v>4.5454545454545379E-2</v>
      </c>
      <c r="W1499" t="s">
        <v>96</v>
      </c>
    </row>
    <row r="1500" spans="1:23" x14ac:dyDescent="0.25">
      <c r="A1500" s="32" t="s">
        <v>199</v>
      </c>
      <c r="B1500" s="16"/>
      <c r="C1500" s="16">
        <v>42901</v>
      </c>
      <c r="D1500">
        <v>6</v>
      </c>
      <c r="E1500" s="12"/>
      <c r="F1500" s="44"/>
      <c r="G1500" s="48"/>
      <c r="H1500" s="48"/>
      <c r="I1500" s="48"/>
      <c r="J1500" s="40"/>
      <c r="K1500" s="45"/>
      <c r="L1500" s="45" t="str">
        <f>IF(G1500&gt;0,(1/3*H1500^3*PI()*(G1500/((H1500-1.3)*200))^2)*F1500,"")</f>
        <v/>
      </c>
      <c r="N1500" t="s">
        <v>92</v>
      </c>
      <c r="O1500" s="13" t="s">
        <v>379</v>
      </c>
      <c r="P1500" s="33" t="s">
        <v>48</v>
      </c>
      <c r="Q1500" s="33" t="s">
        <v>101</v>
      </c>
      <c r="R1500" s="33">
        <v>5</v>
      </c>
      <c r="S1500">
        <v>100</v>
      </c>
      <c r="T1500">
        <v>0</v>
      </c>
      <c r="V1500">
        <v>4.5454545454545379E-2</v>
      </c>
      <c r="W1500" t="s">
        <v>96</v>
      </c>
    </row>
    <row r="1501" spans="1:23" x14ac:dyDescent="0.25">
      <c r="A1501" s="32" t="s">
        <v>213</v>
      </c>
      <c r="B1501" s="16"/>
      <c r="C1501" s="16">
        <v>42901</v>
      </c>
      <c r="D1501">
        <v>6</v>
      </c>
      <c r="E1501" s="12"/>
      <c r="F1501" s="44"/>
      <c r="G1501" s="48"/>
      <c r="H1501" s="48"/>
      <c r="I1501" s="48"/>
      <c r="J1501" s="40"/>
      <c r="K1501" s="45"/>
      <c r="L1501" s="45" t="str">
        <f>IF(G1501&gt;0,(1/3*H1501^3*PI()*(G1501/((H1501-1.3)*200))^2)*F1501,"")</f>
        <v/>
      </c>
      <c r="N1501" t="s">
        <v>92</v>
      </c>
      <c r="O1501" s="13" t="s">
        <v>379</v>
      </c>
      <c r="P1501" s="33" t="s">
        <v>48</v>
      </c>
      <c r="Q1501" s="33" t="s">
        <v>101</v>
      </c>
      <c r="R1501" s="33">
        <v>6</v>
      </c>
      <c r="S1501">
        <v>200</v>
      </c>
      <c r="T1501">
        <v>200</v>
      </c>
      <c r="V1501">
        <v>1.369863013698638E-2</v>
      </c>
      <c r="W1501" t="s">
        <v>96</v>
      </c>
    </row>
    <row r="1502" spans="1:23" x14ac:dyDescent="0.25">
      <c r="A1502" s="32" t="s">
        <v>227</v>
      </c>
      <c r="B1502" s="16"/>
      <c r="C1502" s="16">
        <v>42901</v>
      </c>
      <c r="D1502">
        <v>6</v>
      </c>
      <c r="E1502" s="12"/>
      <c r="F1502" s="44"/>
      <c r="G1502" s="48"/>
      <c r="H1502" s="48"/>
      <c r="I1502" s="48"/>
      <c r="J1502" s="40"/>
      <c r="K1502" s="45"/>
      <c r="L1502" s="45" t="str">
        <f>IF(G1502&gt;0,(1/3*H1502^3*PI()*(G1502/((H1502-1.3)*200))^2)*F1502,"")</f>
        <v/>
      </c>
      <c r="N1502" t="s">
        <v>92</v>
      </c>
      <c r="O1502" s="13" t="s">
        <v>379</v>
      </c>
      <c r="P1502" s="33" t="s">
        <v>48</v>
      </c>
      <c r="Q1502" s="33" t="s">
        <v>101</v>
      </c>
      <c r="R1502" s="33">
        <v>7</v>
      </c>
      <c r="S1502">
        <v>200</v>
      </c>
      <c r="T1502">
        <v>0</v>
      </c>
      <c r="V1502">
        <v>1.4084507042253393E-2</v>
      </c>
      <c r="W1502" t="s">
        <v>96</v>
      </c>
    </row>
    <row r="1503" spans="1:23" x14ac:dyDescent="0.25">
      <c r="A1503" s="32" t="s">
        <v>241</v>
      </c>
      <c r="B1503" s="16"/>
      <c r="C1503" s="16">
        <v>42901</v>
      </c>
      <c r="D1503">
        <v>6</v>
      </c>
      <c r="E1503" s="12"/>
      <c r="F1503" s="44"/>
      <c r="G1503" s="48"/>
      <c r="H1503" s="48"/>
      <c r="I1503" s="48"/>
      <c r="J1503" s="40"/>
      <c r="K1503" s="45"/>
      <c r="L1503" s="45" t="str">
        <f>IF(G1503&gt;0,(1/3*H1503^3*PI()*(G1503/((H1503-1.3)*200))^2)*F1503,"")</f>
        <v/>
      </c>
      <c r="N1503" t="s">
        <v>92</v>
      </c>
      <c r="O1503" s="13" t="s">
        <v>379</v>
      </c>
      <c r="P1503" s="33" t="s">
        <v>48</v>
      </c>
      <c r="Q1503" s="33" t="s">
        <v>101</v>
      </c>
      <c r="R1503" s="33">
        <v>8</v>
      </c>
      <c r="S1503">
        <v>400</v>
      </c>
      <c r="T1503">
        <v>0</v>
      </c>
      <c r="V1503">
        <v>8.3333333333333398E-2</v>
      </c>
      <c r="W1503" t="s">
        <v>96</v>
      </c>
    </row>
    <row r="1504" spans="1:23" x14ac:dyDescent="0.25">
      <c r="A1504" s="32" t="s">
        <v>143</v>
      </c>
      <c r="B1504" s="16"/>
      <c r="C1504" s="16">
        <v>42901</v>
      </c>
      <c r="D1504">
        <v>6</v>
      </c>
      <c r="E1504" s="12"/>
      <c r="F1504" s="44"/>
      <c r="G1504" s="48"/>
      <c r="H1504" s="48"/>
      <c r="I1504" s="48"/>
      <c r="J1504" s="40"/>
      <c r="K1504" s="45"/>
      <c r="L1504" s="45" t="str">
        <f>IF(G1504&gt;0,(1/3*H1504^3*PI()*(G1504/((H1504-1.3)*200))^2)*F1504,"")</f>
        <v/>
      </c>
      <c r="N1504" t="s">
        <v>92</v>
      </c>
      <c r="O1504" s="13" t="s">
        <v>379</v>
      </c>
      <c r="P1504" s="33" t="s">
        <v>48</v>
      </c>
      <c r="Q1504" s="33" t="s">
        <v>101</v>
      </c>
      <c r="R1504" s="33">
        <v>9</v>
      </c>
      <c r="S1504">
        <v>400</v>
      </c>
      <c r="T1504">
        <v>400</v>
      </c>
      <c r="V1504">
        <v>2.7027027027026983E-2</v>
      </c>
      <c r="W1504" t="s">
        <v>96</v>
      </c>
    </row>
    <row r="1505" spans="1:23" x14ac:dyDescent="0.25">
      <c r="A1505" s="32" t="s">
        <v>129</v>
      </c>
      <c r="B1505" s="16"/>
      <c r="C1505" s="16">
        <v>42901</v>
      </c>
      <c r="D1505">
        <v>6</v>
      </c>
      <c r="E1505" s="12"/>
      <c r="F1505" s="44"/>
      <c r="G1505" s="48"/>
      <c r="H1505" s="48"/>
      <c r="I1505" s="48"/>
      <c r="J1505" s="40"/>
      <c r="K1505" s="45"/>
      <c r="L1505" s="45" t="str">
        <f>IF(G1505&gt;0,(1/3*H1505^3*PI()*(G1505/((H1505-1.3)*200))^2)*F1505,"")</f>
        <v/>
      </c>
      <c r="N1505" t="s">
        <v>92</v>
      </c>
      <c r="O1505" s="13" t="s">
        <v>379</v>
      </c>
      <c r="P1505" s="33" t="s">
        <v>48</v>
      </c>
      <c r="Q1505" s="33" t="s">
        <v>101</v>
      </c>
      <c r="R1505" s="33">
        <v>10</v>
      </c>
      <c r="S1505">
        <v>400</v>
      </c>
      <c r="T1505">
        <v>0</v>
      </c>
      <c r="V1505">
        <v>0</v>
      </c>
      <c r="W1505" t="s">
        <v>96</v>
      </c>
    </row>
    <row r="1506" spans="1:23" x14ac:dyDescent="0.25">
      <c r="A1506" s="32" t="s">
        <v>116</v>
      </c>
      <c r="B1506" s="16"/>
      <c r="C1506" s="16">
        <v>43296</v>
      </c>
      <c r="D1506">
        <v>6</v>
      </c>
      <c r="E1506" s="12"/>
      <c r="F1506" s="44"/>
      <c r="G1506" s="48"/>
      <c r="H1506" s="48"/>
      <c r="I1506" s="48"/>
      <c r="J1506" s="40"/>
      <c r="K1506" s="45"/>
      <c r="L1506" s="45" t="str">
        <f>IF(G1506&gt;0,(1/3*H1506^3*PI()*(G1506/((H1506-1.3)*200))^2)*F1506,"")</f>
        <v/>
      </c>
      <c r="N1506" t="s">
        <v>91</v>
      </c>
      <c r="O1506" s="13" t="s">
        <v>379</v>
      </c>
      <c r="P1506" s="33" t="s">
        <v>48</v>
      </c>
      <c r="Q1506" s="33" t="s">
        <v>102</v>
      </c>
      <c r="R1506" s="33">
        <v>1</v>
      </c>
      <c r="S1506">
        <v>0</v>
      </c>
      <c r="T1506">
        <v>0</v>
      </c>
      <c r="V1506">
        <v>2.7397260273972514E-2</v>
      </c>
      <c r="W1506" t="s">
        <v>95</v>
      </c>
    </row>
    <row r="1507" spans="1:23" x14ac:dyDescent="0.25">
      <c r="A1507" s="32" t="s">
        <v>158</v>
      </c>
      <c r="B1507" s="16"/>
      <c r="C1507" s="16">
        <v>43296</v>
      </c>
      <c r="D1507">
        <v>6</v>
      </c>
      <c r="E1507" s="12"/>
      <c r="F1507" s="44"/>
      <c r="G1507" s="48"/>
      <c r="H1507" s="48"/>
      <c r="I1507" s="48"/>
      <c r="J1507" s="40"/>
      <c r="K1507" s="45"/>
      <c r="L1507" s="45" t="str">
        <f>IF(G1507&gt;0,(1/3*H1507^3*PI()*(G1507/((H1507-1.3)*200))^2)*F1507,"")</f>
        <v/>
      </c>
      <c r="N1507" t="s">
        <v>91</v>
      </c>
      <c r="O1507" s="13" t="s">
        <v>379</v>
      </c>
      <c r="P1507" s="33" t="s">
        <v>48</v>
      </c>
      <c r="Q1507" s="33" t="s">
        <v>102</v>
      </c>
      <c r="R1507" s="33">
        <v>2</v>
      </c>
      <c r="S1507">
        <v>0</v>
      </c>
      <c r="T1507">
        <v>0</v>
      </c>
      <c r="V1507">
        <v>2.5974025974026024E-2</v>
      </c>
      <c r="W1507" t="s">
        <v>95</v>
      </c>
    </row>
    <row r="1508" spans="1:23" x14ac:dyDescent="0.25">
      <c r="A1508" s="32" t="s">
        <v>172</v>
      </c>
      <c r="B1508" s="16"/>
      <c r="C1508" s="16">
        <v>43296</v>
      </c>
      <c r="D1508">
        <v>6</v>
      </c>
      <c r="E1508" s="12"/>
      <c r="F1508" s="44"/>
      <c r="G1508" s="48"/>
      <c r="H1508" s="48"/>
      <c r="I1508" s="48"/>
      <c r="J1508" s="40"/>
      <c r="K1508" s="45"/>
      <c r="L1508" s="45" t="str">
        <f>IF(G1508&gt;0,(1/3*H1508^3*PI()*(G1508/((H1508-1.3)*200))^2)*F1508,"")</f>
        <v/>
      </c>
      <c r="N1508" t="s">
        <v>91</v>
      </c>
      <c r="O1508" s="13" t="s">
        <v>379</v>
      </c>
      <c r="P1508" s="33" t="s">
        <v>48</v>
      </c>
      <c r="Q1508" s="33" t="s">
        <v>102</v>
      </c>
      <c r="R1508" s="33">
        <v>3</v>
      </c>
      <c r="S1508">
        <v>0</v>
      </c>
      <c r="T1508">
        <v>100</v>
      </c>
      <c r="V1508">
        <v>8.1081081081081238E-2</v>
      </c>
      <c r="W1508" t="s">
        <v>95</v>
      </c>
    </row>
    <row r="1509" spans="1:23" x14ac:dyDescent="0.25">
      <c r="A1509" s="32" t="s">
        <v>186</v>
      </c>
      <c r="B1509" s="16"/>
      <c r="C1509" s="16">
        <v>43296</v>
      </c>
      <c r="D1509">
        <v>6</v>
      </c>
      <c r="E1509" s="12"/>
      <c r="F1509" s="44"/>
      <c r="G1509" s="48"/>
      <c r="H1509" s="48"/>
      <c r="I1509" s="48"/>
      <c r="J1509" s="40"/>
      <c r="K1509" s="45"/>
      <c r="L1509" s="45" t="str">
        <f>IF(G1509&gt;0,(1/3*H1509^3*PI()*(G1509/((H1509-1.3)*200))^2)*F1509,"")</f>
        <v/>
      </c>
      <c r="N1509" t="s">
        <v>91</v>
      </c>
      <c r="O1509" s="13" t="s">
        <v>379</v>
      </c>
      <c r="P1509" s="33" t="s">
        <v>48</v>
      </c>
      <c r="Q1509" s="33" t="s">
        <v>102</v>
      </c>
      <c r="R1509" s="33">
        <v>4</v>
      </c>
      <c r="S1509">
        <v>100</v>
      </c>
      <c r="T1509">
        <v>100</v>
      </c>
      <c r="V1509">
        <v>4.109589041095877E-2</v>
      </c>
      <c r="W1509" t="s">
        <v>95</v>
      </c>
    </row>
    <row r="1510" spans="1:23" x14ac:dyDescent="0.25">
      <c r="A1510" s="32" t="s">
        <v>200</v>
      </c>
      <c r="B1510" s="16"/>
      <c r="C1510" s="16">
        <v>43296</v>
      </c>
      <c r="D1510">
        <v>6</v>
      </c>
      <c r="E1510" s="12"/>
      <c r="F1510" s="44"/>
      <c r="G1510" s="48"/>
      <c r="H1510" s="48"/>
      <c r="I1510" s="48"/>
      <c r="J1510" s="40"/>
      <c r="K1510" s="45"/>
      <c r="L1510" s="45" t="str">
        <f>IF(G1510&gt;0,(1/3*H1510^3*PI()*(G1510/((H1510-1.3)*200))^2)*F1510,"")</f>
        <v/>
      </c>
      <c r="N1510" t="s">
        <v>91</v>
      </c>
      <c r="O1510" s="13" t="s">
        <v>379</v>
      </c>
      <c r="P1510" s="33" t="s">
        <v>48</v>
      </c>
      <c r="Q1510" s="33" t="s">
        <v>102</v>
      </c>
      <c r="R1510" s="33">
        <v>5</v>
      </c>
      <c r="S1510">
        <v>100</v>
      </c>
      <c r="T1510">
        <v>0</v>
      </c>
      <c r="V1510">
        <v>6.1728395061728329E-2</v>
      </c>
      <c r="W1510" t="s">
        <v>95</v>
      </c>
    </row>
    <row r="1511" spans="1:23" x14ac:dyDescent="0.25">
      <c r="A1511" s="32" t="s">
        <v>214</v>
      </c>
      <c r="B1511" s="16"/>
      <c r="C1511" s="16">
        <v>43296</v>
      </c>
      <c r="D1511">
        <v>6</v>
      </c>
      <c r="E1511" s="12"/>
      <c r="F1511" s="44"/>
      <c r="G1511" s="48"/>
      <c r="H1511" s="48"/>
      <c r="I1511" s="48"/>
      <c r="J1511" s="40"/>
      <c r="K1511" s="45"/>
      <c r="L1511" s="45" t="str">
        <f>IF(G1511&gt;0,(1/3*H1511^3*PI()*(G1511/((H1511-1.3)*200))^2)*F1511,"")</f>
        <v/>
      </c>
      <c r="N1511" t="s">
        <v>91</v>
      </c>
      <c r="O1511" s="13" t="s">
        <v>379</v>
      </c>
      <c r="P1511" s="33" t="s">
        <v>48</v>
      </c>
      <c r="Q1511" s="33" t="s">
        <v>102</v>
      </c>
      <c r="R1511" s="33">
        <v>6</v>
      </c>
      <c r="S1511">
        <v>200</v>
      </c>
      <c r="T1511">
        <v>200</v>
      </c>
      <c r="V1511">
        <v>6.9444444444444378E-2</v>
      </c>
      <c r="W1511" t="s">
        <v>95</v>
      </c>
    </row>
    <row r="1512" spans="1:23" x14ac:dyDescent="0.25">
      <c r="A1512" s="32" t="s">
        <v>228</v>
      </c>
      <c r="B1512" s="16"/>
      <c r="C1512" s="16">
        <v>43296</v>
      </c>
      <c r="D1512">
        <v>6</v>
      </c>
      <c r="E1512" s="12"/>
      <c r="F1512" s="44"/>
      <c r="G1512" s="48"/>
      <c r="H1512" s="48"/>
      <c r="I1512" s="48"/>
      <c r="J1512" s="40"/>
      <c r="K1512" s="45"/>
      <c r="L1512" s="45" t="str">
        <f>IF(G1512&gt;0,(1/3*H1512^3*PI()*(G1512/((H1512-1.3)*200))^2)*F1512,"")</f>
        <v/>
      </c>
      <c r="N1512" t="s">
        <v>91</v>
      </c>
      <c r="O1512" s="13" t="s">
        <v>379</v>
      </c>
      <c r="P1512" s="33" t="s">
        <v>48</v>
      </c>
      <c r="Q1512" s="33" t="s">
        <v>102</v>
      </c>
      <c r="R1512" s="33">
        <v>7</v>
      </c>
      <c r="S1512">
        <v>200</v>
      </c>
      <c r="T1512">
        <v>0</v>
      </c>
      <c r="V1512">
        <v>6.4102564102564291E-2</v>
      </c>
      <c r="W1512" t="s">
        <v>95</v>
      </c>
    </row>
    <row r="1513" spans="1:23" x14ac:dyDescent="0.25">
      <c r="A1513" s="32" t="s">
        <v>242</v>
      </c>
      <c r="B1513" s="16"/>
      <c r="C1513" s="16">
        <v>43296</v>
      </c>
      <c r="D1513">
        <v>6</v>
      </c>
      <c r="E1513" s="12"/>
      <c r="F1513" s="44"/>
      <c r="G1513" s="48"/>
      <c r="H1513" s="48"/>
      <c r="I1513" s="48"/>
      <c r="J1513" s="40"/>
      <c r="K1513" s="45"/>
      <c r="L1513" s="45" t="str">
        <f>IF(G1513&gt;0,(1/3*H1513^3*PI()*(G1513/((H1513-1.3)*200))^2)*F1513,"")</f>
        <v/>
      </c>
      <c r="N1513" t="s">
        <v>91</v>
      </c>
      <c r="O1513" s="13" t="s">
        <v>379</v>
      </c>
      <c r="P1513" s="33" t="s">
        <v>48</v>
      </c>
      <c r="Q1513" s="33" t="s">
        <v>102</v>
      </c>
      <c r="R1513" s="33">
        <v>8</v>
      </c>
      <c r="S1513">
        <v>400</v>
      </c>
      <c r="T1513">
        <v>0</v>
      </c>
      <c r="V1513">
        <v>4.109589041095877E-2</v>
      </c>
      <c r="W1513" t="s">
        <v>95</v>
      </c>
    </row>
    <row r="1514" spans="1:23" x14ac:dyDescent="0.25">
      <c r="A1514" s="32" t="s">
        <v>144</v>
      </c>
      <c r="B1514" s="16"/>
      <c r="C1514" s="16">
        <v>43296</v>
      </c>
      <c r="D1514">
        <v>6</v>
      </c>
      <c r="E1514" s="12"/>
      <c r="F1514" s="44"/>
      <c r="G1514" s="48"/>
      <c r="H1514" s="48"/>
      <c r="I1514" s="48"/>
      <c r="J1514" s="40"/>
      <c r="K1514" s="45"/>
      <c r="L1514" s="45" t="str">
        <f>IF(G1514&gt;0,(1/3*H1514^3*PI()*(G1514/((H1514-1.3)*200))^2)*F1514,"")</f>
        <v/>
      </c>
      <c r="N1514" t="s">
        <v>91</v>
      </c>
      <c r="O1514" s="13" t="s">
        <v>379</v>
      </c>
      <c r="P1514" s="33" t="s">
        <v>48</v>
      </c>
      <c r="Q1514" s="33" t="s">
        <v>102</v>
      </c>
      <c r="R1514" s="33">
        <v>9</v>
      </c>
      <c r="S1514">
        <v>400</v>
      </c>
      <c r="T1514">
        <v>400</v>
      </c>
      <c r="V1514">
        <v>9.7222222222222071E-2</v>
      </c>
      <c r="W1514" t="s">
        <v>95</v>
      </c>
    </row>
    <row r="1515" spans="1:23" x14ac:dyDescent="0.25">
      <c r="A1515" s="32" t="s">
        <v>130</v>
      </c>
      <c r="B1515" s="16"/>
      <c r="C1515" s="16">
        <v>43296</v>
      </c>
      <c r="D1515">
        <v>6</v>
      </c>
      <c r="E1515" s="12"/>
      <c r="F1515" s="44"/>
      <c r="G1515" s="48"/>
      <c r="H1515" s="48"/>
      <c r="I1515" s="48"/>
      <c r="J1515" s="40"/>
      <c r="K1515" s="45"/>
      <c r="L1515" s="45" t="str">
        <f>IF(G1515&gt;0,(1/3*H1515^3*PI()*(G1515/((H1515-1.3)*200))^2)*F1515,"")</f>
        <v/>
      </c>
      <c r="N1515" t="s">
        <v>91</v>
      </c>
      <c r="O1515" s="13" t="s">
        <v>379</v>
      </c>
      <c r="P1515" s="33" t="s">
        <v>48</v>
      </c>
      <c r="Q1515" s="33" t="s">
        <v>102</v>
      </c>
      <c r="R1515" s="33">
        <v>10</v>
      </c>
      <c r="S1515">
        <v>400</v>
      </c>
      <c r="T1515">
        <v>0</v>
      </c>
      <c r="V1515">
        <v>9.4594594594594711E-2</v>
      </c>
      <c r="W1515" t="s">
        <v>95</v>
      </c>
    </row>
    <row r="1516" spans="1:23" x14ac:dyDescent="0.25">
      <c r="A1516" s="32" t="s">
        <v>117</v>
      </c>
      <c r="B1516" s="16"/>
      <c r="C1516" s="16">
        <v>42566</v>
      </c>
      <c r="D1516">
        <v>6</v>
      </c>
      <c r="E1516" s="12"/>
      <c r="F1516" s="44"/>
      <c r="G1516" s="48"/>
      <c r="H1516" s="48"/>
      <c r="I1516" s="48"/>
      <c r="J1516" s="40"/>
      <c r="K1516" s="45"/>
      <c r="L1516" s="45" t="str">
        <f>IF(G1516&gt;0,(1/3*H1516^3*PI()*(G1516/((H1516-1.3)*200))^2)*F1516,"")</f>
        <v/>
      </c>
      <c r="N1516" t="s">
        <v>91</v>
      </c>
      <c r="O1516" s="13" t="s">
        <v>379</v>
      </c>
      <c r="P1516" s="33" t="s">
        <v>48</v>
      </c>
      <c r="Q1516" s="33" t="s">
        <v>103</v>
      </c>
      <c r="R1516" s="33">
        <v>1</v>
      </c>
      <c r="S1516">
        <v>0</v>
      </c>
      <c r="T1516">
        <v>0</v>
      </c>
      <c r="V1516">
        <v>7.9999999999999918E-2</v>
      </c>
      <c r="W1516" t="s">
        <v>95</v>
      </c>
    </row>
    <row r="1517" spans="1:23" x14ac:dyDescent="0.25">
      <c r="A1517" s="32" t="s">
        <v>159</v>
      </c>
      <c r="B1517" s="16"/>
      <c r="C1517" s="16">
        <v>42566</v>
      </c>
      <c r="D1517">
        <v>6</v>
      </c>
      <c r="E1517" s="12"/>
      <c r="F1517" s="44"/>
      <c r="G1517" s="48"/>
      <c r="H1517" s="48"/>
      <c r="I1517" s="48"/>
      <c r="J1517" s="40"/>
      <c r="K1517" s="45"/>
      <c r="L1517" s="45" t="str">
        <f>IF(G1517&gt;0,(1/3*H1517^3*PI()*(G1517/((H1517-1.3)*200))^2)*F1517,"")</f>
        <v/>
      </c>
      <c r="N1517" t="s">
        <v>91</v>
      </c>
      <c r="O1517" s="13" t="s">
        <v>379</v>
      </c>
      <c r="P1517" s="33" t="s">
        <v>48</v>
      </c>
      <c r="Q1517" s="33" t="s">
        <v>103</v>
      </c>
      <c r="R1517" s="33">
        <v>2</v>
      </c>
      <c r="S1517">
        <v>0</v>
      </c>
      <c r="T1517">
        <v>0</v>
      </c>
      <c r="V1517">
        <v>2.5316455696202472E-2</v>
      </c>
      <c r="W1517" t="s">
        <v>95</v>
      </c>
    </row>
    <row r="1518" spans="1:23" x14ac:dyDescent="0.25">
      <c r="A1518" s="32" t="s">
        <v>173</v>
      </c>
      <c r="B1518" s="16"/>
      <c r="C1518" s="16">
        <v>42566</v>
      </c>
      <c r="D1518">
        <v>6</v>
      </c>
      <c r="E1518" s="12"/>
      <c r="F1518" s="44"/>
      <c r="G1518" s="48"/>
      <c r="H1518" s="48"/>
      <c r="I1518" s="48"/>
      <c r="J1518" s="40"/>
      <c r="K1518" s="45"/>
      <c r="L1518" s="45" t="str">
        <f>IF(G1518&gt;0,(1/3*H1518^3*PI()*(G1518/((H1518-1.3)*200))^2)*F1518,"")</f>
        <v/>
      </c>
      <c r="N1518" t="s">
        <v>91</v>
      </c>
      <c r="O1518" s="13" t="s">
        <v>379</v>
      </c>
      <c r="P1518" s="33" t="s">
        <v>48</v>
      </c>
      <c r="Q1518" s="33" t="s">
        <v>103</v>
      </c>
      <c r="R1518" s="33">
        <v>3</v>
      </c>
      <c r="S1518">
        <v>0</v>
      </c>
      <c r="T1518">
        <v>100</v>
      </c>
      <c r="V1518">
        <v>7.777777777777771E-2</v>
      </c>
      <c r="W1518" t="s">
        <v>95</v>
      </c>
    </row>
    <row r="1519" spans="1:23" x14ac:dyDescent="0.25">
      <c r="A1519" s="32" t="s">
        <v>187</v>
      </c>
      <c r="B1519" s="16"/>
      <c r="C1519" s="16">
        <v>42566</v>
      </c>
      <c r="D1519">
        <v>6</v>
      </c>
      <c r="E1519" s="12"/>
      <c r="F1519" s="44"/>
      <c r="G1519" s="48"/>
      <c r="H1519" s="48"/>
      <c r="I1519" s="48"/>
      <c r="J1519" s="40"/>
      <c r="K1519" s="45"/>
      <c r="L1519" s="45" t="str">
        <f>IF(G1519&gt;0,(1/3*H1519^3*PI()*(G1519/((H1519-1.3)*200))^2)*F1519,"")</f>
        <v/>
      </c>
      <c r="N1519" t="s">
        <v>91</v>
      </c>
      <c r="O1519" s="13" t="s">
        <v>379</v>
      </c>
      <c r="P1519" s="33" t="s">
        <v>48</v>
      </c>
      <c r="Q1519" s="33" t="s">
        <v>103</v>
      </c>
      <c r="R1519" s="33">
        <v>4</v>
      </c>
      <c r="S1519">
        <v>100</v>
      </c>
      <c r="T1519">
        <v>100</v>
      </c>
      <c r="V1519">
        <v>4.4943820224719225E-2</v>
      </c>
      <c r="W1519" t="s">
        <v>95</v>
      </c>
    </row>
    <row r="1520" spans="1:23" x14ac:dyDescent="0.25">
      <c r="A1520" s="32" t="s">
        <v>201</v>
      </c>
      <c r="B1520" s="16"/>
      <c r="C1520" s="16">
        <v>42566</v>
      </c>
      <c r="D1520">
        <v>6</v>
      </c>
      <c r="E1520" s="12"/>
      <c r="F1520" s="44"/>
      <c r="G1520" s="48"/>
      <c r="H1520" s="48"/>
      <c r="I1520" s="48"/>
      <c r="J1520" s="40"/>
      <c r="K1520" s="45"/>
      <c r="L1520" s="45" t="str">
        <f>IF(G1520&gt;0,(1/3*H1520^3*PI()*(G1520/((H1520-1.3)*200))^2)*F1520,"")</f>
        <v/>
      </c>
      <c r="N1520" t="s">
        <v>91</v>
      </c>
      <c r="O1520" s="13" t="s">
        <v>379</v>
      </c>
      <c r="P1520" s="33" t="s">
        <v>48</v>
      </c>
      <c r="Q1520" s="33" t="s">
        <v>103</v>
      </c>
      <c r="R1520" s="33">
        <v>5</v>
      </c>
      <c r="S1520">
        <v>100</v>
      </c>
      <c r="T1520">
        <v>0</v>
      </c>
      <c r="V1520">
        <v>4.3010752688172046E-2</v>
      </c>
      <c r="W1520" t="s">
        <v>95</v>
      </c>
    </row>
    <row r="1521" spans="1:23" x14ac:dyDescent="0.25">
      <c r="A1521" s="32" t="s">
        <v>215</v>
      </c>
      <c r="B1521" s="16"/>
      <c r="C1521" s="16">
        <v>42566</v>
      </c>
      <c r="D1521">
        <v>6</v>
      </c>
      <c r="E1521" s="12"/>
      <c r="F1521" s="44"/>
      <c r="G1521" s="48"/>
      <c r="H1521" s="48"/>
      <c r="I1521" s="48"/>
      <c r="J1521" s="40"/>
      <c r="K1521" s="45"/>
      <c r="L1521" s="45" t="str">
        <f>IF(G1521&gt;0,(1/3*H1521^3*PI()*(G1521/((H1521-1.3)*200))^2)*F1521,"")</f>
        <v/>
      </c>
      <c r="N1521" t="s">
        <v>91</v>
      </c>
      <c r="O1521" s="13" t="s">
        <v>379</v>
      </c>
      <c r="P1521" s="33" t="s">
        <v>48</v>
      </c>
      <c r="Q1521" s="33" t="s">
        <v>103</v>
      </c>
      <c r="R1521" s="33">
        <v>6</v>
      </c>
      <c r="S1521">
        <v>200</v>
      </c>
      <c r="T1521">
        <v>200</v>
      </c>
      <c r="V1521">
        <v>5.6179775280898972E-2</v>
      </c>
      <c r="W1521" t="s">
        <v>95</v>
      </c>
    </row>
    <row r="1522" spans="1:23" x14ac:dyDescent="0.25">
      <c r="A1522" s="32" t="s">
        <v>229</v>
      </c>
      <c r="B1522" s="16"/>
      <c r="C1522" s="16">
        <v>42566</v>
      </c>
      <c r="D1522">
        <v>6</v>
      </c>
      <c r="E1522" s="12"/>
      <c r="F1522" s="44"/>
      <c r="G1522" s="48"/>
      <c r="H1522" s="48"/>
      <c r="I1522" s="48"/>
      <c r="J1522" s="40"/>
      <c r="K1522" s="45"/>
      <c r="L1522" s="45" t="str">
        <f>IF(G1522&gt;0,(1/3*H1522^3*PI()*(G1522/((H1522-1.3)*200))^2)*F1522,"")</f>
        <v/>
      </c>
      <c r="N1522" t="s">
        <v>91</v>
      </c>
      <c r="O1522" s="13" t="s">
        <v>379</v>
      </c>
      <c r="P1522" s="33" t="s">
        <v>48</v>
      </c>
      <c r="Q1522" s="33" t="s">
        <v>103</v>
      </c>
      <c r="R1522" s="33">
        <v>7</v>
      </c>
      <c r="S1522">
        <v>200</v>
      </c>
      <c r="T1522">
        <v>0</v>
      </c>
      <c r="V1522">
        <v>2.1739130434782671E-2</v>
      </c>
      <c r="W1522" t="s">
        <v>95</v>
      </c>
    </row>
    <row r="1523" spans="1:23" x14ac:dyDescent="0.25">
      <c r="A1523" s="32" t="s">
        <v>243</v>
      </c>
      <c r="B1523" s="16"/>
      <c r="C1523" s="16">
        <v>42566</v>
      </c>
      <c r="D1523">
        <v>6</v>
      </c>
      <c r="E1523" s="12"/>
      <c r="F1523" s="44"/>
      <c r="G1523" s="48"/>
      <c r="H1523" s="48"/>
      <c r="I1523" s="48"/>
      <c r="J1523" s="40"/>
      <c r="K1523" s="45"/>
      <c r="L1523" s="45" t="str">
        <f>IF(G1523&gt;0,(1/3*H1523^3*PI()*(G1523/((H1523-1.3)*200))^2)*F1523,"")</f>
        <v/>
      </c>
      <c r="N1523" t="s">
        <v>91</v>
      </c>
      <c r="O1523" s="13" t="s">
        <v>379</v>
      </c>
      <c r="P1523" s="33" t="s">
        <v>48</v>
      </c>
      <c r="Q1523" s="33" t="s">
        <v>103</v>
      </c>
      <c r="R1523" s="33">
        <v>8</v>
      </c>
      <c r="S1523">
        <v>400</v>
      </c>
      <c r="T1523">
        <v>0</v>
      </c>
      <c r="V1523">
        <v>7.6923076923077066E-2</v>
      </c>
      <c r="W1523" t="s">
        <v>95</v>
      </c>
    </row>
    <row r="1524" spans="1:23" x14ac:dyDescent="0.25">
      <c r="A1524" s="32" t="s">
        <v>145</v>
      </c>
      <c r="B1524" s="16"/>
      <c r="C1524" s="16">
        <v>42566</v>
      </c>
      <c r="D1524">
        <v>6</v>
      </c>
      <c r="E1524" s="12"/>
      <c r="F1524" s="44"/>
      <c r="G1524" s="48"/>
      <c r="H1524" s="48"/>
      <c r="I1524" s="48"/>
      <c r="J1524" s="40"/>
      <c r="K1524" s="45"/>
      <c r="L1524" s="45" t="str">
        <f>IF(G1524&gt;0,(1/3*H1524^3*PI()*(G1524/((H1524-1.3)*200))^2)*F1524,"")</f>
        <v/>
      </c>
      <c r="N1524" t="s">
        <v>91</v>
      </c>
      <c r="O1524" s="13" t="s">
        <v>379</v>
      </c>
      <c r="P1524" s="33" t="s">
        <v>48</v>
      </c>
      <c r="Q1524" s="33" t="s">
        <v>103</v>
      </c>
      <c r="R1524" s="33">
        <v>9</v>
      </c>
      <c r="S1524">
        <v>400</v>
      </c>
      <c r="T1524">
        <v>400</v>
      </c>
      <c r="V1524">
        <v>2.352941176470583E-2</v>
      </c>
      <c r="W1524" t="s">
        <v>95</v>
      </c>
    </row>
    <row r="1525" spans="1:23" x14ac:dyDescent="0.25">
      <c r="A1525" s="32" t="s">
        <v>131</v>
      </c>
      <c r="B1525" s="16"/>
      <c r="C1525" s="16">
        <v>42566</v>
      </c>
      <c r="D1525">
        <v>6</v>
      </c>
      <c r="E1525" s="12"/>
      <c r="F1525" s="44"/>
      <c r="G1525" s="48"/>
      <c r="H1525" s="48"/>
      <c r="I1525" s="48"/>
      <c r="J1525" s="40"/>
      <c r="K1525" s="45"/>
      <c r="L1525" s="45" t="str">
        <f>IF(G1525&gt;0,(1/3*H1525^3*PI()*(G1525/((H1525-1.3)*200))^2)*F1525,"")</f>
        <v/>
      </c>
      <c r="N1525" t="s">
        <v>91</v>
      </c>
      <c r="O1525" s="13" t="s">
        <v>379</v>
      </c>
      <c r="P1525" s="33" t="s">
        <v>48</v>
      </c>
      <c r="Q1525" s="33" t="s">
        <v>103</v>
      </c>
      <c r="R1525" s="33">
        <v>10</v>
      </c>
      <c r="S1525">
        <v>400</v>
      </c>
      <c r="T1525">
        <v>0</v>
      </c>
      <c r="V1525">
        <v>4.3010752688172046E-2</v>
      </c>
      <c r="W1525" t="s">
        <v>95</v>
      </c>
    </row>
    <row r="1526" spans="1:23" x14ac:dyDescent="0.25">
      <c r="A1526" s="32" t="s">
        <v>118</v>
      </c>
      <c r="B1526" s="16">
        <v>45461</v>
      </c>
      <c r="C1526" s="16">
        <v>42931</v>
      </c>
      <c r="D1526">
        <v>6</v>
      </c>
      <c r="E1526" s="12">
        <f>IF(B1526&gt;0,_xlfn.DAYS(B1526,C1526)/365.242199,"")</f>
        <v>6.9269104362171463</v>
      </c>
      <c r="F1526" s="44"/>
      <c r="G1526" s="48"/>
      <c r="H1526" s="48"/>
      <c r="I1526" s="48"/>
      <c r="J1526" s="40">
        <v>168.75199847693034</v>
      </c>
      <c r="K1526" s="45" t="str">
        <f>IF(G1526&gt;0,0.0000275*G1526^2.082*H1526^0.974*F1526,"")</f>
        <v/>
      </c>
      <c r="L1526" s="45" t="str">
        <f>IF(G1526&gt;0,(1/3*H1526^3*PI()*(G1526/((H1526-1.3)*200))^2)*F1526,"")</f>
        <v/>
      </c>
      <c r="N1526" t="s">
        <v>91</v>
      </c>
      <c r="O1526" s="13" t="s">
        <v>379</v>
      </c>
      <c r="P1526" s="33" t="s">
        <v>48</v>
      </c>
      <c r="Q1526" s="33" t="s">
        <v>104</v>
      </c>
      <c r="R1526" s="33">
        <v>1</v>
      </c>
      <c r="S1526">
        <v>0</v>
      </c>
      <c r="T1526">
        <v>0</v>
      </c>
      <c r="V1526">
        <v>1.204819277108434E-2</v>
      </c>
      <c r="W1526" t="s">
        <v>96</v>
      </c>
    </row>
    <row r="1527" spans="1:23" x14ac:dyDescent="0.25">
      <c r="A1527" s="32" t="s">
        <v>160</v>
      </c>
      <c r="B1527" s="16">
        <v>45461</v>
      </c>
      <c r="C1527" s="16">
        <v>42931</v>
      </c>
      <c r="D1527">
        <v>6</v>
      </c>
      <c r="E1527" s="12">
        <f>IF(B1527&gt;0,_xlfn.DAYS(B1527,C1527)/365.242199,"")</f>
        <v>6.9269104362171463</v>
      </c>
      <c r="F1527" s="44"/>
      <c r="G1527" s="48"/>
      <c r="H1527" s="48"/>
      <c r="I1527" s="48"/>
      <c r="J1527" s="40">
        <v>169.36067258347848</v>
      </c>
      <c r="K1527" s="45" t="str">
        <f>IF(G1527&gt;0,0.0000275*G1527^2.082*H1527^0.974*F1527,"")</f>
        <v/>
      </c>
      <c r="L1527" s="45" t="str">
        <f>IF(G1527&gt;0,(1/3*H1527^3*PI()*(G1527/((H1527-1.3)*200))^2)*F1527,"")</f>
        <v/>
      </c>
      <c r="N1527" t="s">
        <v>91</v>
      </c>
      <c r="O1527" s="13" t="s">
        <v>379</v>
      </c>
      <c r="P1527" s="33" t="s">
        <v>48</v>
      </c>
      <c r="Q1527" s="33" t="s">
        <v>104</v>
      </c>
      <c r="R1527" s="33">
        <v>2</v>
      </c>
      <c r="S1527">
        <v>0</v>
      </c>
      <c r="T1527">
        <v>0</v>
      </c>
      <c r="V1527">
        <v>1.204819277108434E-2</v>
      </c>
      <c r="W1527" t="s">
        <v>96</v>
      </c>
    </row>
    <row r="1528" spans="1:23" x14ac:dyDescent="0.25">
      <c r="A1528" s="32" t="s">
        <v>174</v>
      </c>
      <c r="B1528" s="16">
        <v>45461</v>
      </c>
      <c r="C1528" s="16">
        <v>42931</v>
      </c>
      <c r="D1528">
        <v>6</v>
      </c>
      <c r="E1528" s="12">
        <f>IF(B1528&gt;0,_xlfn.DAYS(B1528,C1528)/365.242199,"")</f>
        <v>6.9269104362171463</v>
      </c>
      <c r="F1528" s="44"/>
      <c r="G1528" s="48"/>
      <c r="H1528" s="48"/>
      <c r="I1528" s="48"/>
      <c r="J1528" s="40">
        <v>131.77462790260071</v>
      </c>
      <c r="K1528" s="45" t="str">
        <f>IF(G1528&gt;0,0.0000275*G1528^2.082*H1528^0.974*F1528,"")</f>
        <v/>
      </c>
      <c r="L1528" s="45" t="str">
        <f>IF(G1528&gt;0,(1/3*H1528^3*PI()*(G1528/((H1528-1.3)*200))^2)*F1528,"")</f>
        <v/>
      </c>
      <c r="N1528" t="s">
        <v>91</v>
      </c>
      <c r="O1528" s="13" t="s">
        <v>379</v>
      </c>
      <c r="P1528" s="33" t="s">
        <v>48</v>
      </c>
      <c r="Q1528" s="33" t="s">
        <v>104</v>
      </c>
      <c r="R1528" s="33">
        <v>3</v>
      </c>
      <c r="S1528">
        <v>0</v>
      </c>
      <c r="T1528">
        <v>100</v>
      </c>
      <c r="V1528">
        <v>2.5641025641025508E-2</v>
      </c>
      <c r="W1528" t="s">
        <v>96</v>
      </c>
    </row>
    <row r="1529" spans="1:23" x14ac:dyDescent="0.25">
      <c r="A1529" s="32" t="s">
        <v>188</v>
      </c>
      <c r="B1529" s="16">
        <v>45461</v>
      </c>
      <c r="C1529" s="16">
        <v>42931</v>
      </c>
      <c r="D1529">
        <v>6</v>
      </c>
      <c r="E1529" s="12">
        <f>IF(B1529&gt;0,_xlfn.DAYS(B1529,C1529)/365.242199,"")</f>
        <v>6.9269104362171463</v>
      </c>
      <c r="F1529" s="44"/>
      <c r="G1529" s="48"/>
      <c r="H1529" s="48"/>
      <c r="I1529" s="48"/>
      <c r="J1529" s="40">
        <v>149.95435234562368</v>
      </c>
      <c r="K1529" s="45" t="str">
        <f>IF(G1529&gt;0,0.0000275*G1529^2.082*H1529^0.974*F1529,"")</f>
        <v/>
      </c>
      <c r="L1529" s="45" t="str">
        <f>IF(G1529&gt;0,(1/3*H1529^3*PI()*(G1529/((H1529-1.3)*200))^2)*F1529,"")</f>
        <v/>
      </c>
      <c r="N1529" t="s">
        <v>91</v>
      </c>
      <c r="O1529" s="13" t="s">
        <v>379</v>
      </c>
      <c r="P1529" s="33" t="s">
        <v>48</v>
      </c>
      <c r="Q1529" s="33" t="s">
        <v>104</v>
      </c>
      <c r="R1529" s="33">
        <v>4</v>
      </c>
      <c r="S1529">
        <v>100</v>
      </c>
      <c r="T1529">
        <v>100</v>
      </c>
      <c r="V1529">
        <v>5.000000000000001E-2</v>
      </c>
      <c r="W1529" t="s">
        <v>96</v>
      </c>
    </row>
    <row r="1530" spans="1:23" x14ac:dyDescent="0.25">
      <c r="A1530" s="32" t="s">
        <v>202</v>
      </c>
      <c r="B1530" s="16">
        <v>45461</v>
      </c>
      <c r="C1530" s="16">
        <v>42931</v>
      </c>
      <c r="D1530">
        <v>6</v>
      </c>
      <c r="E1530" s="12">
        <f>IF(B1530&gt;0,_xlfn.DAYS(B1530,C1530)/365.242199,"")</f>
        <v>6.9269104362171463</v>
      </c>
      <c r="F1530" s="44"/>
      <c r="G1530" s="48"/>
      <c r="H1530" s="48"/>
      <c r="I1530" s="48"/>
      <c r="J1530" s="40">
        <v>148.17969783013319</v>
      </c>
      <c r="K1530" s="45" t="str">
        <f>IF(G1530&gt;0,0.0000275*G1530^2.082*H1530^0.974*F1530,"")</f>
        <v/>
      </c>
      <c r="L1530" s="45" t="str">
        <f>IF(G1530&gt;0,(1/3*H1530^3*PI()*(G1530/((H1530-1.3)*200))^2)*F1530,"")</f>
        <v/>
      </c>
      <c r="N1530" t="s">
        <v>91</v>
      </c>
      <c r="O1530" s="13" t="s">
        <v>379</v>
      </c>
      <c r="P1530" s="33" t="s">
        <v>48</v>
      </c>
      <c r="Q1530" s="33" t="s">
        <v>104</v>
      </c>
      <c r="R1530" s="33">
        <v>5</v>
      </c>
      <c r="S1530">
        <v>100</v>
      </c>
      <c r="T1530">
        <v>0</v>
      </c>
      <c r="V1530">
        <v>3.7500000000000137E-2</v>
      </c>
      <c r="W1530" t="s">
        <v>96</v>
      </c>
    </row>
    <row r="1531" spans="1:23" x14ac:dyDescent="0.25">
      <c r="A1531" s="32" t="s">
        <v>216</v>
      </c>
      <c r="B1531" s="16">
        <v>45461</v>
      </c>
      <c r="C1531" s="16">
        <v>42931</v>
      </c>
      <c r="D1531">
        <v>6</v>
      </c>
      <c r="E1531" s="12">
        <f>IF(B1531&gt;0,_xlfn.DAYS(B1531,C1531)/365.242199,"")</f>
        <v>6.9269104362171463</v>
      </c>
      <c r="F1531" s="44"/>
      <c r="G1531" s="48"/>
      <c r="H1531" s="48"/>
      <c r="I1531" s="48"/>
      <c r="J1531" s="40">
        <v>145.82105413747476</v>
      </c>
      <c r="K1531" s="45" t="str">
        <f>IF(G1531&gt;0,0.0000275*G1531^2.082*H1531^0.974*F1531,"")</f>
        <v/>
      </c>
      <c r="L1531" s="45" t="str">
        <f>IF(G1531&gt;0,(1/3*H1531^3*PI()*(G1531/((H1531-1.3)*200))^2)*F1531,"")</f>
        <v/>
      </c>
      <c r="N1531" t="s">
        <v>91</v>
      </c>
      <c r="O1531" s="13" t="s">
        <v>379</v>
      </c>
      <c r="P1531" s="33" t="s">
        <v>48</v>
      </c>
      <c r="Q1531" s="33" t="s">
        <v>104</v>
      </c>
      <c r="R1531" s="33">
        <v>6</v>
      </c>
      <c r="S1531">
        <v>200</v>
      </c>
      <c r="T1531">
        <v>200</v>
      </c>
      <c r="V1531">
        <v>3.7974683544303674E-2</v>
      </c>
      <c r="W1531" t="s">
        <v>96</v>
      </c>
    </row>
    <row r="1532" spans="1:23" x14ac:dyDescent="0.25">
      <c r="A1532" s="32" t="s">
        <v>230</v>
      </c>
      <c r="B1532" s="16">
        <v>45461</v>
      </c>
      <c r="C1532" s="16">
        <v>42931</v>
      </c>
      <c r="D1532">
        <v>6</v>
      </c>
      <c r="E1532" s="12">
        <f>IF(B1532&gt;0,_xlfn.DAYS(B1532,C1532)/365.242199,"")</f>
        <v>6.9269104362171463</v>
      </c>
      <c r="F1532" s="44"/>
      <c r="G1532" s="48"/>
      <c r="H1532" s="48"/>
      <c r="I1532" s="48"/>
      <c r="J1532" s="40">
        <v>172.72395085577551</v>
      </c>
      <c r="K1532" s="45" t="str">
        <f>IF(G1532&gt;0,0.0000275*G1532^2.082*H1532^0.974*F1532,"")</f>
        <v/>
      </c>
      <c r="L1532" s="45" t="str">
        <f>IF(G1532&gt;0,(1/3*H1532^3*PI()*(G1532/((H1532-1.3)*200))^2)*F1532,"")</f>
        <v/>
      </c>
      <c r="N1532" t="s">
        <v>91</v>
      </c>
      <c r="O1532" s="13" t="s">
        <v>379</v>
      </c>
      <c r="P1532" s="33" t="s">
        <v>48</v>
      </c>
      <c r="Q1532" s="33" t="s">
        <v>104</v>
      </c>
      <c r="R1532" s="33">
        <v>7</v>
      </c>
      <c r="S1532">
        <v>200</v>
      </c>
      <c r="T1532">
        <v>0</v>
      </c>
      <c r="V1532">
        <v>4.4943820224719114E-2</v>
      </c>
      <c r="W1532" t="s">
        <v>96</v>
      </c>
    </row>
    <row r="1533" spans="1:23" x14ac:dyDescent="0.25">
      <c r="A1533" s="32" t="s">
        <v>244</v>
      </c>
      <c r="B1533" s="16">
        <v>45461</v>
      </c>
      <c r="C1533" s="16">
        <v>42931</v>
      </c>
      <c r="D1533">
        <v>6</v>
      </c>
      <c r="E1533" s="12">
        <f>IF(B1533&gt;0,_xlfn.DAYS(B1533,C1533)/365.242199,"")</f>
        <v>6.9269104362171463</v>
      </c>
      <c r="F1533" s="44"/>
      <c r="G1533" s="48"/>
      <c r="H1533" s="48"/>
      <c r="I1533" s="48"/>
      <c r="J1533" s="40">
        <v>181.92010084206606</v>
      </c>
      <c r="K1533" s="45" t="str">
        <f>IF(G1533&gt;0,0.0000275*G1533^2.082*H1533^0.974*F1533,"")</f>
        <v/>
      </c>
      <c r="L1533" s="45" t="str">
        <f>IF(G1533&gt;0,(1/3*H1533^3*PI()*(G1533/((H1533-1.3)*200))^2)*F1533,"")</f>
        <v/>
      </c>
      <c r="N1533" t="s">
        <v>91</v>
      </c>
      <c r="O1533" s="13" t="s">
        <v>379</v>
      </c>
      <c r="P1533" s="33" t="s">
        <v>48</v>
      </c>
      <c r="Q1533" s="33" t="s">
        <v>104</v>
      </c>
      <c r="R1533" s="33">
        <v>8</v>
      </c>
      <c r="S1533">
        <v>400</v>
      </c>
      <c r="T1533">
        <v>0</v>
      </c>
      <c r="V1533">
        <v>0</v>
      </c>
      <c r="W1533" t="s">
        <v>96</v>
      </c>
    </row>
    <row r="1534" spans="1:23" x14ac:dyDescent="0.25">
      <c r="A1534" s="32" t="s">
        <v>146</v>
      </c>
      <c r="B1534" s="16">
        <v>45461</v>
      </c>
      <c r="C1534" s="16">
        <v>42931</v>
      </c>
      <c r="D1534">
        <v>6</v>
      </c>
      <c r="E1534" s="12">
        <f>IF(B1534&gt;0,_xlfn.DAYS(B1534,C1534)/365.242199,"")</f>
        <v>6.9269104362171463</v>
      </c>
      <c r="F1534" s="44"/>
      <c r="G1534" s="48"/>
      <c r="H1534" s="48"/>
      <c r="I1534" s="48"/>
      <c r="J1534" s="40">
        <v>167.4709086584098</v>
      </c>
      <c r="K1534" s="45" t="str">
        <f>IF(G1534&gt;0,0.0000275*G1534^2.082*H1534^0.974*F1534,"")</f>
        <v/>
      </c>
      <c r="L1534" s="45" t="str">
        <f>IF(G1534&gt;0,(1/3*H1534^3*PI()*(G1534/((H1534-1.3)*200))^2)*F1534,"")</f>
        <v/>
      </c>
      <c r="N1534" t="s">
        <v>91</v>
      </c>
      <c r="O1534" s="13" t="s">
        <v>379</v>
      </c>
      <c r="P1534" s="33" t="s">
        <v>48</v>
      </c>
      <c r="Q1534" s="33" t="s">
        <v>104</v>
      </c>
      <c r="R1534" s="33">
        <v>9</v>
      </c>
      <c r="S1534">
        <v>400</v>
      </c>
      <c r="T1534">
        <v>400</v>
      </c>
      <c r="V1534">
        <v>5.000000000000028E-2</v>
      </c>
      <c r="W1534" t="s">
        <v>95</v>
      </c>
    </row>
    <row r="1535" spans="1:23" x14ac:dyDescent="0.25">
      <c r="A1535" s="32" t="s">
        <v>132</v>
      </c>
      <c r="B1535" s="16">
        <v>45461</v>
      </c>
      <c r="C1535" s="16">
        <v>42931</v>
      </c>
      <c r="D1535">
        <v>6</v>
      </c>
      <c r="E1535" s="12">
        <f>IF(B1535&gt;0,_xlfn.DAYS(B1535,C1535)/365.242199,"")</f>
        <v>6.9269104362171463</v>
      </c>
      <c r="F1535" s="44"/>
      <c r="G1535" s="48"/>
      <c r="H1535" s="48"/>
      <c r="I1535" s="48"/>
      <c r="J1535" s="40">
        <v>177.48509738497197</v>
      </c>
      <c r="K1535" s="45" t="str">
        <f>IF(G1535&gt;0,0.0000275*G1535^2.082*H1535^0.974*F1535,"")</f>
        <v/>
      </c>
      <c r="L1535" s="45" t="str">
        <f>IF(G1535&gt;0,(1/3*H1535^3*PI()*(G1535/((H1535-1.3)*200))^2)*F1535,"")</f>
        <v/>
      </c>
      <c r="N1535" t="s">
        <v>91</v>
      </c>
      <c r="O1535" s="13" t="s">
        <v>379</v>
      </c>
      <c r="P1535" s="33" t="s">
        <v>48</v>
      </c>
      <c r="Q1535" s="33" t="s">
        <v>104</v>
      </c>
      <c r="R1535" s="33">
        <v>10</v>
      </c>
      <c r="S1535">
        <v>400</v>
      </c>
      <c r="T1535">
        <v>0</v>
      </c>
      <c r="V1535">
        <v>0</v>
      </c>
      <c r="W1535" t="s">
        <v>96</v>
      </c>
    </row>
    <row r="1536" spans="1:23" x14ac:dyDescent="0.25">
      <c r="A1536" s="32" t="s">
        <v>119</v>
      </c>
      <c r="B1536" s="16"/>
      <c r="C1536" s="16">
        <v>42597</v>
      </c>
      <c r="D1536">
        <v>6</v>
      </c>
      <c r="E1536" s="12"/>
      <c r="F1536" s="44"/>
      <c r="G1536" s="48"/>
      <c r="H1536" s="48"/>
      <c r="I1536" s="48"/>
      <c r="J1536" s="40"/>
      <c r="K1536" s="45"/>
      <c r="L1536" s="45" t="str">
        <f>IF(G1536&gt;0,(1/3*H1536^3*PI()*(G1536/((H1536-1.3)*200))^2)*F1536,"")</f>
        <v/>
      </c>
      <c r="N1536" t="s">
        <v>91</v>
      </c>
      <c r="O1536" s="13" t="s">
        <v>379</v>
      </c>
      <c r="P1536" s="33" t="s">
        <v>48</v>
      </c>
      <c r="Q1536" s="33" t="s">
        <v>105</v>
      </c>
      <c r="R1536" s="33">
        <v>1</v>
      </c>
      <c r="S1536">
        <v>0</v>
      </c>
      <c r="T1536">
        <v>0</v>
      </c>
      <c r="V1536">
        <v>7.7777777777777904E-2</v>
      </c>
      <c r="W1536" t="s">
        <v>95</v>
      </c>
    </row>
    <row r="1537" spans="1:23" x14ac:dyDescent="0.25">
      <c r="A1537" s="32" t="s">
        <v>161</v>
      </c>
      <c r="B1537" s="16"/>
      <c r="C1537" s="16">
        <v>42597</v>
      </c>
      <c r="D1537">
        <v>6</v>
      </c>
      <c r="E1537" s="12"/>
      <c r="F1537" s="44"/>
      <c r="G1537" s="48"/>
      <c r="H1537" s="48"/>
      <c r="I1537" s="48"/>
      <c r="J1537" s="40"/>
      <c r="K1537" s="45"/>
      <c r="L1537" s="45" t="str">
        <f>IF(G1537&gt;0,(1/3*H1537^3*PI()*(G1537/((H1537-1.3)*200))^2)*F1537,"")</f>
        <v/>
      </c>
      <c r="N1537" t="s">
        <v>91</v>
      </c>
      <c r="O1537" s="13" t="s">
        <v>379</v>
      </c>
      <c r="P1537" s="33" t="s">
        <v>48</v>
      </c>
      <c r="Q1537" s="33" t="s">
        <v>105</v>
      </c>
      <c r="R1537" s="33">
        <v>2</v>
      </c>
      <c r="S1537">
        <v>0</v>
      </c>
      <c r="T1537">
        <v>0</v>
      </c>
      <c r="V1537">
        <v>0.11111111111111106</v>
      </c>
      <c r="W1537" t="s">
        <v>95</v>
      </c>
    </row>
    <row r="1538" spans="1:23" x14ac:dyDescent="0.25">
      <c r="A1538" s="32" t="s">
        <v>175</v>
      </c>
      <c r="B1538" s="16"/>
      <c r="C1538" s="16">
        <v>42597</v>
      </c>
      <c r="D1538">
        <v>6</v>
      </c>
      <c r="E1538" s="12"/>
      <c r="F1538" s="44"/>
      <c r="G1538" s="48"/>
      <c r="H1538" s="48"/>
      <c r="I1538" s="48"/>
      <c r="J1538" s="40"/>
      <c r="K1538" s="45"/>
      <c r="L1538" s="45" t="str">
        <f>IF(G1538&gt;0,(1/3*H1538^3*PI()*(G1538/((H1538-1.3)*200))^2)*F1538,"")</f>
        <v/>
      </c>
      <c r="N1538" t="s">
        <v>91</v>
      </c>
      <c r="O1538" s="13" t="s">
        <v>379</v>
      </c>
      <c r="P1538" s="33" t="s">
        <v>48</v>
      </c>
      <c r="Q1538" s="33" t="s">
        <v>105</v>
      </c>
      <c r="R1538" s="33">
        <v>3</v>
      </c>
      <c r="S1538">
        <v>0</v>
      </c>
      <c r="T1538">
        <v>100</v>
      </c>
      <c r="V1538">
        <v>7.4074074074073862E-2</v>
      </c>
      <c r="W1538" t="s">
        <v>95</v>
      </c>
    </row>
    <row r="1539" spans="1:23" x14ac:dyDescent="0.25">
      <c r="A1539" s="32" t="s">
        <v>189</v>
      </c>
      <c r="B1539" s="16"/>
      <c r="C1539" s="16">
        <v>42597</v>
      </c>
      <c r="D1539">
        <v>6</v>
      </c>
      <c r="E1539" s="12"/>
      <c r="F1539" s="44"/>
      <c r="G1539" s="48"/>
      <c r="H1539" s="48"/>
      <c r="I1539" s="48"/>
      <c r="J1539" s="40"/>
      <c r="K1539" s="45"/>
      <c r="L1539" s="45" t="str">
        <f>IF(G1539&gt;0,(1/3*H1539^3*PI()*(G1539/((H1539-1.3)*200))^2)*F1539,"")</f>
        <v/>
      </c>
      <c r="N1539" t="s">
        <v>91</v>
      </c>
      <c r="O1539" s="13" t="s">
        <v>379</v>
      </c>
      <c r="P1539" s="33" t="s">
        <v>48</v>
      </c>
      <c r="Q1539" s="33" t="s">
        <v>105</v>
      </c>
      <c r="R1539" s="33">
        <v>4</v>
      </c>
      <c r="S1539">
        <v>100</v>
      </c>
      <c r="T1539">
        <v>100</v>
      </c>
      <c r="V1539">
        <v>0.12264150943396222</v>
      </c>
      <c r="W1539" t="s">
        <v>95</v>
      </c>
    </row>
    <row r="1540" spans="1:23" x14ac:dyDescent="0.25">
      <c r="A1540" s="32" t="s">
        <v>203</v>
      </c>
      <c r="B1540" s="16"/>
      <c r="C1540" s="16">
        <v>42597</v>
      </c>
      <c r="D1540">
        <v>6</v>
      </c>
      <c r="E1540" s="12"/>
      <c r="F1540" s="44"/>
      <c r="G1540" s="48"/>
      <c r="H1540" s="48"/>
      <c r="I1540" s="48"/>
      <c r="J1540" s="40"/>
      <c r="K1540" s="45"/>
      <c r="L1540" s="45" t="str">
        <f>IF(G1540&gt;0,(1/3*H1540^3*PI()*(G1540/((H1540-1.3)*200))^2)*F1540,"")</f>
        <v/>
      </c>
      <c r="N1540" t="s">
        <v>91</v>
      </c>
      <c r="O1540" s="13" t="s">
        <v>379</v>
      </c>
      <c r="P1540" s="33" t="s">
        <v>48</v>
      </c>
      <c r="Q1540" s="33" t="s">
        <v>105</v>
      </c>
      <c r="R1540" s="33">
        <v>5</v>
      </c>
      <c r="S1540">
        <v>100</v>
      </c>
      <c r="T1540">
        <v>0</v>
      </c>
      <c r="V1540">
        <v>5.8139534883720916E-2</v>
      </c>
      <c r="W1540" t="s">
        <v>95</v>
      </c>
    </row>
    <row r="1541" spans="1:23" x14ac:dyDescent="0.25">
      <c r="A1541" s="32" t="s">
        <v>217</v>
      </c>
      <c r="B1541" s="16"/>
      <c r="C1541" s="16">
        <v>42597</v>
      </c>
      <c r="D1541">
        <v>6</v>
      </c>
      <c r="E1541" s="12"/>
      <c r="F1541" s="44"/>
      <c r="G1541" s="48"/>
      <c r="H1541" s="48"/>
      <c r="I1541" s="48"/>
      <c r="J1541" s="40"/>
      <c r="K1541" s="45"/>
      <c r="L1541" s="45" t="str">
        <f>IF(G1541&gt;0,(1/3*H1541^3*PI()*(G1541/((H1541-1.3)*200))^2)*F1541,"")</f>
        <v/>
      </c>
      <c r="N1541" t="s">
        <v>91</v>
      </c>
      <c r="O1541" s="13" t="s">
        <v>379</v>
      </c>
      <c r="P1541" s="33" t="s">
        <v>48</v>
      </c>
      <c r="Q1541" s="33" t="s">
        <v>105</v>
      </c>
      <c r="R1541" s="33">
        <v>6</v>
      </c>
      <c r="S1541">
        <v>200</v>
      </c>
      <c r="T1541">
        <v>200</v>
      </c>
      <c r="V1541">
        <v>0.1071428571428573</v>
      </c>
      <c r="W1541" t="s">
        <v>95</v>
      </c>
    </row>
    <row r="1542" spans="1:23" x14ac:dyDescent="0.25">
      <c r="A1542" s="32" t="s">
        <v>231</v>
      </c>
      <c r="B1542" s="16"/>
      <c r="C1542" s="16">
        <v>42597</v>
      </c>
      <c r="D1542">
        <v>6</v>
      </c>
      <c r="E1542" s="12"/>
      <c r="F1542" s="44"/>
      <c r="G1542" s="48"/>
      <c r="H1542" s="48"/>
      <c r="I1542" s="48"/>
      <c r="J1542" s="40"/>
      <c r="K1542" s="45"/>
      <c r="L1542" s="45" t="str">
        <f>IF(G1542&gt;0,(1/3*H1542^3*PI()*(G1542/((H1542-1.3)*200))^2)*F1542,"")</f>
        <v/>
      </c>
      <c r="N1542" t="s">
        <v>91</v>
      </c>
      <c r="O1542" s="13" t="s">
        <v>379</v>
      </c>
      <c r="P1542" s="33" t="s">
        <v>48</v>
      </c>
      <c r="Q1542" s="33" t="s">
        <v>105</v>
      </c>
      <c r="R1542" s="33">
        <v>7</v>
      </c>
      <c r="S1542">
        <v>200</v>
      </c>
      <c r="T1542">
        <v>0</v>
      </c>
      <c r="V1542">
        <v>0.10101010101010098</v>
      </c>
      <c r="W1542" t="s">
        <v>95</v>
      </c>
    </row>
    <row r="1543" spans="1:23" x14ac:dyDescent="0.25">
      <c r="A1543" s="32" t="s">
        <v>245</v>
      </c>
      <c r="B1543" s="16"/>
      <c r="C1543" s="16">
        <v>42597</v>
      </c>
      <c r="D1543">
        <v>6</v>
      </c>
      <c r="E1543" s="12"/>
      <c r="F1543" s="44"/>
      <c r="G1543" s="48"/>
      <c r="H1543" s="48"/>
      <c r="I1543" s="48"/>
      <c r="J1543" s="40"/>
      <c r="K1543" s="45"/>
      <c r="L1543" s="45" t="str">
        <f>IF(G1543&gt;0,(1/3*H1543^3*PI()*(G1543/((H1543-1.3)*200))^2)*F1543,"")</f>
        <v/>
      </c>
      <c r="N1543" t="s">
        <v>91</v>
      </c>
      <c r="O1543" s="13" t="s">
        <v>379</v>
      </c>
      <c r="P1543" s="33" t="s">
        <v>48</v>
      </c>
      <c r="Q1543" s="33" t="s">
        <v>105</v>
      </c>
      <c r="R1543" s="33">
        <v>8</v>
      </c>
      <c r="S1543">
        <v>400</v>
      </c>
      <c r="T1543">
        <v>0</v>
      </c>
      <c r="V1543">
        <v>0.11235955056179785</v>
      </c>
      <c r="W1543" t="s">
        <v>95</v>
      </c>
    </row>
    <row r="1544" spans="1:23" x14ac:dyDescent="0.25">
      <c r="A1544" s="32" t="s">
        <v>147</v>
      </c>
      <c r="B1544" s="16"/>
      <c r="C1544" s="16">
        <v>42597</v>
      </c>
      <c r="D1544">
        <v>6</v>
      </c>
      <c r="E1544" s="12"/>
      <c r="F1544" s="44"/>
      <c r="G1544" s="48"/>
      <c r="H1544" s="48"/>
      <c r="I1544" s="48"/>
      <c r="J1544" s="40"/>
      <c r="K1544" s="45"/>
      <c r="L1544" s="45" t="str">
        <f>IF(G1544&gt;0,(1/3*H1544^3*PI()*(G1544/((H1544-1.3)*200))^2)*F1544,"")</f>
        <v/>
      </c>
      <c r="N1544" t="s">
        <v>91</v>
      </c>
      <c r="O1544" s="13" t="s">
        <v>379</v>
      </c>
      <c r="P1544" s="33" t="s">
        <v>48</v>
      </c>
      <c r="Q1544" s="33" t="s">
        <v>105</v>
      </c>
      <c r="R1544" s="33">
        <v>9</v>
      </c>
      <c r="S1544">
        <v>400</v>
      </c>
      <c r="T1544">
        <v>400</v>
      </c>
      <c r="V1544">
        <v>0.10344827586206899</v>
      </c>
      <c r="W1544" t="s">
        <v>95</v>
      </c>
    </row>
    <row r="1545" spans="1:23" x14ac:dyDescent="0.25">
      <c r="A1545" s="32" t="s">
        <v>133</v>
      </c>
      <c r="B1545" s="16"/>
      <c r="C1545" s="16">
        <v>42597</v>
      </c>
      <c r="D1545">
        <v>6</v>
      </c>
      <c r="E1545" s="12"/>
      <c r="F1545" s="44"/>
      <c r="G1545" s="48"/>
      <c r="H1545" s="48"/>
      <c r="I1545" s="48"/>
      <c r="J1545" s="40"/>
      <c r="K1545" s="45"/>
      <c r="L1545" s="45" t="str">
        <f>IF(G1545&gt;0,(1/3*H1545^3*PI()*(G1545/((H1545-1.3)*200))^2)*F1545,"")</f>
        <v/>
      </c>
      <c r="N1545" t="s">
        <v>91</v>
      </c>
      <c r="O1545" s="13" t="s">
        <v>379</v>
      </c>
      <c r="P1545" s="33" t="s">
        <v>48</v>
      </c>
      <c r="Q1545" s="33" t="s">
        <v>105</v>
      </c>
      <c r="R1545" s="33">
        <v>10</v>
      </c>
      <c r="S1545">
        <v>400</v>
      </c>
      <c r="T1545">
        <v>0</v>
      </c>
      <c r="V1545">
        <v>0.17346938775510204</v>
      </c>
      <c r="W1545" t="s">
        <v>95</v>
      </c>
    </row>
    <row r="1546" spans="1:23" x14ac:dyDescent="0.25">
      <c r="A1546" s="32" t="s">
        <v>120</v>
      </c>
      <c r="B1546" s="16"/>
      <c r="C1546" s="16">
        <v>43296</v>
      </c>
      <c r="D1546">
        <v>6</v>
      </c>
      <c r="E1546" s="12"/>
      <c r="F1546" s="44"/>
      <c r="G1546" s="48"/>
      <c r="H1546" s="48"/>
      <c r="I1546" s="48"/>
      <c r="J1546" s="40"/>
      <c r="K1546" s="45"/>
      <c r="L1546" s="45" t="str">
        <f>IF(G1546&gt;0,(1/3*H1546^3*PI()*(G1546/((H1546-1.3)*200))^2)*F1546,"")</f>
        <v/>
      </c>
      <c r="N1546" t="s">
        <v>91</v>
      </c>
      <c r="O1546" s="13" t="s">
        <v>379</v>
      </c>
      <c r="P1546" s="33" t="s">
        <v>48</v>
      </c>
      <c r="Q1546" s="33" t="s">
        <v>106</v>
      </c>
      <c r="R1546" s="33">
        <v>1</v>
      </c>
      <c r="S1546">
        <v>0</v>
      </c>
      <c r="T1546">
        <v>0</v>
      </c>
      <c r="V1546">
        <v>0</v>
      </c>
      <c r="W1546" t="s">
        <v>95</v>
      </c>
    </row>
    <row r="1547" spans="1:23" x14ac:dyDescent="0.25">
      <c r="A1547" s="32" t="s">
        <v>162</v>
      </c>
      <c r="B1547" s="16"/>
      <c r="C1547" s="16">
        <v>43296</v>
      </c>
      <c r="D1547">
        <v>6</v>
      </c>
      <c r="E1547" s="12"/>
      <c r="F1547" s="44"/>
      <c r="G1547" s="48"/>
      <c r="H1547" s="48"/>
      <c r="I1547" s="48"/>
      <c r="J1547" s="40"/>
      <c r="K1547" s="45"/>
      <c r="L1547" s="45" t="str">
        <f>IF(G1547&gt;0,(1/3*H1547^3*PI()*(G1547/((H1547-1.3)*200))^2)*F1547,"")</f>
        <v/>
      </c>
      <c r="N1547" t="s">
        <v>91</v>
      </c>
      <c r="O1547" s="13" t="s">
        <v>379</v>
      </c>
      <c r="P1547" s="33" t="s">
        <v>48</v>
      </c>
      <c r="Q1547" s="33" t="s">
        <v>106</v>
      </c>
      <c r="R1547" s="33">
        <v>2</v>
      </c>
      <c r="S1547">
        <v>0</v>
      </c>
      <c r="T1547">
        <v>0</v>
      </c>
      <c r="V1547">
        <v>0</v>
      </c>
      <c r="W1547" t="s">
        <v>95</v>
      </c>
    </row>
    <row r="1548" spans="1:23" x14ac:dyDescent="0.25">
      <c r="A1548" s="32" t="s">
        <v>176</v>
      </c>
      <c r="B1548" s="16"/>
      <c r="C1548" s="16">
        <v>43296</v>
      </c>
      <c r="D1548">
        <v>6</v>
      </c>
      <c r="E1548" s="12"/>
      <c r="F1548" s="44"/>
      <c r="G1548" s="48"/>
      <c r="H1548" s="48"/>
      <c r="I1548" s="48"/>
      <c r="J1548" s="40"/>
      <c r="K1548" s="45"/>
      <c r="L1548" s="45" t="str">
        <f>IF(G1548&gt;0,(1/3*H1548^3*PI()*(G1548/((H1548-1.3)*200))^2)*F1548,"")</f>
        <v/>
      </c>
      <c r="N1548" t="s">
        <v>91</v>
      </c>
      <c r="O1548" s="13" t="s">
        <v>379</v>
      </c>
      <c r="P1548" s="33" t="s">
        <v>48</v>
      </c>
      <c r="Q1548" s="33" t="s">
        <v>106</v>
      </c>
      <c r="R1548" s="33">
        <v>3</v>
      </c>
      <c r="S1548">
        <v>0</v>
      </c>
      <c r="T1548">
        <v>100</v>
      </c>
      <c r="V1548">
        <v>-2.127659574468101E-2</v>
      </c>
      <c r="W1548" t="s">
        <v>95</v>
      </c>
    </row>
    <row r="1549" spans="1:23" x14ac:dyDescent="0.25">
      <c r="A1549" s="32" t="s">
        <v>190</v>
      </c>
      <c r="B1549" s="16"/>
      <c r="C1549" s="16">
        <v>43296</v>
      </c>
      <c r="D1549">
        <v>6</v>
      </c>
      <c r="E1549" s="12"/>
      <c r="F1549" s="44"/>
      <c r="G1549" s="48"/>
      <c r="H1549" s="48"/>
      <c r="I1549" s="48"/>
      <c r="J1549" s="40"/>
      <c r="K1549" s="45"/>
      <c r="L1549" s="45" t="str">
        <f>IF(G1549&gt;0,(1/3*H1549^3*PI()*(G1549/((H1549-1.3)*200))^2)*F1549,"")</f>
        <v/>
      </c>
      <c r="N1549" t="s">
        <v>91</v>
      </c>
      <c r="O1549" s="13" t="s">
        <v>379</v>
      </c>
      <c r="P1549" s="33" t="s">
        <v>48</v>
      </c>
      <c r="Q1549" s="33" t="s">
        <v>106</v>
      </c>
      <c r="R1549" s="33">
        <v>4</v>
      </c>
      <c r="S1549">
        <v>100</v>
      </c>
      <c r="T1549">
        <v>100</v>
      </c>
      <c r="V1549">
        <v>0</v>
      </c>
      <c r="W1549" t="s">
        <v>95</v>
      </c>
    </row>
    <row r="1550" spans="1:23" x14ac:dyDescent="0.25">
      <c r="A1550" s="32" t="s">
        <v>204</v>
      </c>
      <c r="B1550" s="16"/>
      <c r="C1550" s="16">
        <v>43296</v>
      </c>
      <c r="D1550">
        <v>6</v>
      </c>
      <c r="E1550" s="12"/>
      <c r="F1550" s="44"/>
      <c r="G1550" s="48"/>
      <c r="H1550" s="48"/>
      <c r="I1550" s="48"/>
      <c r="J1550" s="40"/>
      <c r="K1550" s="45"/>
      <c r="L1550" s="45" t="str">
        <f>IF(G1550&gt;0,(1/3*H1550^3*PI()*(G1550/((H1550-1.3)*200))^2)*F1550,"")</f>
        <v/>
      </c>
      <c r="N1550" t="s">
        <v>91</v>
      </c>
      <c r="O1550" s="13" t="s">
        <v>379</v>
      </c>
      <c r="P1550" s="33" t="s">
        <v>48</v>
      </c>
      <c r="Q1550" s="33" t="s">
        <v>106</v>
      </c>
      <c r="R1550" s="33">
        <v>5</v>
      </c>
      <c r="S1550">
        <v>100</v>
      </c>
      <c r="T1550">
        <v>0</v>
      </c>
      <c r="V1550">
        <v>0</v>
      </c>
      <c r="W1550" t="s">
        <v>95</v>
      </c>
    </row>
    <row r="1551" spans="1:23" x14ac:dyDescent="0.25">
      <c r="A1551" s="32" t="s">
        <v>218</v>
      </c>
      <c r="B1551" s="16"/>
      <c r="C1551" s="16">
        <v>43296</v>
      </c>
      <c r="D1551">
        <v>6</v>
      </c>
      <c r="E1551" s="12"/>
      <c r="F1551" s="44"/>
      <c r="G1551" s="48"/>
      <c r="H1551" s="48"/>
      <c r="I1551" s="48"/>
      <c r="J1551" s="40"/>
      <c r="K1551" s="45"/>
      <c r="L1551" s="45" t="str">
        <f>IF(G1551&gt;0,(1/3*H1551^3*PI()*(G1551/((H1551-1.3)*200))^2)*F1551,"")</f>
        <v/>
      </c>
      <c r="N1551" t="s">
        <v>91</v>
      </c>
      <c r="O1551" s="13" t="s">
        <v>379</v>
      </c>
      <c r="P1551" s="33" t="s">
        <v>48</v>
      </c>
      <c r="Q1551" s="33" t="s">
        <v>106</v>
      </c>
      <c r="R1551" s="33">
        <v>6</v>
      </c>
      <c r="S1551">
        <v>200</v>
      </c>
      <c r="T1551">
        <v>200</v>
      </c>
      <c r="V1551">
        <v>1.2820512820512917E-2</v>
      </c>
      <c r="W1551" t="s">
        <v>95</v>
      </c>
    </row>
    <row r="1552" spans="1:23" x14ac:dyDescent="0.25">
      <c r="A1552" s="32" t="s">
        <v>232</v>
      </c>
      <c r="B1552" s="16"/>
      <c r="C1552" s="16">
        <v>43296</v>
      </c>
      <c r="D1552">
        <v>6</v>
      </c>
      <c r="E1552" s="12"/>
      <c r="F1552" s="44"/>
      <c r="G1552" s="48"/>
      <c r="H1552" s="48"/>
      <c r="I1552" s="48"/>
      <c r="J1552" s="40"/>
      <c r="K1552" s="45"/>
      <c r="L1552" s="45" t="str">
        <f>IF(G1552&gt;0,(1/3*H1552^3*PI()*(G1552/((H1552-1.3)*200))^2)*F1552,"")</f>
        <v/>
      </c>
      <c r="N1552" t="s">
        <v>91</v>
      </c>
      <c r="O1552" s="13" t="s">
        <v>379</v>
      </c>
      <c r="P1552" s="33" t="s">
        <v>48</v>
      </c>
      <c r="Q1552" s="33" t="s">
        <v>106</v>
      </c>
      <c r="R1552" s="33">
        <v>7</v>
      </c>
      <c r="S1552">
        <v>200</v>
      </c>
      <c r="T1552">
        <v>0</v>
      </c>
      <c r="V1552">
        <v>0</v>
      </c>
      <c r="W1552" t="s">
        <v>95</v>
      </c>
    </row>
    <row r="1553" spans="1:23" x14ac:dyDescent="0.25">
      <c r="A1553" s="32" t="s">
        <v>246</v>
      </c>
      <c r="B1553" s="16"/>
      <c r="C1553" s="16">
        <v>43296</v>
      </c>
      <c r="D1553">
        <v>6</v>
      </c>
      <c r="E1553" s="12"/>
      <c r="F1553" s="44"/>
      <c r="G1553" s="48"/>
      <c r="H1553" s="48"/>
      <c r="I1553" s="48"/>
      <c r="J1553" s="40"/>
      <c r="K1553" s="45"/>
      <c r="L1553" s="45" t="str">
        <f>IF(G1553&gt;0,(1/3*H1553^3*PI()*(G1553/((H1553-1.3)*200))^2)*F1553,"")</f>
        <v/>
      </c>
      <c r="N1553" t="s">
        <v>91</v>
      </c>
      <c r="O1553" s="13" t="s">
        <v>379</v>
      </c>
      <c r="P1553" s="33" t="s">
        <v>48</v>
      </c>
      <c r="Q1553" s="33" t="s">
        <v>106</v>
      </c>
      <c r="R1553" s="33">
        <v>8</v>
      </c>
      <c r="S1553">
        <v>400</v>
      </c>
      <c r="T1553">
        <v>0</v>
      </c>
      <c r="V1553">
        <v>1.1494252873563182E-2</v>
      </c>
      <c r="W1553" t="s">
        <v>95</v>
      </c>
    </row>
    <row r="1554" spans="1:23" x14ac:dyDescent="0.25">
      <c r="A1554" s="32" t="s">
        <v>148</v>
      </c>
      <c r="B1554" s="16"/>
      <c r="C1554" s="16">
        <v>43296</v>
      </c>
      <c r="D1554">
        <v>6</v>
      </c>
      <c r="E1554" s="12"/>
      <c r="F1554" s="44"/>
      <c r="G1554" s="48"/>
      <c r="H1554" s="48"/>
      <c r="I1554" s="48"/>
      <c r="J1554" s="40"/>
      <c r="K1554" s="45"/>
      <c r="L1554" s="45" t="str">
        <f>IF(G1554&gt;0,(1/3*H1554^3*PI()*(G1554/((H1554-1.3)*200))^2)*F1554,"")</f>
        <v/>
      </c>
      <c r="N1554" t="s">
        <v>91</v>
      </c>
      <c r="O1554" s="13" t="s">
        <v>379</v>
      </c>
      <c r="P1554" s="33" t="s">
        <v>48</v>
      </c>
      <c r="Q1554" s="33" t="s">
        <v>106</v>
      </c>
      <c r="R1554" s="33">
        <v>9</v>
      </c>
      <c r="S1554">
        <v>400</v>
      </c>
      <c r="T1554">
        <v>400</v>
      </c>
      <c r="V1554">
        <v>1.3333333333333431E-2</v>
      </c>
      <c r="W1554" t="s">
        <v>95</v>
      </c>
    </row>
    <row r="1555" spans="1:23" x14ac:dyDescent="0.25">
      <c r="A1555" s="32" t="s">
        <v>134</v>
      </c>
      <c r="B1555" s="16"/>
      <c r="C1555" s="16">
        <v>43296</v>
      </c>
      <c r="D1555">
        <v>6</v>
      </c>
      <c r="E1555" s="12"/>
      <c r="F1555" s="44"/>
      <c r="G1555" s="48"/>
      <c r="H1555" s="48"/>
      <c r="I1555" s="48"/>
      <c r="J1555" s="40"/>
      <c r="K1555" s="45"/>
      <c r="L1555" s="45" t="str">
        <f>IF(G1555&gt;0,(1/3*H1555^3*PI()*(G1555/((H1555-1.3)*200))^2)*F1555,"")</f>
        <v/>
      </c>
      <c r="N1555" t="s">
        <v>91</v>
      </c>
      <c r="O1555" s="13" t="s">
        <v>379</v>
      </c>
      <c r="P1555" s="33" t="s">
        <v>48</v>
      </c>
      <c r="Q1555" s="33" t="s">
        <v>106</v>
      </c>
      <c r="R1555" s="33">
        <v>10</v>
      </c>
      <c r="S1555">
        <v>400</v>
      </c>
      <c r="T1555">
        <v>0</v>
      </c>
      <c r="V1555">
        <v>0</v>
      </c>
      <c r="W1555" t="s">
        <v>95</v>
      </c>
    </row>
    <row r="1556" spans="1:23" x14ac:dyDescent="0.25">
      <c r="A1556" s="32" t="s">
        <v>121</v>
      </c>
      <c r="B1556" s="16">
        <v>45469</v>
      </c>
      <c r="C1556" s="16">
        <v>42078</v>
      </c>
      <c r="D1556">
        <v>6</v>
      </c>
      <c r="E1556" s="12">
        <f>IF(B1556&gt;0,_xlfn.DAYS(B1556,C1556)/365.242199,"")</f>
        <v>9.2842503119416371</v>
      </c>
      <c r="F1556" s="44"/>
      <c r="G1556" s="48"/>
      <c r="H1556" s="48"/>
      <c r="I1556" s="48"/>
      <c r="J1556" s="40">
        <v>134.46376011632506</v>
      </c>
      <c r="K1556" s="45" t="str">
        <f>IF(G1556&gt;0,0.0000275*G1556^2.082*H1556^0.974*F1556,"")</f>
        <v/>
      </c>
      <c r="L1556" s="45" t="str">
        <f>IF(G1556&gt;0,(1/3*H1556^3*PI()*(G1556/((H1556-1.3)*200))^2)*F1556,"")</f>
        <v/>
      </c>
      <c r="N1556" t="s">
        <v>91</v>
      </c>
      <c r="O1556" s="13" t="s">
        <v>379</v>
      </c>
      <c r="P1556" s="33" t="s">
        <v>48</v>
      </c>
      <c r="Q1556" s="33" t="s">
        <v>107</v>
      </c>
      <c r="R1556" s="33">
        <v>1</v>
      </c>
      <c r="S1556">
        <v>0</v>
      </c>
      <c r="T1556">
        <v>0</v>
      </c>
      <c r="V1556">
        <v>0</v>
      </c>
      <c r="W1556" t="s">
        <v>95</v>
      </c>
    </row>
    <row r="1557" spans="1:23" x14ac:dyDescent="0.25">
      <c r="A1557" s="32" t="s">
        <v>163</v>
      </c>
      <c r="B1557" s="16">
        <v>45469</v>
      </c>
      <c r="C1557" s="16">
        <v>42078</v>
      </c>
      <c r="D1557">
        <v>6</v>
      </c>
      <c r="E1557" s="12">
        <f>IF(B1557&gt;0,_xlfn.DAYS(B1557,C1557)/365.242199,"")</f>
        <v>9.2842503119416371</v>
      </c>
      <c r="F1557" s="44"/>
      <c r="G1557" s="48"/>
      <c r="H1557" s="48"/>
      <c r="I1557" s="48"/>
      <c r="J1557" s="40">
        <v>130.39317453807377</v>
      </c>
      <c r="K1557" s="45" t="str">
        <f>IF(G1557&gt;0,0.0000275*G1557^2.082*H1557^0.974*F1557,"")</f>
        <v/>
      </c>
      <c r="L1557" s="45" t="str">
        <f>IF(G1557&gt;0,(1/3*H1557^3*PI()*(G1557/((H1557-1.3)*200))^2)*F1557,"")</f>
        <v/>
      </c>
      <c r="N1557" t="s">
        <v>91</v>
      </c>
      <c r="O1557" s="13" t="s">
        <v>379</v>
      </c>
      <c r="P1557" s="33" t="s">
        <v>48</v>
      </c>
      <c r="Q1557" s="33" t="s">
        <v>107</v>
      </c>
      <c r="R1557" s="33">
        <v>2</v>
      </c>
      <c r="S1557">
        <v>0</v>
      </c>
      <c r="T1557">
        <v>0</v>
      </c>
      <c r="V1557">
        <v>0</v>
      </c>
      <c r="W1557" t="s">
        <v>95</v>
      </c>
    </row>
    <row r="1558" spans="1:23" x14ac:dyDescent="0.25">
      <c r="A1558" s="32" t="s">
        <v>177</v>
      </c>
      <c r="B1558" s="16">
        <v>45469</v>
      </c>
      <c r="C1558" s="16">
        <v>42078</v>
      </c>
      <c r="D1558">
        <v>6</v>
      </c>
      <c r="E1558" s="12">
        <f>IF(B1558&gt;0,_xlfn.DAYS(B1558,C1558)/365.242199,"")</f>
        <v>9.2842503119416371</v>
      </c>
      <c r="F1558" s="44"/>
      <c r="G1558" s="48"/>
      <c r="H1558" s="48"/>
      <c r="I1558" s="48"/>
      <c r="J1558" s="40">
        <v>144.70235392732422</v>
      </c>
      <c r="K1558" s="45" t="str">
        <f>IF(G1558&gt;0,0.0000275*G1558^2.082*H1558^0.974*F1558,"")</f>
        <v/>
      </c>
      <c r="L1558" s="45" t="str">
        <f>IF(G1558&gt;0,(1/3*H1558^3*PI()*(G1558/((H1558-1.3)*200))^2)*F1558,"")</f>
        <v/>
      </c>
      <c r="N1558" t="s">
        <v>91</v>
      </c>
      <c r="O1558" s="13" t="s">
        <v>379</v>
      </c>
      <c r="P1558" s="33" t="s">
        <v>48</v>
      </c>
      <c r="Q1558" s="33" t="s">
        <v>107</v>
      </c>
      <c r="R1558" s="33">
        <v>3</v>
      </c>
      <c r="S1558">
        <v>0</v>
      </c>
      <c r="T1558">
        <v>100</v>
      </c>
      <c r="V1558">
        <v>1.1363636363636147E-2</v>
      </c>
      <c r="W1558" t="s">
        <v>95</v>
      </c>
    </row>
    <row r="1559" spans="1:23" x14ac:dyDescent="0.25">
      <c r="A1559" s="32" t="s">
        <v>191</v>
      </c>
      <c r="B1559" s="16">
        <v>45469</v>
      </c>
      <c r="C1559" s="16">
        <v>42078</v>
      </c>
      <c r="D1559">
        <v>6</v>
      </c>
      <c r="E1559" s="12">
        <f>IF(B1559&gt;0,_xlfn.DAYS(B1559,C1559)/365.242199,"")</f>
        <v>9.2842503119416371</v>
      </c>
      <c r="F1559" s="44"/>
      <c r="G1559" s="48"/>
      <c r="H1559" s="48"/>
      <c r="I1559" s="48"/>
      <c r="J1559" s="40">
        <v>137.73892892378964</v>
      </c>
      <c r="K1559" s="45" t="str">
        <f>IF(G1559&gt;0,0.0000275*G1559^2.082*H1559^0.974*F1559,"")</f>
        <v/>
      </c>
      <c r="L1559" s="45" t="str">
        <f>IF(G1559&gt;0,(1/3*H1559^3*PI()*(G1559/((H1559-1.3)*200))^2)*F1559,"")</f>
        <v/>
      </c>
      <c r="N1559" t="s">
        <v>91</v>
      </c>
      <c r="O1559" s="13" t="s">
        <v>379</v>
      </c>
      <c r="P1559" s="33" t="s">
        <v>48</v>
      </c>
      <c r="Q1559" s="33" t="s">
        <v>107</v>
      </c>
      <c r="R1559" s="33">
        <v>4</v>
      </c>
      <c r="S1559">
        <v>100</v>
      </c>
      <c r="T1559">
        <v>100</v>
      </c>
      <c r="V1559">
        <v>0</v>
      </c>
      <c r="W1559" t="s">
        <v>95</v>
      </c>
    </row>
    <row r="1560" spans="1:23" x14ac:dyDescent="0.25">
      <c r="A1560" s="32" t="s">
        <v>205</v>
      </c>
      <c r="B1560" s="16">
        <v>45469</v>
      </c>
      <c r="C1560" s="16">
        <v>42078</v>
      </c>
      <c r="D1560">
        <v>6</v>
      </c>
      <c r="E1560" s="12">
        <f>IF(B1560&gt;0,_xlfn.DAYS(B1560,C1560)/365.242199,"")</f>
        <v>9.2842503119416371</v>
      </c>
      <c r="F1560" s="44"/>
      <c r="G1560" s="48"/>
      <c r="H1560" s="48"/>
      <c r="I1560" s="48"/>
      <c r="J1560" s="40">
        <v>118.29152823363978</v>
      </c>
      <c r="K1560" s="45" t="str">
        <f>IF(G1560&gt;0,0.0000275*G1560^2.082*H1560^0.974*F1560,"")</f>
        <v/>
      </c>
      <c r="L1560" s="45" t="str">
        <f>IF(G1560&gt;0,(1/3*H1560^3*PI()*(G1560/((H1560-1.3)*200))^2)*F1560,"")</f>
        <v/>
      </c>
      <c r="N1560" t="s">
        <v>91</v>
      </c>
      <c r="O1560" s="13" t="s">
        <v>379</v>
      </c>
      <c r="P1560" s="33" t="s">
        <v>48</v>
      </c>
      <c r="Q1560" s="33" t="s">
        <v>107</v>
      </c>
      <c r="R1560" s="33">
        <v>5</v>
      </c>
      <c r="S1560">
        <v>100</v>
      </c>
      <c r="T1560">
        <v>0</v>
      </c>
      <c r="V1560">
        <v>0</v>
      </c>
      <c r="W1560" t="s">
        <v>95</v>
      </c>
    </row>
    <row r="1561" spans="1:23" x14ac:dyDescent="0.25">
      <c r="A1561" s="32" t="s">
        <v>219</v>
      </c>
      <c r="B1561" s="16">
        <v>45469</v>
      </c>
      <c r="C1561" s="16">
        <v>42078</v>
      </c>
      <c r="D1561">
        <v>6</v>
      </c>
      <c r="E1561" s="12">
        <f>IF(B1561&gt;0,_xlfn.DAYS(B1561,C1561)/365.242199,"")</f>
        <v>9.2842503119416371</v>
      </c>
      <c r="F1561" s="44"/>
      <c r="G1561" s="48"/>
      <c r="H1561" s="48"/>
      <c r="I1561" s="48"/>
      <c r="J1561" s="40">
        <v>136.71373785032193</v>
      </c>
      <c r="K1561" s="45" t="str">
        <f>IF(G1561&gt;0,0.0000275*G1561^2.082*H1561^0.974*F1561,"")</f>
        <v/>
      </c>
      <c r="L1561" s="45" t="str">
        <f>IF(G1561&gt;0,(1/3*H1561^3*PI()*(G1561/((H1561-1.3)*200))^2)*F1561,"")</f>
        <v/>
      </c>
      <c r="N1561" t="s">
        <v>91</v>
      </c>
      <c r="O1561" s="13" t="s">
        <v>379</v>
      </c>
      <c r="P1561" s="33" t="s">
        <v>48</v>
      </c>
      <c r="Q1561" s="33" t="s">
        <v>107</v>
      </c>
      <c r="R1561" s="33">
        <v>6</v>
      </c>
      <c r="S1561">
        <v>200</v>
      </c>
      <c r="T1561">
        <v>200</v>
      </c>
      <c r="V1561">
        <v>1.219512195121928E-2</v>
      </c>
      <c r="W1561" t="s">
        <v>95</v>
      </c>
    </row>
    <row r="1562" spans="1:23" x14ac:dyDescent="0.25">
      <c r="A1562" s="32" t="s">
        <v>233</v>
      </c>
      <c r="B1562" s="16">
        <v>45469</v>
      </c>
      <c r="C1562" s="16">
        <v>42078</v>
      </c>
      <c r="D1562">
        <v>6</v>
      </c>
      <c r="E1562" s="12">
        <f>IF(B1562&gt;0,_xlfn.DAYS(B1562,C1562)/365.242199,"")</f>
        <v>9.2842503119416371</v>
      </c>
      <c r="F1562" s="44"/>
      <c r="G1562" s="48"/>
      <c r="H1562" s="48"/>
      <c r="I1562" s="48"/>
      <c r="J1562" s="40">
        <v>139.15032918299121</v>
      </c>
      <c r="K1562" s="45" t="str">
        <f>IF(G1562&gt;0,0.0000275*G1562^2.082*H1562^0.974*F1562,"")</f>
        <v/>
      </c>
      <c r="L1562" s="45" t="str">
        <f>IF(G1562&gt;0,(1/3*H1562^3*PI()*(G1562/((H1562-1.3)*200))^2)*F1562,"")</f>
        <v/>
      </c>
      <c r="N1562" t="s">
        <v>91</v>
      </c>
      <c r="O1562" s="13" t="s">
        <v>379</v>
      </c>
      <c r="P1562" s="33" t="s">
        <v>48</v>
      </c>
      <c r="Q1562" s="33" t="s">
        <v>107</v>
      </c>
      <c r="R1562" s="33">
        <v>7</v>
      </c>
      <c r="S1562">
        <v>200</v>
      </c>
      <c r="T1562">
        <v>0</v>
      </c>
      <c r="V1562">
        <v>0</v>
      </c>
      <c r="W1562" t="s">
        <v>95</v>
      </c>
    </row>
    <row r="1563" spans="1:23" x14ac:dyDescent="0.25">
      <c r="A1563" s="32" t="s">
        <v>247</v>
      </c>
      <c r="B1563" s="16">
        <v>45469</v>
      </c>
      <c r="C1563" s="16">
        <v>42078</v>
      </c>
      <c r="D1563">
        <v>6</v>
      </c>
      <c r="E1563" s="12">
        <f>IF(B1563&gt;0,_xlfn.DAYS(B1563,C1563)/365.242199,"")</f>
        <v>9.2842503119416371</v>
      </c>
      <c r="F1563" s="44"/>
      <c r="G1563" s="48"/>
      <c r="H1563" s="48"/>
      <c r="I1563" s="48"/>
      <c r="J1563" s="40">
        <v>137.09133296771802</v>
      </c>
      <c r="K1563" s="45" t="str">
        <f>IF(G1563&gt;0,0.0000275*G1563^2.082*H1563^0.974*F1563,"")</f>
        <v/>
      </c>
      <c r="L1563" s="45" t="str">
        <f>IF(G1563&gt;0,(1/3*H1563^3*PI()*(G1563/((H1563-1.3)*200))^2)*F1563,"")</f>
        <v/>
      </c>
      <c r="N1563" t="s">
        <v>91</v>
      </c>
      <c r="O1563" s="13" t="s">
        <v>379</v>
      </c>
      <c r="P1563" s="33" t="s">
        <v>48</v>
      </c>
      <c r="Q1563" s="33" t="s">
        <v>107</v>
      </c>
      <c r="R1563" s="33">
        <v>8</v>
      </c>
      <c r="S1563">
        <v>400</v>
      </c>
      <c r="T1563">
        <v>0</v>
      </c>
      <c r="V1563">
        <v>0</v>
      </c>
      <c r="W1563" t="s">
        <v>95</v>
      </c>
    </row>
    <row r="1564" spans="1:23" x14ac:dyDescent="0.25">
      <c r="A1564" s="32" t="s">
        <v>149</v>
      </c>
      <c r="B1564" s="16">
        <v>45469</v>
      </c>
      <c r="C1564" s="16">
        <v>42078</v>
      </c>
      <c r="D1564">
        <v>6</v>
      </c>
      <c r="E1564" s="12">
        <f>IF(B1564&gt;0,_xlfn.DAYS(B1564,C1564)/365.242199,"")</f>
        <v>9.2842503119416371</v>
      </c>
      <c r="F1564" s="44"/>
      <c r="G1564" s="48"/>
      <c r="H1564" s="48"/>
      <c r="I1564" s="48"/>
      <c r="J1564" s="40">
        <v>124.26334828134976</v>
      </c>
      <c r="K1564" s="45" t="str">
        <f>IF(G1564&gt;0,0.0000275*G1564^2.082*H1564^0.974*F1564,"")</f>
        <v/>
      </c>
      <c r="L1564" s="45" t="str">
        <f>IF(G1564&gt;0,(1/3*H1564^3*PI()*(G1564/((H1564-1.3)*200))^2)*F1564,"")</f>
        <v/>
      </c>
      <c r="N1564" t="s">
        <v>91</v>
      </c>
      <c r="O1564" s="13" t="s">
        <v>379</v>
      </c>
      <c r="P1564" s="33" t="s">
        <v>48</v>
      </c>
      <c r="Q1564" s="33" t="s">
        <v>107</v>
      </c>
      <c r="R1564" s="33">
        <v>9</v>
      </c>
      <c r="S1564">
        <v>400</v>
      </c>
      <c r="T1564">
        <v>400</v>
      </c>
      <c r="V1564">
        <v>2.7777777777777832E-2</v>
      </c>
      <c r="W1564" t="s">
        <v>95</v>
      </c>
    </row>
    <row r="1565" spans="1:23" x14ac:dyDescent="0.25">
      <c r="A1565" s="32" t="s">
        <v>135</v>
      </c>
      <c r="B1565" s="16">
        <v>45469</v>
      </c>
      <c r="C1565" s="16">
        <v>42078</v>
      </c>
      <c r="D1565">
        <v>6</v>
      </c>
      <c r="E1565" s="12">
        <f>IF(B1565&gt;0,_xlfn.DAYS(B1565,C1565)/365.242199,"")</f>
        <v>9.2842503119416371</v>
      </c>
      <c r="F1565" s="44"/>
      <c r="G1565" s="48"/>
      <c r="H1565" s="48"/>
      <c r="I1565" s="48"/>
      <c r="J1565" s="40">
        <v>130.00782620703347</v>
      </c>
      <c r="K1565" s="45" t="str">
        <f>IF(G1565&gt;0,0.0000275*G1565^2.082*H1565^0.974*F1565,"")</f>
        <v/>
      </c>
      <c r="L1565" s="45" t="str">
        <f>IF(G1565&gt;0,(1/3*H1565^3*PI()*(G1565/((H1565-1.3)*200))^2)*F1565,"")</f>
        <v/>
      </c>
      <c r="N1565" t="s">
        <v>91</v>
      </c>
      <c r="O1565" s="13" t="s">
        <v>379</v>
      </c>
      <c r="P1565" s="33" t="s">
        <v>48</v>
      </c>
      <c r="Q1565" s="33" t="s">
        <v>107</v>
      </c>
      <c r="R1565" s="33">
        <v>10</v>
      </c>
      <c r="S1565">
        <v>400</v>
      </c>
      <c r="T1565">
        <v>0</v>
      </c>
      <c r="V1565">
        <v>1.2499999999999893E-2</v>
      </c>
      <c r="W1565" t="s">
        <v>95</v>
      </c>
    </row>
    <row r="1566" spans="1:23" x14ac:dyDescent="0.25">
      <c r="A1566" s="32" t="s">
        <v>122</v>
      </c>
      <c r="B1566" s="16"/>
      <c r="C1566" s="16">
        <v>42597</v>
      </c>
      <c r="D1566">
        <v>6</v>
      </c>
      <c r="E1566" s="12"/>
      <c r="F1566" s="44"/>
      <c r="G1566" s="48"/>
      <c r="H1566" s="48"/>
      <c r="I1566" s="48"/>
      <c r="J1566" s="40"/>
      <c r="K1566" s="45"/>
      <c r="L1566" s="45" t="str">
        <f>IF(G1566&gt;0,(1/3*H1566^3*PI()*(G1566/((H1566-1.3)*200))^2)*F1566,"")</f>
        <v/>
      </c>
      <c r="N1566" t="s">
        <v>90</v>
      </c>
      <c r="O1566" s="13" t="s">
        <v>379</v>
      </c>
      <c r="P1566" s="33" t="s">
        <v>48</v>
      </c>
      <c r="Q1566" s="33" t="s">
        <v>108</v>
      </c>
      <c r="R1566" s="33">
        <v>1</v>
      </c>
      <c r="S1566">
        <v>0</v>
      </c>
      <c r="T1566">
        <v>0</v>
      </c>
      <c r="V1566">
        <v>0</v>
      </c>
      <c r="W1566" t="s">
        <v>95</v>
      </c>
    </row>
    <row r="1567" spans="1:23" x14ac:dyDescent="0.25">
      <c r="A1567" s="32" t="s">
        <v>164</v>
      </c>
      <c r="B1567" s="16"/>
      <c r="C1567" s="16">
        <v>42597</v>
      </c>
      <c r="D1567">
        <v>6</v>
      </c>
      <c r="E1567" s="12"/>
      <c r="F1567" s="44"/>
      <c r="G1567" s="48"/>
      <c r="H1567" s="48"/>
      <c r="I1567" s="48"/>
      <c r="J1567" s="40"/>
      <c r="K1567" s="45"/>
      <c r="L1567" s="45" t="str">
        <f>IF(G1567&gt;0,(1/3*H1567^3*PI()*(G1567/((H1567-1.3)*200))^2)*F1567,"")</f>
        <v/>
      </c>
      <c r="N1567" t="s">
        <v>90</v>
      </c>
      <c r="O1567" s="13" t="s">
        <v>379</v>
      </c>
      <c r="P1567" s="33" t="s">
        <v>48</v>
      </c>
      <c r="Q1567" s="33" t="s">
        <v>108</v>
      </c>
      <c r="R1567" s="33">
        <v>2</v>
      </c>
      <c r="S1567">
        <v>0</v>
      </c>
      <c r="T1567">
        <v>0</v>
      </c>
      <c r="V1567">
        <v>2.7272727272727275E-2</v>
      </c>
      <c r="W1567" t="s">
        <v>95</v>
      </c>
    </row>
    <row r="1568" spans="1:23" x14ac:dyDescent="0.25">
      <c r="A1568" s="32" t="s">
        <v>178</v>
      </c>
      <c r="B1568" s="16"/>
      <c r="C1568" s="16">
        <v>42597</v>
      </c>
      <c r="D1568">
        <v>6</v>
      </c>
      <c r="E1568" s="12"/>
      <c r="F1568" s="44"/>
      <c r="G1568" s="48"/>
      <c r="H1568" s="48"/>
      <c r="I1568" s="48"/>
      <c r="J1568" s="40"/>
      <c r="K1568" s="45"/>
      <c r="L1568" s="45" t="str">
        <f>IF(G1568&gt;0,(1/3*H1568^3*PI()*(G1568/((H1568-1.3)*200))^2)*F1568,"")</f>
        <v/>
      </c>
      <c r="N1568" t="s">
        <v>90</v>
      </c>
      <c r="O1568" s="13" t="s">
        <v>379</v>
      </c>
      <c r="P1568" s="33" t="s">
        <v>48</v>
      </c>
      <c r="Q1568" s="33" t="s">
        <v>108</v>
      </c>
      <c r="R1568" s="33">
        <v>3</v>
      </c>
      <c r="S1568">
        <v>0</v>
      </c>
      <c r="T1568">
        <v>100</v>
      </c>
      <c r="V1568">
        <v>1.904761904761898E-2</v>
      </c>
      <c r="W1568" t="s">
        <v>95</v>
      </c>
    </row>
    <row r="1569" spans="1:23" x14ac:dyDescent="0.25">
      <c r="A1569" s="32" t="s">
        <v>192</v>
      </c>
      <c r="B1569" s="16"/>
      <c r="C1569" s="16">
        <v>42597</v>
      </c>
      <c r="D1569">
        <v>6</v>
      </c>
      <c r="E1569" s="12"/>
      <c r="F1569" s="44"/>
      <c r="G1569" s="48"/>
      <c r="H1569" s="48"/>
      <c r="I1569" s="48"/>
      <c r="J1569" s="40"/>
      <c r="K1569" s="45"/>
      <c r="L1569" s="45" t="str">
        <f>IF(G1569&gt;0,(1/3*H1569^3*PI()*(G1569/((H1569-1.3)*200))^2)*F1569,"")</f>
        <v/>
      </c>
      <c r="N1569" t="s">
        <v>90</v>
      </c>
      <c r="O1569" s="13" t="s">
        <v>379</v>
      </c>
      <c r="P1569" s="33" t="s">
        <v>48</v>
      </c>
      <c r="Q1569" s="33" t="s">
        <v>108</v>
      </c>
      <c r="R1569" s="33">
        <v>4</v>
      </c>
      <c r="S1569">
        <v>100</v>
      </c>
      <c r="T1569">
        <v>100</v>
      </c>
      <c r="V1569">
        <v>0</v>
      </c>
      <c r="W1569" t="s">
        <v>95</v>
      </c>
    </row>
    <row r="1570" spans="1:23" x14ac:dyDescent="0.25">
      <c r="A1570" s="32" t="s">
        <v>206</v>
      </c>
      <c r="B1570" s="16"/>
      <c r="C1570" s="16">
        <v>42597</v>
      </c>
      <c r="D1570">
        <v>6</v>
      </c>
      <c r="E1570" s="12"/>
      <c r="F1570" s="44"/>
      <c r="G1570" s="48"/>
      <c r="H1570" s="48"/>
      <c r="I1570" s="48"/>
      <c r="J1570" s="40"/>
      <c r="K1570" s="45"/>
      <c r="L1570" s="45" t="str">
        <f>IF(G1570&gt;0,(1/3*H1570^3*PI()*(G1570/((H1570-1.3)*200))^2)*F1570,"")</f>
        <v/>
      </c>
      <c r="N1570" t="s">
        <v>90</v>
      </c>
      <c r="O1570" s="13" t="s">
        <v>379</v>
      </c>
      <c r="P1570" s="33" t="s">
        <v>48</v>
      </c>
      <c r="Q1570" s="33" t="s">
        <v>108</v>
      </c>
      <c r="R1570" s="33">
        <v>5</v>
      </c>
      <c r="S1570">
        <v>100</v>
      </c>
      <c r="T1570">
        <v>0</v>
      </c>
      <c r="V1570">
        <v>2.4793388429752063E-2</v>
      </c>
      <c r="W1570" t="s">
        <v>95</v>
      </c>
    </row>
    <row r="1571" spans="1:23" x14ac:dyDescent="0.25">
      <c r="A1571" s="32" t="s">
        <v>220</v>
      </c>
      <c r="B1571" s="16"/>
      <c r="C1571" s="16">
        <v>42597</v>
      </c>
      <c r="D1571">
        <v>6</v>
      </c>
      <c r="E1571" s="12"/>
      <c r="F1571" s="44"/>
      <c r="G1571" s="48"/>
      <c r="H1571" s="48"/>
      <c r="I1571" s="48"/>
      <c r="J1571" s="40"/>
      <c r="K1571" s="45"/>
      <c r="L1571" s="45" t="str">
        <f>IF(G1571&gt;0,(1/3*H1571^3*PI()*(G1571/((H1571-1.3)*200))^2)*F1571,"")</f>
        <v/>
      </c>
      <c r="N1571" t="s">
        <v>90</v>
      </c>
      <c r="O1571" s="13" t="s">
        <v>379</v>
      </c>
      <c r="P1571" s="33" t="s">
        <v>48</v>
      </c>
      <c r="Q1571" s="33" t="s">
        <v>108</v>
      </c>
      <c r="R1571" s="33">
        <v>6</v>
      </c>
      <c r="S1571">
        <v>200</v>
      </c>
      <c r="T1571">
        <v>200</v>
      </c>
      <c r="V1571">
        <v>4.5454545454545393E-2</v>
      </c>
      <c r="W1571" t="s">
        <v>95</v>
      </c>
    </row>
    <row r="1572" spans="1:23" x14ac:dyDescent="0.25">
      <c r="A1572" s="32" t="s">
        <v>234</v>
      </c>
      <c r="B1572" s="16"/>
      <c r="C1572" s="16">
        <v>42597</v>
      </c>
      <c r="D1572">
        <v>6</v>
      </c>
      <c r="E1572" s="12"/>
      <c r="F1572" s="44"/>
      <c r="G1572" s="48"/>
      <c r="H1572" s="48"/>
      <c r="I1572" s="48"/>
      <c r="J1572" s="40"/>
      <c r="K1572" s="45"/>
      <c r="L1572" s="45" t="str">
        <f>IF(G1572&gt;0,(1/3*H1572^3*PI()*(G1572/((H1572-1.3)*200))^2)*F1572,"")</f>
        <v/>
      </c>
      <c r="N1572" t="s">
        <v>90</v>
      </c>
      <c r="O1572" s="13" t="s">
        <v>379</v>
      </c>
      <c r="P1572" s="33" t="s">
        <v>48</v>
      </c>
      <c r="Q1572" s="33" t="s">
        <v>108</v>
      </c>
      <c r="R1572" s="33">
        <v>7</v>
      </c>
      <c r="S1572">
        <v>200</v>
      </c>
      <c r="T1572">
        <v>0</v>
      </c>
      <c r="V1572">
        <v>9.7087378640777402E-3</v>
      </c>
      <c r="W1572" t="s">
        <v>95</v>
      </c>
    </row>
    <row r="1573" spans="1:23" x14ac:dyDescent="0.25">
      <c r="A1573" s="32" t="s">
        <v>248</v>
      </c>
      <c r="B1573" s="16"/>
      <c r="C1573" s="16">
        <v>42597</v>
      </c>
      <c r="D1573">
        <v>6</v>
      </c>
      <c r="E1573" s="12"/>
      <c r="F1573" s="44"/>
      <c r="G1573" s="48"/>
      <c r="H1573" s="48"/>
      <c r="I1573" s="48"/>
      <c r="J1573" s="40"/>
      <c r="K1573" s="45"/>
      <c r="L1573" s="45" t="str">
        <f>IF(G1573&gt;0,(1/3*H1573^3*PI()*(G1573/((H1573-1.3)*200))^2)*F1573,"")</f>
        <v/>
      </c>
      <c r="N1573" t="s">
        <v>90</v>
      </c>
      <c r="O1573" s="13" t="s">
        <v>379</v>
      </c>
      <c r="P1573" s="33" t="s">
        <v>48</v>
      </c>
      <c r="Q1573" s="33" t="s">
        <v>108</v>
      </c>
      <c r="R1573" s="33">
        <v>8</v>
      </c>
      <c r="S1573">
        <v>400</v>
      </c>
      <c r="T1573">
        <v>0</v>
      </c>
      <c r="V1573">
        <v>3.8834951456310746E-2</v>
      </c>
      <c r="W1573" t="s">
        <v>95</v>
      </c>
    </row>
    <row r="1574" spans="1:23" x14ac:dyDescent="0.25">
      <c r="A1574" s="32" t="s">
        <v>150</v>
      </c>
      <c r="B1574" s="16"/>
      <c r="C1574" s="16">
        <v>42597</v>
      </c>
      <c r="D1574">
        <v>6</v>
      </c>
      <c r="E1574" s="12"/>
      <c r="F1574" s="44"/>
      <c r="G1574" s="48"/>
      <c r="H1574" s="48"/>
      <c r="I1574" s="48"/>
      <c r="J1574" s="40"/>
      <c r="K1574" s="45"/>
      <c r="L1574" s="45" t="str">
        <f>IF(G1574&gt;0,(1/3*H1574^3*PI()*(G1574/((H1574-1.3)*200))^2)*F1574,"")</f>
        <v/>
      </c>
      <c r="N1574" t="s">
        <v>90</v>
      </c>
      <c r="O1574" s="13" t="s">
        <v>379</v>
      </c>
      <c r="P1574" s="33" t="s">
        <v>48</v>
      </c>
      <c r="Q1574" s="33" t="s">
        <v>108</v>
      </c>
      <c r="R1574" s="33">
        <v>9</v>
      </c>
      <c r="S1574">
        <v>400</v>
      </c>
      <c r="T1574">
        <v>400</v>
      </c>
      <c r="V1574">
        <v>5.0505050505050539E-2</v>
      </c>
      <c r="W1574" t="s">
        <v>95</v>
      </c>
    </row>
    <row r="1575" spans="1:23" x14ac:dyDescent="0.25">
      <c r="A1575" s="32" t="s">
        <v>136</v>
      </c>
      <c r="B1575" s="16"/>
      <c r="C1575" s="16">
        <v>42597</v>
      </c>
      <c r="D1575">
        <v>6</v>
      </c>
      <c r="E1575" s="12"/>
      <c r="F1575" s="44"/>
      <c r="G1575" s="48"/>
      <c r="H1575" s="48"/>
      <c r="I1575" s="48"/>
      <c r="J1575" s="40"/>
      <c r="K1575" s="45"/>
      <c r="L1575" s="45" t="str">
        <f>IF(G1575&gt;0,(1/3*H1575^3*PI()*(G1575/((H1575-1.3)*200))^2)*F1575,"")</f>
        <v/>
      </c>
      <c r="N1575" t="s">
        <v>90</v>
      </c>
      <c r="O1575" s="13" t="s">
        <v>379</v>
      </c>
      <c r="P1575" s="33" t="s">
        <v>48</v>
      </c>
      <c r="Q1575" s="33" t="s">
        <v>108</v>
      </c>
      <c r="R1575" s="33">
        <v>10</v>
      </c>
      <c r="S1575">
        <v>400</v>
      </c>
      <c r="T1575">
        <v>0</v>
      </c>
      <c r="V1575">
        <v>3.9062499999999944E-2</v>
      </c>
      <c r="W1575" t="s">
        <v>95</v>
      </c>
    </row>
    <row r="1576" spans="1:23" x14ac:dyDescent="0.25">
      <c r="A1576" s="32" t="s">
        <v>123</v>
      </c>
      <c r="B1576" s="16"/>
      <c r="C1576" s="16">
        <v>42962</v>
      </c>
      <c r="D1576">
        <v>6</v>
      </c>
      <c r="E1576" s="12"/>
      <c r="F1576" s="44"/>
      <c r="G1576" s="48"/>
      <c r="H1576" s="48"/>
      <c r="I1576" s="48"/>
      <c r="J1576" s="40"/>
      <c r="K1576" s="45"/>
      <c r="L1576" s="45" t="str">
        <f>IF(G1576&gt;0,(1/3*H1576^3*PI()*(G1576/((H1576-1.3)*200))^2)*F1576,"")</f>
        <v/>
      </c>
      <c r="N1576" t="s">
        <v>90</v>
      </c>
      <c r="O1576" s="13" t="s">
        <v>379</v>
      </c>
      <c r="P1576" s="33" t="s">
        <v>48</v>
      </c>
      <c r="Q1576" s="33" t="s">
        <v>109</v>
      </c>
      <c r="R1576" s="33">
        <v>1</v>
      </c>
      <c r="S1576">
        <v>0</v>
      </c>
      <c r="T1576">
        <v>0</v>
      </c>
      <c r="V1576">
        <v>2.0202020202020249E-2</v>
      </c>
      <c r="W1576" t="s">
        <v>95</v>
      </c>
    </row>
    <row r="1577" spans="1:23" x14ac:dyDescent="0.25">
      <c r="A1577" s="32" t="s">
        <v>165</v>
      </c>
      <c r="B1577" s="16"/>
      <c r="C1577" s="16">
        <v>42962</v>
      </c>
      <c r="D1577">
        <v>6</v>
      </c>
      <c r="E1577" s="12"/>
      <c r="F1577" s="44"/>
      <c r="G1577" s="48"/>
      <c r="H1577" s="48"/>
      <c r="I1577" s="48"/>
      <c r="J1577" s="40"/>
      <c r="K1577" s="45"/>
      <c r="L1577" s="45" t="str">
        <f>IF(G1577&gt;0,(1/3*H1577^3*PI()*(G1577/((H1577-1.3)*200))^2)*F1577,"")</f>
        <v/>
      </c>
      <c r="N1577" t="s">
        <v>90</v>
      </c>
      <c r="O1577" s="13" t="s">
        <v>379</v>
      </c>
      <c r="P1577" s="33" t="s">
        <v>48</v>
      </c>
      <c r="Q1577" s="33" t="s">
        <v>109</v>
      </c>
      <c r="R1577" s="33">
        <v>2</v>
      </c>
      <c r="S1577">
        <v>0</v>
      </c>
      <c r="T1577">
        <v>0</v>
      </c>
      <c r="V1577">
        <v>2.1978021978022032E-2</v>
      </c>
      <c r="W1577" t="s">
        <v>95</v>
      </c>
    </row>
    <row r="1578" spans="1:23" x14ac:dyDescent="0.25">
      <c r="A1578" s="32" t="s">
        <v>179</v>
      </c>
      <c r="B1578" s="16"/>
      <c r="C1578" s="16">
        <v>42962</v>
      </c>
      <c r="D1578">
        <v>6</v>
      </c>
      <c r="E1578" s="12"/>
      <c r="F1578" s="44"/>
      <c r="G1578" s="48"/>
      <c r="H1578" s="48"/>
      <c r="I1578" s="48"/>
      <c r="J1578" s="40"/>
      <c r="K1578" s="45"/>
      <c r="L1578" s="45" t="str">
        <f>IF(G1578&gt;0,(1/3*H1578^3*PI()*(G1578/((H1578-1.3)*200))^2)*F1578,"")</f>
        <v/>
      </c>
      <c r="N1578" t="s">
        <v>90</v>
      </c>
      <c r="O1578" s="13" t="s">
        <v>379</v>
      </c>
      <c r="P1578" s="33" t="s">
        <v>48</v>
      </c>
      <c r="Q1578" s="33" t="s">
        <v>109</v>
      </c>
      <c r="R1578" s="33">
        <v>3</v>
      </c>
      <c r="S1578">
        <v>0</v>
      </c>
      <c r="T1578">
        <v>100</v>
      </c>
      <c r="V1578">
        <v>0</v>
      </c>
      <c r="W1578" t="s">
        <v>95</v>
      </c>
    </row>
    <row r="1579" spans="1:23" x14ac:dyDescent="0.25">
      <c r="A1579" s="32" t="s">
        <v>193</v>
      </c>
      <c r="B1579" s="16"/>
      <c r="C1579" s="16">
        <v>42962</v>
      </c>
      <c r="D1579">
        <v>6</v>
      </c>
      <c r="E1579" s="12"/>
      <c r="F1579" s="44"/>
      <c r="G1579" s="48"/>
      <c r="H1579" s="48"/>
      <c r="I1579" s="48"/>
      <c r="J1579" s="40"/>
      <c r="K1579" s="45"/>
      <c r="L1579" s="45" t="str">
        <f>IF(G1579&gt;0,(1/3*H1579^3*PI()*(G1579/((H1579-1.3)*200))^2)*F1579,"")</f>
        <v/>
      </c>
      <c r="N1579" t="s">
        <v>90</v>
      </c>
      <c r="O1579" s="13" t="s">
        <v>379</v>
      </c>
      <c r="P1579" s="33" t="s">
        <v>48</v>
      </c>
      <c r="Q1579" s="33" t="s">
        <v>109</v>
      </c>
      <c r="R1579" s="33">
        <v>4</v>
      </c>
      <c r="S1579">
        <v>100</v>
      </c>
      <c r="T1579">
        <v>100</v>
      </c>
      <c r="V1579">
        <v>4.8076923076922976E-2</v>
      </c>
      <c r="W1579" t="s">
        <v>95</v>
      </c>
    </row>
    <row r="1580" spans="1:23" x14ac:dyDescent="0.25">
      <c r="A1580" s="32" t="s">
        <v>207</v>
      </c>
      <c r="B1580" s="16"/>
      <c r="C1580" s="16">
        <v>42962</v>
      </c>
      <c r="D1580">
        <v>6</v>
      </c>
      <c r="E1580" s="12"/>
      <c r="F1580" s="44"/>
      <c r="G1580" s="48"/>
      <c r="H1580" s="48"/>
      <c r="I1580" s="48"/>
      <c r="J1580" s="40"/>
      <c r="K1580" s="45"/>
      <c r="L1580" s="45" t="str">
        <f>IF(G1580&gt;0,(1/3*H1580^3*PI()*(G1580/((H1580-1.3)*200))^2)*F1580,"")</f>
        <v/>
      </c>
      <c r="N1580" t="s">
        <v>90</v>
      </c>
      <c r="O1580" s="13" t="s">
        <v>379</v>
      </c>
      <c r="P1580" s="33" t="s">
        <v>48</v>
      </c>
      <c r="Q1580" s="33" t="s">
        <v>109</v>
      </c>
      <c r="R1580" s="33">
        <v>5</v>
      </c>
      <c r="S1580">
        <v>100</v>
      </c>
      <c r="T1580">
        <v>0</v>
      </c>
      <c r="V1580">
        <v>3.3333333333333416E-2</v>
      </c>
      <c r="W1580" t="s">
        <v>95</v>
      </c>
    </row>
    <row r="1581" spans="1:23" x14ac:dyDescent="0.25">
      <c r="A1581" s="32" t="s">
        <v>221</v>
      </c>
      <c r="B1581" s="16"/>
      <c r="C1581" s="16">
        <v>42962</v>
      </c>
      <c r="D1581">
        <v>6</v>
      </c>
      <c r="E1581" s="12"/>
      <c r="F1581" s="44"/>
      <c r="G1581" s="48"/>
      <c r="H1581" s="48"/>
      <c r="I1581" s="48"/>
      <c r="J1581" s="40"/>
      <c r="K1581" s="45"/>
      <c r="L1581" s="45" t="str">
        <f>IF(G1581&gt;0,(1/3*H1581^3*PI()*(G1581/((H1581-1.3)*200))^2)*F1581,"")</f>
        <v/>
      </c>
      <c r="N1581" t="s">
        <v>90</v>
      </c>
      <c r="O1581" s="13" t="s">
        <v>379</v>
      </c>
      <c r="P1581" s="33" t="s">
        <v>48</v>
      </c>
      <c r="Q1581" s="33" t="s">
        <v>109</v>
      </c>
      <c r="R1581" s="33">
        <v>6</v>
      </c>
      <c r="S1581">
        <v>200</v>
      </c>
      <c r="T1581">
        <v>200</v>
      </c>
      <c r="V1581">
        <v>6.0240963855421693E-2</v>
      </c>
      <c r="W1581" t="s">
        <v>95</v>
      </c>
    </row>
    <row r="1582" spans="1:23" x14ac:dyDescent="0.25">
      <c r="A1582" s="32" t="s">
        <v>235</v>
      </c>
      <c r="B1582" s="16"/>
      <c r="C1582" s="16">
        <v>42962</v>
      </c>
      <c r="D1582">
        <v>6</v>
      </c>
      <c r="E1582" s="12"/>
      <c r="F1582" s="44"/>
      <c r="G1582" s="48"/>
      <c r="H1582" s="48"/>
      <c r="I1582" s="48"/>
      <c r="J1582" s="40"/>
      <c r="K1582" s="45"/>
      <c r="L1582" s="45" t="str">
        <f>IF(G1582&gt;0,(1/3*H1582^3*PI()*(G1582/((H1582-1.3)*200))^2)*F1582,"")</f>
        <v/>
      </c>
      <c r="N1582" t="s">
        <v>90</v>
      </c>
      <c r="O1582" s="13" t="s">
        <v>379</v>
      </c>
      <c r="P1582" s="33" t="s">
        <v>48</v>
      </c>
      <c r="Q1582" s="33" t="s">
        <v>109</v>
      </c>
      <c r="R1582" s="33">
        <v>7</v>
      </c>
      <c r="S1582">
        <v>200</v>
      </c>
      <c r="T1582">
        <v>0</v>
      </c>
      <c r="V1582">
        <v>1.1111111111111138E-2</v>
      </c>
      <c r="W1582" t="s">
        <v>95</v>
      </c>
    </row>
    <row r="1583" spans="1:23" x14ac:dyDescent="0.25">
      <c r="A1583" s="32" t="s">
        <v>249</v>
      </c>
      <c r="B1583" s="16"/>
      <c r="C1583" s="16">
        <v>42962</v>
      </c>
      <c r="D1583">
        <v>6</v>
      </c>
      <c r="E1583" s="12"/>
      <c r="F1583" s="44"/>
      <c r="G1583" s="48"/>
      <c r="H1583" s="48"/>
      <c r="I1583" s="48"/>
      <c r="J1583" s="40"/>
      <c r="K1583" s="45"/>
      <c r="L1583" s="45" t="str">
        <f>IF(G1583&gt;0,(1/3*H1583^3*PI()*(G1583/((H1583-1.3)*200))^2)*F1583,"")</f>
        <v/>
      </c>
      <c r="N1583" t="s">
        <v>90</v>
      </c>
      <c r="O1583" s="13" t="s">
        <v>379</v>
      </c>
      <c r="P1583" s="33" t="s">
        <v>48</v>
      </c>
      <c r="Q1583" s="33" t="s">
        <v>109</v>
      </c>
      <c r="R1583" s="33">
        <v>8</v>
      </c>
      <c r="S1583">
        <v>400</v>
      </c>
      <c r="T1583">
        <v>0</v>
      </c>
      <c r="V1583">
        <v>2.3809523809523864E-2</v>
      </c>
      <c r="W1583" t="s">
        <v>95</v>
      </c>
    </row>
    <row r="1584" spans="1:23" x14ac:dyDescent="0.25">
      <c r="A1584" s="32" t="s">
        <v>151</v>
      </c>
      <c r="B1584" s="16"/>
      <c r="C1584" s="16">
        <v>42962</v>
      </c>
      <c r="D1584">
        <v>6</v>
      </c>
      <c r="E1584" s="12"/>
      <c r="F1584" s="44"/>
      <c r="G1584" s="48"/>
      <c r="H1584" s="48"/>
      <c r="I1584" s="48"/>
      <c r="J1584" s="40"/>
      <c r="K1584" s="45"/>
      <c r="L1584" s="45" t="str">
        <f>IF(G1584&gt;0,(1/3*H1584^3*PI()*(G1584/((H1584-1.3)*200))^2)*F1584,"")</f>
        <v/>
      </c>
      <c r="N1584" t="s">
        <v>90</v>
      </c>
      <c r="O1584" s="13" t="s">
        <v>379</v>
      </c>
      <c r="P1584" s="33" t="s">
        <v>48</v>
      </c>
      <c r="Q1584" s="33" t="s">
        <v>109</v>
      </c>
      <c r="R1584" s="33">
        <v>9</v>
      </c>
      <c r="S1584">
        <v>400</v>
      </c>
      <c r="T1584">
        <v>400</v>
      </c>
      <c r="V1584">
        <v>5.1282051282051398E-2</v>
      </c>
      <c r="W1584" t="s">
        <v>95</v>
      </c>
    </row>
    <row r="1585" spans="1:23" x14ac:dyDescent="0.25">
      <c r="A1585" s="32" t="s">
        <v>137</v>
      </c>
      <c r="B1585" s="16"/>
      <c r="C1585" s="16">
        <v>42962</v>
      </c>
      <c r="D1585">
        <v>6</v>
      </c>
      <c r="E1585" s="12"/>
      <c r="F1585" s="44"/>
      <c r="G1585" s="48"/>
      <c r="H1585" s="48"/>
      <c r="I1585" s="48"/>
      <c r="J1585" s="40"/>
      <c r="K1585" s="45"/>
      <c r="L1585" s="45" t="str">
        <f>IF(G1585&gt;0,(1/3*H1585^3*PI()*(G1585/((H1585-1.3)*200))^2)*F1585,"")</f>
        <v/>
      </c>
      <c r="N1585" t="s">
        <v>90</v>
      </c>
      <c r="O1585" s="13" t="s">
        <v>379</v>
      </c>
      <c r="P1585" s="33" t="s">
        <v>48</v>
      </c>
      <c r="Q1585" s="33" t="s">
        <v>109</v>
      </c>
      <c r="R1585" s="33">
        <v>10</v>
      </c>
      <c r="S1585">
        <v>400</v>
      </c>
      <c r="T1585">
        <v>0</v>
      </c>
      <c r="V1585">
        <v>7.8651685393258369E-2</v>
      </c>
      <c r="W1585" t="s">
        <v>95</v>
      </c>
    </row>
    <row r="1586" spans="1:23" x14ac:dyDescent="0.25">
      <c r="A1586" s="32" t="s">
        <v>124</v>
      </c>
      <c r="B1586" s="16"/>
      <c r="C1586" s="16">
        <v>42931</v>
      </c>
      <c r="D1586">
        <v>6</v>
      </c>
      <c r="E1586" s="12"/>
      <c r="F1586" s="44"/>
      <c r="G1586" s="48"/>
      <c r="H1586" s="48"/>
      <c r="I1586" s="48"/>
      <c r="J1586" s="40"/>
      <c r="K1586" s="45"/>
      <c r="L1586" s="45" t="str">
        <f>IF(G1586&gt;0,(1/3*H1586^3*PI()*(G1586/((H1586-1.3)*200))^2)*F1586,"")</f>
        <v/>
      </c>
      <c r="N1586" t="s">
        <v>90</v>
      </c>
      <c r="O1586" s="13" t="s">
        <v>379</v>
      </c>
      <c r="P1586" s="33" t="s">
        <v>48</v>
      </c>
      <c r="Q1586" s="33" t="s">
        <v>110</v>
      </c>
      <c r="R1586" s="33">
        <v>1</v>
      </c>
      <c r="S1586">
        <v>0</v>
      </c>
      <c r="T1586">
        <v>0</v>
      </c>
      <c r="V1586">
        <v>0</v>
      </c>
      <c r="W1586" t="s">
        <v>95</v>
      </c>
    </row>
    <row r="1587" spans="1:23" x14ac:dyDescent="0.25">
      <c r="A1587" s="32" t="s">
        <v>166</v>
      </c>
      <c r="B1587" s="16"/>
      <c r="C1587" s="16">
        <v>42931</v>
      </c>
      <c r="D1587">
        <v>6</v>
      </c>
      <c r="E1587" s="12"/>
      <c r="F1587" s="44"/>
      <c r="G1587" s="48"/>
      <c r="H1587" s="48"/>
      <c r="I1587" s="48"/>
      <c r="J1587" s="40"/>
      <c r="K1587" s="45"/>
      <c r="L1587" s="45" t="str">
        <f>IF(G1587&gt;0,(1/3*H1587^3*PI()*(G1587/((H1587-1.3)*200))^2)*F1587,"")</f>
        <v/>
      </c>
      <c r="N1587" t="s">
        <v>90</v>
      </c>
      <c r="O1587" s="13" t="s">
        <v>379</v>
      </c>
      <c r="P1587" s="33" t="s">
        <v>48</v>
      </c>
      <c r="Q1587" s="33" t="s">
        <v>110</v>
      </c>
      <c r="R1587" s="33">
        <v>2</v>
      </c>
      <c r="S1587">
        <v>0</v>
      </c>
      <c r="T1587">
        <v>0</v>
      </c>
      <c r="V1587">
        <v>0</v>
      </c>
      <c r="W1587" t="s">
        <v>95</v>
      </c>
    </row>
    <row r="1588" spans="1:23" x14ac:dyDescent="0.25">
      <c r="A1588" s="32" t="s">
        <v>180</v>
      </c>
      <c r="B1588" s="16"/>
      <c r="C1588" s="16">
        <v>42931</v>
      </c>
      <c r="D1588">
        <v>6</v>
      </c>
      <c r="E1588" s="12"/>
      <c r="F1588" s="44"/>
      <c r="G1588" s="48"/>
      <c r="H1588" s="48"/>
      <c r="I1588" s="48"/>
      <c r="J1588" s="40"/>
      <c r="K1588" s="45"/>
      <c r="L1588" s="45" t="str">
        <f>IF(G1588&gt;0,(1/3*H1588^3*PI()*(G1588/((H1588-1.3)*200))^2)*F1588,"")</f>
        <v/>
      </c>
      <c r="N1588" t="s">
        <v>90</v>
      </c>
      <c r="O1588" s="13" t="s">
        <v>379</v>
      </c>
      <c r="P1588" s="33" t="s">
        <v>48</v>
      </c>
      <c r="Q1588" s="33" t="s">
        <v>110</v>
      </c>
      <c r="R1588" s="33">
        <v>3</v>
      </c>
      <c r="S1588">
        <v>0</v>
      </c>
      <c r="T1588">
        <v>100</v>
      </c>
      <c r="V1588">
        <v>0</v>
      </c>
      <c r="W1588" t="s">
        <v>95</v>
      </c>
    </row>
    <row r="1589" spans="1:23" x14ac:dyDescent="0.25">
      <c r="A1589" s="32" t="s">
        <v>194</v>
      </c>
      <c r="B1589" s="16"/>
      <c r="C1589" s="16">
        <v>42931</v>
      </c>
      <c r="D1589">
        <v>6</v>
      </c>
      <c r="E1589" s="12"/>
      <c r="F1589" s="44"/>
      <c r="G1589" s="48"/>
      <c r="H1589" s="48"/>
      <c r="I1589" s="48"/>
      <c r="J1589" s="40"/>
      <c r="K1589" s="45"/>
      <c r="L1589" s="45" t="str">
        <f>IF(G1589&gt;0,(1/3*H1589^3*PI()*(G1589/((H1589-1.3)*200))^2)*F1589,"")</f>
        <v/>
      </c>
      <c r="N1589" t="s">
        <v>90</v>
      </c>
      <c r="O1589" s="13" t="s">
        <v>379</v>
      </c>
      <c r="P1589" s="33" t="s">
        <v>48</v>
      </c>
      <c r="Q1589" s="33" t="s">
        <v>110</v>
      </c>
      <c r="R1589" s="33">
        <v>4</v>
      </c>
      <c r="S1589">
        <v>100</v>
      </c>
      <c r="T1589">
        <v>100</v>
      </c>
      <c r="V1589">
        <v>0</v>
      </c>
      <c r="W1589" t="s">
        <v>95</v>
      </c>
    </row>
    <row r="1590" spans="1:23" x14ac:dyDescent="0.25">
      <c r="A1590" s="32" t="s">
        <v>208</v>
      </c>
      <c r="B1590" s="16"/>
      <c r="C1590" s="16">
        <v>42931</v>
      </c>
      <c r="D1590">
        <v>6</v>
      </c>
      <c r="E1590" s="12"/>
      <c r="F1590" s="44"/>
      <c r="G1590" s="48"/>
      <c r="H1590" s="48"/>
      <c r="I1590" s="48"/>
      <c r="J1590" s="40"/>
      <c r="K1590" s="45"/>
      <c r="L1590" s="45" t="str">
        <f>IF(G1590&gt;0,(1/3*H1590^3*PI()*(G1590/((H1590-1.3)*200))^2)*F1590,"")</f>
        <v/>
      </c>
      <c r="N1590" t="s">
        <v>90</v>
      </c>
      <c r="O1590" s="13" t="s">
        <v>379</v>
      </c>
      <c r="P1590" s="33" t="s">
        <v>48</v>
      </c>
      <c r="Q1590" s="33" t="s">
        <v>110</v>
      </c>
      <c r="R1590" s="33">
        <v>5</v>
      </c>
      <c r="S1590">
        <v>100</v>
      </c>
      <c r="T1590">
        <v>0</v>
      </c>
      <c r="V1590">
        <v>0</v>
      </c>
      <c r="W1590" t="s">
        <v>95</v>
      </c>
    </row>
    <row r="1591" spans="1:23" x14ac:dyDescent="0.25">
      <c r="A1591" s="32" t="s">
        <v>222</v>
      </c>
      <c r="B1591" s="16"/>
      <c r="C1591" s="16">
        <v>42931</v>
      </c>
      <c r="D1591">
        <v>6</v>
      </c>
      <c r="E1591" s="12"/>
      <c r="F1591" s="44"/>
      <c r="G1591" s="48"/>
      <c r="H1591" s="48"/>
      <c r="I1591" s="48"/>
      <c r="J1591" s="40"/>
      <c r="K1591" s="45"/>
      <c r="L1591" s="45" t="str">
        <f>IF(G1591&gt;0,(1/3*H1591^3*PI()*(G1591/((H1591-1.3)*200))^2)*F1591,"")</f>
        <v/>
      </c>
      <c r="N1591" t="s">
        <v>90</v>
      </c>
      <c r="O1591" s="13" t="s">
        <v>379</v>
      </c>
      <c r="P1591" s="33" t="s">
        <v>48</v>
      </c>
      <c r="Q1591" s="33" t="s">
        <v>110</v>
      </c>
      <c r="R1591" s="33">
        <v>6</v>
      </c>
      <c r="S1591">
        <v>200</v>
      </c>
      <c r="T1591">
        <v>200</v>
      </c>
      <c r="V1591">
        <v>0</v>
      </c>
      <c r="W1591" t="s">
        <v>95</v>
      </c>
    </row>
    <row r="1592" spans="1:23" x14ac:dyDescent="0.25">
      <c r="A1592" s="32" t="s">
        <v>236</v>
      </c>
      <c r="B1592" s="16"/>
      <c r="C1592" s="16">
        <v>42931</v>
      </c>
      <c r="D1592">
        <v>6</v>
      </c>
      <c r="E1592" s="12"/>
      <c r="F1592" s="44"/>
      <c r="G1592" s="48"/>
      <c r="H1592" s="48"/>
      <c r="I1592" s="48"/>
      <c r="J1592" s="40"/>
      <c r="K1592" s="45"/>
      <c r="L1592" s="45" t="str">
        <f>IF(G1592&gt;0,(1/3*H1592^3*PI()*(G1592/((H1592-1.3)*200))^2)*F1592,"")</f>
        <v/>
      </c>
      <c r="N1592" t="s">
        <v>90</v>
      </c>
      <c r="O1592" s="13" t="s">
        <v>379</v>
      </c>
      <c r="P1592" s="33" t="s">
        <v>48</v>
      </c>
      <c r="Q1592" s="33" t="s">
        <v>110</v>
      </c>
      <c r="R1592" s="33">
        <v>7</v>
      </c>
      <c r="S1592">
        <v>200</v>
      </c>
      <c r="T1592">
        <v>0</v>
      </c>
      <c r="V1592">
        <v>0</v>
      </c>
      <c r="W1592" t="s">
        <v>95</v>
      </c>
    </row>
    <row r="1593" spans="1:23" x14ac:dyDescent="0.25">
      <c r="A1593" s="32" t="s">
        <v>250</v>
      </c>
      <c r="B1593" s="16"/>
      <c r="C1593" s="16">
        <v>42931</v>
      </c>
      <c r="D1593">
        <v>6</v>
      </c>
      <c r="E1593" s="12"/>
      <c r="F1593" s="44"/>
      <c r="G1593" s="48"/>
      <c r="H1593" s="48"/>
      <c r="I1593" s="48"/>
      <c r="J1593" s="40"/>
      <c r="K1593" s="45"/>
      <c r="L1593" s="45" t="str">
        <f>IF(G1593&gt;0,(1/3*H1593^3*PI()*(G1593/((H1593-1.3)*200))^2)*F1593,"")</f>
        <v/>
      </c>
      <c r="N1593" t="s">
        <v>90</v>
      </c>
      <c r="O1593" s="13" t="s">
        <v>379</v>
      </c>
      <c r="P1593" s="33" t="s">
        <v>48</v>
      </c>
      <c r="Q1593" s="33" t="s">
        <v>110</v>
      </c>
      <c r="R1593" s="33">
        <v>8</v>
      </c>
      <c r="S1593">
        <v>400</v>
      </c>
      <c r="T1593">
        <v>0</v>
      </c>
      <c r="V1593">
        <v>0</v>
      </c>
      <c r="W1593" t="s">
        <v>95</v>
      </c>
    </row>
    <row r="1594" spans="1:23" x14ac:dyDescent="0.25">
      <c r="A1594" s="32" t="s">
        <v>152</v>
      </c>
      <c r="B1594" s="16"/>
      <c r="C1594" s="16">
        <v>42931</v>
      </c>
      <c r="D1594">
        <v>6</v>
      </c>
      <c r="E1594" s="12"/>
      <c r="F1594" s="44"/>
      <c r="G1594" s="48"/>
      <c r="H1594" s="48"/>
      <c r="I1594" s="48"/>
      <c r="J1594" s="40"/>
      <c r="K1594" s="45"/>
      <c r="L1594" s="45" t="str">
        <f>IF(G1594&gt;0,(1/3*H1594^3*PI()*(G1594/((H1594-1.3)*200))^2)*F1594,"")</f>
        <v/>
      </c>
      <c r="N1594" t="s">
        <v>90</v>
      </c>
      <c r="O1594" s="13" t="s">
        <v>379</v>
      </c>
      <c r="P1594" s="33" t="s">
        <v>48</v>
      </c>
      <c r="Q1594" s="33" t="s">
        <v>110</v>
      </c>
      <c r="R1594" s="33">
        <v>9</v>
      </c>
      <c r="S1594">
        <v>400</v>
      </c>
      <c r="T1594">
        <v>400</v>
      </c>
      <c r="V1594">
        <v>0</v>
      </c>
      <c r="W1594" t="s">
        <v>95</v>
      </c>
    </row>
    <row r="1595" spans="1:23" x14ac:dyDescent="0.25">
      <c r="A1595" s="32" t="s">
        <v>138</v>
      </c>
      <c r="B1595" s="16"/>
      <c r="C1595" s="16">
        <v>42931</v>
      </c>
      <c r="D1595">
        <v>6</v>
      </c>
      <c r="E1595" s="12"/>
      <c r="F1595" s="44"/>
      <c r="G1595" s="48"/>
      <c r="H1595" s="48"/>
      <c r="I1595" s="48"/>
      <c r="J1595" s="40"/>
      <c r="K1595" s="45"/>
      <c r="L1595" s="45" t="str">
        <f>IF(G1595&gt;0,(1/3*H1595^3*PI()*(G1595/((H1595-1.3)*200))^2)*F1595,"")</f>
        <v/>
      </c>
      <c r="N1595" t="s">
        <v>90</v>
      </c>
      <c r="O1595" s="13" t="s">
        <v>379</v>
      </c>
      <c r="P1595" s="33" t="s">
        <v>48</v>
      </c>
      <c r="Q1595" s="33" t="s">
        <v>110</v>
      </c>
      <c r="R1595" s="33">
        <v>10</v>
      </c>
      <c r="S1595">
        <v>400</v>
      </c>
      <c r="T1595">
        <v>0</v>
      </c>
      <c r="V1595">
        <v>0</v>
      </c>
      <c r="W1595" t="s">
        <v>95</v>
      </c>
    </row>
    <row r="1596" spans="1:23" x14ac:dyDescent="0.25">
      <c r="A1596" s="32" t="s">
        <v>125</v>
      </c>
      <c r="B1596" s="16">
        <v>45460</v>
      </c>
      <c r="C1596" s="16">
        <v>42536</v>
      </c>
      <c r="D1596">
        <v>6</v>
      </c>
      <c r="E1596" s="12">
        <f>IF(B1596&gt;0,_xlfn.DAYS(B1596,C1596)/365.242199,"")</f>
        <v>8.0056466859679585</v>
      </c>
      <c r="F1596" s="44"/>
      <c r="G1596" s="48"/>
      <c r="H1596" s="48"/>
      <c r="I1596" s="48"/>
      <c r="J1596" s="40">
        <v>141.30400604784614</v>
      </c>
      <c r="K1596" s="45" t="str">
        <f>IF(G1596&gt;0,0.0000275*G1596^2.082*H1596^0.974*F1596,"")</f>
        <v/>
      </c>
      <c r="L1596" s="45" t="str">
        <f>IF(G1596&gt;0,(1/3*H1596^3*PI()*(G1596/((H1596-1.3)*200))^2)*F1596,"")</f>
        <v/>
      </c>
      <c r="N1596" t="s">
        <v>90</v>
      </c>
      <c r="O1596" s="13" t="s">
        <v>379</v>
      </c>
      <c r="P1596" s="33" t="s">
        <v>48</v>
      </c>
      <c r="Q1596" s="33" t="s">
        <v>111</v>
      </c>
      <c r="R1596" s="33">
        <v>1</v>
      </c>
      <c r="S1596">
        <v>0</v>
      </c>
      <c r="T1596">
        <v>0</v>
      </c>
      <c r="V1596">
        <v>1.111111111111107E-2</v>
      </c>
      <c r="W1596" t="s">
        <v>95</v>
      </c>
    </row>
    <row r="1597" spans="1:23" x14ac:dyDescent="0.25">
      <c r="A1597" s="32" t="s">
        <v>167</v>
      </c>
      <c r="B1597" s="16">
        <v>45460</v>
      </c>
      <c r="C1597" s="16">
        <v>42536</v>
      </c>
      <c r="D1597">
        <v>6</v>
      </c>
      <c r="E1597" s="12">
        <f>IF(B1597&gt;0,_xlfn.DAYS(B1597,C1597)/365.242199,"")</f>
        <v>8.0056466859679585</v>
      </c>
      <c r="F1597" s="44"/>
      <c r="G1597" s="48"/>
      <c r="H1597" s="48"/>
      <c r="I1597" s="48"/>
      <c r="J1597" s="40">
        <v>131.56542215877252</v>
      </c>
      <c r="K1597" s="45" t="str">
        <f>IF(G1597&gt;0,0.0000275*G1597^2.082*H1597^0.974*F1597,"")</f>
        <v/>
      </c>
      <c r="L1597" s="45" t="str">
        <f>IF(G1597&gt;0,(1/3*H1597^3*PI()*(G1597/((H1597-1.3)*200))^2)*F1597,"")</f>
        <v/>
      </c>
      <c r="N1597" t="s">
        <v>90</v>
      </c>
      <c r="O1597" s="13" t="s">
        <v>379</v>
      </c>
      <c r="P1597" s="33" t="s">
        <v>48</v>
      </c>
      <c r="Q1597" s="33" t="s">
        <v>111</v>
      </c>
      <c r="R1597" s="33">
        <v>2</v>
      </c>
      <c r="S1597">
        <v>0</v>
      </c>
      <c r="T1597">
        <v>0</v>
      </c>
      <c r="V1597">
        <v>1.1904761904761861E-2</v>
      </c>
      <c r="W1597" t="s">
        <v>95</v>
      </c>
    </row>
    <row r="1598" spans="1:23" x14ac:dyDescent="0.25">
      <c r="A1598" s="32" t="s">
        <v>181</v>
      </c>
      <c r="B1598" s="16">
        <v>45460</v>
      </c>
      <c r="C1598" s="16">
        <v>42536</v>
      </c>
      <c r="D1598">
        <v>6</v>
      </c>
      <c r="E1598" s="12">
        <f>IF(B1598&gt;0,_xlfn.DAYS(B1598,C1598)/365.242199,"")</f>
        <v>8.0056466859679585</v>
      </c>
      <c r="F1598" s="44"/>
      <c r="G1598" s="48"/>
      <c r="H1598" s="48"/>
      <c r="I1598" s="48"/>
      <c r="J1598" s="40">
        <v>157.52388032054779</v>
      </c>
      <c r="K1598" s="45" t="str">
        <f>IF(G1598&gt;0,0.0000275*G1598^2.082*H1598^0.974*F1598,"")</f>
        <v/>
      </c>
      <c r="L1598" s="45" t="str">
        <f>IF(G1598&gt;0,(1/3*H1598^3*PI()*(G1598/((H1598-1.3)*200))^2)*F1598,"")</f>
        <v/>
      </c>
      <c r="N1598" t="s">
        <v>90</v>
      </c>
      <c r="O1598" s="13" t="s">
        <v>379</v>
      </c>
      <c r="P1598" s="33" t="s">
        <v>48</v>
      </c>
      <c r="Q1598" s="33" t="s">
        <v>111</v>
      </c>
      <c r="R1598" s="33">
        <v>3</v>
      </c>
      <c r="S1598">
        <v>0</v>
      </c>
      <c r="T1598">
        <v>100</v>
      </c>
      <c r="V1598">
        <v>0</v>
      </c>
      <c r="W1598" t="s">
        <v>95</v>
      </c>
    </row>
    <row r="1599" spans="1:23" x14ac:dyDescent="0.25">
      <c r="A1599" s="32" t="s">
        <v>195</v>
      </c>
      <c r="B1599" s="16">
        <v>45460</v>
      </c>
      <c r="C1599" s="16">
        <v>42536</v>
      </c>
      <c r="D1599">
        <v>6</v>
      </c>
      <c r="E1599" s="12">
        <f>IF(B1599&gt;0,_xlfn.DAYS(B1599,C1599)/365.242199,"")</f>
        <v>8.0056466859679585</v>
      </c>
      <c r="F1599" s="44"/>
      <c r="G1599" s="48"/>
      <c r="H1599" s="48"/>
      <c r="I1599" s="48"/>
      <c r="J1599" s="40">
        <v>161.35818774710197</v>
      </c>
      <c r="K1599" s="45" t="str">
        <f>IF(G1599&gt;0,0.0000275*G1599^2.082*H1599^0.974*F1599,"")</f>
        <v/>
      </c>
      <c r="L1599" s="45" t="str">
        <f>IF(G1599&gt;0,(1/3*H1599^3*PI()*(G1599/((H1599-1.3)*200))^2)*F1599,"")</f>
        <v/>
      </c>
      <c r="N1599" t="s">
        <v>90</v>
      </c>
      <c r="O1599" s="13" t="s">
        <v>379</v>
      </c>
      <c r="P1599" s="33" t="s">
        <v>48</v>
      </c>
      <c r="Q1599" s="33" t="s">
        <v>111</v>
      </c>
      <c r="R1599" s="33">
        <v>4</v>
      </c>
      <c r="S1599">
        <v>100</v>
      </c>
      <c r="T1599">
        <v>100</v>
      </c>
      <c r="V1599">
        <v>0</v>
      </c>
      <c r="W1599" t="s">
        <v>95</v>
      </c>
    </row>
    <row r="1600" spans="1:23" x14ac:dyDescent="0.25">
      <c r="A1600" s="32" t="s">
        <v>209</v>
      </c>
      <c r="B1600" s="16">
        <v>45460</v>
      </c>
      <c r="C1600" s="16">
        <v>42536</v>
      </c>
      <c r="D1600">
        <v>6</v>
      </c>
      <c r="E1600" s="12">
        <f>IF(B1600&gt;0,_xlfn.DAYS(B1600,C1600)/365.242199,"")</f>
        <v>8.0056466859679585</v>
      </c>
      <c r="F1600" s="44"/>
      <c r="G1600" s="48"/>
      <c r="H1600" s="48"/>
      <c r="I1600" s="48"/>
      <c r="J1600" s="40">
        <v>134.13267459120567</v>
      </c>
      <c r="K1600" s="45" t="str">
        <f>IF(G1600&gt;0,0.0000275*G1600^2.082*H1600^0.974*F1600,"")</f>
        <v/>
      </c>
      <c r="L1600" s="45" t="str">
        <f>IF(G1600&gt;0,(1/3*H1600^3*PI()*(G1600/((H1600-1.3)*200))^2)*F1600,"")</f>
        <v/>
      </c>
      <c r="N1600" t="s">
        <v>90</v>
      </c>
      <c r="O1600" s="13" t="s">
        <v>379</v>
      </c>
      <c r="P1600" s="33" t="s">
        <v>48</v>
      </c>
      <c r="Q1600" s="33" t="s">
        <v>111</v>
      </c>
      <c r="R1600" s="33">
        <v>5</v>
      </c>
      <c r="S1600">
        <v>100</v>
      </c>
      <c r="T1600">
        <v>0</v>
      </c>
      <c r="V1600">
        <v>0</v>
      </c>
      <c r="W1600" t="s">
        <v>95</v>
      </c>
    </row>
    <row r="1601" spans="1:23" x14ac:dyDescent="0.25">
      <c r="A1601" s="32" t="s">
        <v>223</v>
      </c>
      <c r="B1601" s="16">
        <v>45460</v>
      </c>
      <c r="C1601" s="16">
        <v>42536</v>
      </c>
      <c r="D1601">
        <v>6</v>
      </c>
      <c r="E1601" s="12">
        <f>IF(B1601&gt;0,_xlfn.DAYS(B1601,C1601)/365.242199,"")</f>
        <v>8.0056466859679585</v>
      </c>
      <c r="F1601" s="44"/>
      <c r="G1601" s="48"/>
      <c r="H1601" s="48"/>
      <c r="I1601" s="48"/>
      <c r="J1601" s="40">
        <v>158.55781681079694</v>
      </c>
      <c r="K1601" s="45" t="str">
        <f>IF(G1601&gt;0,0.0000275*G1601^2.082*H1601^0.974*F1601,"")</f>
        <v/>
      </c>
      <c r="L1601" s="45" t="str">
        <f>IF(G1601&gt;0,(1/3*H1601^3*PI()*(G1601/((H1601-1.3)*200))^2)*F1601,"")</f>
        <v/>
      </c>
      <c r="N1601" t="s">
        <v>90</v>
      </c>
      <c r="O1601" s="13" t="s">
        <v>379</v>
      </c>
      <c r="P1601" s="33" t="s">
        <v>48</v>
      </c>
      <c r="Q1601" s="33" t="s">
        <v>111</v>
      </c>
      <c r="R1601" s="33">
        <v>6</v>
      </c>
      <c r="S1601">
        <v>200</v>
      </c>
      <c r="T1601">
        <v>200</v>
      </c>
      <c r="V1601">
        <v>2.5316455696202441E-2</v>
      </c>
      <c r="W1601" t="s">
        <v>95</v>
      </c>
    </row>
    <row r="1602" spans="1:23" x14ac:dyDescent="0.25">
      <c r="A1602" s="32" t="s">
        <v>237</v>
      </c>
      <c r="B1602" s="16">
        <v>45460</v>
      </c>
      <c r="C1602" s="16">
        <v>42536</v>
      </c>
      <c r="D1602">
        <v>6</v>
      </c>
      <c r="E1602" s="12">
        <f>IF(B1602&gt;0,_xlfn.DAYS(B1602,C1602)/365.242199,"")</f>
        <v>8.0056466859679585</v>
      </c>
      <c r="F1602" s="44"/>
      <c r="G1602" s="48"/>
      <c r="H1602" s="48"/>
      <c r="I1602" s="48"/>
      <c r="J1602" s="40">
        <v>175.64997766541168</v>
      </c>
      <c r="K1602" s="45" t="str">
        <f>IF(G1602&gt;0,0.0000275*G1602^2.082*H1602^0.974*F1602,"")</f>
        <v/>
      </c>
      <c r="L1602" s="45" t="str">
        <f>IF(G1602&gt;0,(1/3*H1602^3*PI()*(G1602/((H1602-1.3)*200))^2)*F1602,"")</f>
        <v/>
      </c>
      <c r="N1602" t="s">
        <v>90</v>
      </c>
      <c r="O1602" s="13" t="s">
        <v>379</v>
      </c>
      <c r="P1602" s="33" t="s">
        <v>48</v>
      </c>
      <c r="Q1602" s="33" t="s">
        <v>111</v>
      </c>
      <c r="R1602" s="33">
        <v>7</v>
      </c>
      <c r="S1602">
        <v>200</v>
      </c>
      <c r="T1602">
        <v>0</v>
      </c>
      <c r="V1602">
        <v>0</v>
      </c>
      <c r="W1602" t="s">
        <v>95</v>
      </c>
    </row>
    <row r="1603" spans="1:23" x14ac:dyDescent="0.25">
      <c r="A1603" s="32" t="s">
        <v>251</v>
      </c>
      <c r="B1603" s="16">
        <v>45460</v>
      </c>
      <c r="C1603" s="16">
        <v>42536</v>
      </c>
      <c r="D1603">
        <v>6</v>
      </c>
      <c r="E1603" s="12">
        <f>IF(B1603&gt;0,_xlfn.DAYS(B1603,C1603)/365.242199,"")</f>
        <v>8.0056466859679585</v>
      </c>
      <c r="F1603" s="44"/>
      <c r="G1603" s="48"/>
      <c r="H1603" s="48"/>
      <c r="I1603" s="48"/>
      <c r="J1603" s="40">
        <v>192.85580135080738</v>
      </c>
      <c r="K1603" s="45" t="str">
        <f>IF(G1603&gt;0,0.0000275*G1603^2.082*H1603^0.974*F1603,"")</f>
        <v/>
      </c>
      <c r="L1603" s="45" t="str">
        <f>IF(G1603&gt;0,(1/3*H1603^3*PI()*(G1603/((H1603-1.3)*200))^2)*F1603,"")</f>
        <v/>
      </c>
      <c r="N1603" t="s">
        <v>90</v>
      </c>
      <c r="O1603" s="13" t="s">
        <v>379</v>
      </c>
      <c r="P1603" s="33" t="s">
        <v>48</v>
      </c>
      <c r="Q1603" s="33" t="s">
        <v>111</v>
      </c>
      <c r="R1603" s="33">
        <v>8</v>
      </c>
      <c r="S1603">
        <v>400</v>
      </c>
      <c r="T1603">
        <v>0</v>
      </c>
      <c r="V1603">
        <v>1.1363636363636322E-2</v>
      </c>
      <c r="W1603" t="s">
        <v>95</v>
      </c>
    </row>
    <row r="1604" spans="1:23" x14ac:dyDescent="0.25">
      <c r="A1604" s="32" t="s">
        <v>153</v>
      </c>
      <c r="B1604" s="16">
        <v>45460</v>
      </c>
      <c r="C1604" s="16">
        <v>42536</v>
      </c>
      <c r="D1604">
        <v>6</v>
      </c>
      <c r="E1604" s="12">
        <f>IF(B1604&gt;0,_xlfn.DAYS(B1604,C1604)/365.242199,"")</f>
        <v>8.0056466859679585</v>
      </c>
      <c r="F1604" s="44"/>
      <c r="G1604" s="48"/>
      <c r="H1604" s="48"/>
      <c r="I1604" s="48"/>
      <c r="J1604" s="40">
        <v>170.88914037931971</v>
      </c>
      <c r="K1604" s="45" t="str">
        <f>IF(G1604&gt;0,0.0000275*G1604^2.082*H1604^0.974*F1604,"")</f>
        <v/>
      </c>
      <c r="L1604" s="45" t="str">
        <f>IF(G1604&gt;0,(1/3*H1604^3*PI()*(G1604/((H1604-1.3)*200))^2)*F1604,"")</f>
        <v/>
      </c>
      <c r="N1604" t="s">
        <v>90</v>
      </c>
      <c r="O1604" s="13" t="s">
        <v>379</v>
      </c>
      <c r="P1604" s="33" t="s">
        <v>48</v>
      </c>
      <c r="Q1604" s="33" t="s">
        <v>111</v>
      </c>
      <c r="R1604" s="33">
        <v>9</v>
      </c>
      <c r="S1604">
        <v>400</v>
      </c>
      <c r="T1604">
        <v>400</v>
      </c>
      <c r="V1604">
        <v>0</v>
      </c>
      <c r="W1604" t="s">
        <v>95</v>
      </c>
    </row>
    <row r="1605" spans="1:23" x14ac:dyDescent="0.25">
      <c r="A1605" s="32" t="s">
        <v>139</v>
      </c>
      <c r="B1605" s="16">
        <v>45460</v>
      </c>
      <c r="C1605" s="16">
        <v>42536</v>
      </c>
      <c r="D1605">
        <v>6</v>
      </c>
      <c r="E1605" s="12">
        <f>IF(B1605&gt;0,_xlfn.DAYS(B1605,C1605)/365.242199,"")</f>
        <v>8.0056466859679585</v>
      </c>
      <c r="F1605" s="44"/>
      <c r="G1605" s="48"/>
      <c r="H1605" s="48"/>
      <c r="I1605" s="48"/>
      <c r="J1605" s="40">
        <v>177.33967958455881</v>
      </c>
      <c r="K1605" s="45" t="str">
        <f>IF(G1605&gt;0,0.0000275*G1605^2.082*H1605^0.974*F1605,"")</f>
        <v/>
      </c>
      <c r="L1605" s="45" t="str">
        <f>IF(G1605&gt;0,(1/3*H1605^3*PI()*(G1605/((H1605-1.3)*200))^2)*F1605,"")</f>
        <v/>
      </c>
      <c r="N1605" t="s">
        <v>90</v>
      </c>
      <c r="O1605" s="13" t="s">
        <v>379</v>
      </c>
      <c r="P1605" s="33" t="s">
        <v>48</v>
      </c>
      <c r="Q1605" s="33" t="s">
        <v>111</v>
      </c>
      <c r="R1605" s="33">
        <v>10</v>
      </c>
      <c r="S1605">
        <v>400</v>
      </c>
      <c r="T1605">
        <v>0</v>
      </c>
      <c r="V1605">
        <v>0</v>
      </c>
      <c r="W1605" t="s">
        <v>95</v>
      </c>
    </row>
    <row r="1606" spans="1:23" x14ac:dyDescent="0.25">
      <c r="A1606" s="32" t="s">
        <v>126</v>
      </c>
      <c r="B1606" s="16"/>
      <c r="C1606" s="16">
        <v>42962</v>
      </c>
      <c r="D1606">
        <v>6</v>
      </c>
      <c r="E1606" s="12"/>
      <c r="F1606" s="44"/>
      <c r="G1606" s="48"/>
      <c r="H1606" s="48"/>
      <c r="I1606" s="48"/>
      <c r="J1606" s="40"/>
      <c r="K1606" s="45"/>
      <c r="L1606" s="45" t="str">
        <f>IF(G1606&gt;0,(1/3*H1606^3*PI()*(G1606/((H1606-1.3)*200))^2)*F1606,"")</f>
        <v/>
      </c>
      <c r="N1606" t="s">
        <v>90</v>
      </c>
      <c r="O1606" s="13" t="s">
        <v>379</v>
      </c>
      <c r="P1606" s="33" t="s">
        <v>48</v>
      </c>
      <c r="Q1606" s="33" t="s">
        <v>112</v>
      </c>
      <c r="R1606" s="33">
        <v>1</v>
      </c>
      <c r="S1606">
        <v>0</v>
      </c>
      <c r="T1606">
        <v>0</v>
      </c>
      <c r="V1606">
        <v>4.4943820224718954E-2</v>
      </c>
      <c r="W1606" t="s">
        <v>95</v>
      </c>
    </row>
    <row r="1607" spans="1:23" x14ac:dyDescent="0.25">
      <c r="A1607" s="32" t="s">
        <v>168</v>
      </c>
      <c r="B1607" s="16"/>
      <c r="C1607" s="16">
        <v>42962</v>
      </c>
      <c r="D1607">
        <v>6</v>
      </c>
      <c r="E1607" s="12"/>
      <c r="F1607" s="44"/>
      <c r="G1607" s="48"/>
      <c r="H1607" s="48"/>
      <c r="I1607" s="48"/>
      <c r="J1607" s="40"/>
      <c r="K1607" s="45"/>
      <c r="L1607" s="45" t="str">
        <f>IF(G1607&gt;0,(1/3*H1607^3*PI()*(G1607/((H1607-1.3)*200))^2)*F1607,"")</f>
        <v/>
      </c>
      <c r="N1607" t="s">
        <v>90</v>
      </c>
      <c r="O1607" s="13" t="s">
        <v>379</v>
      </c>
      <c r="P1607" s="33" t="s">
        <v>48</v>
      </c>
      <c r="Q1607" s="33" t="s">
        <v>112</v>
      </c>
      <c r="R1607" s="33">
        <v>2</v>
      </c>
      <c r="S1607">
        <v>0</v>
      </c>
      <c r="T1607">
        <v>0</v>
      </c>
      <c r="V1607">
        <v>3.9603960396039584E-2</v>
      </c>
      <c r="W1607" t="s">
        <v>95</v>
      </c>
    </row>
    <row r="1608" spans="1:23" x14ac:dyDescent="0.25">
      <c r="A1608" s="32" t="s">
        <v>182</v>
      </c>
      <c r="B1608" s="16"/>
      <c r="C1608" s="16">
        <v>42962</v>
      </c>
      <c r="D1608">
        <v>6</v>
      </c>
      <c r="E1608" s="12"/>
      <c r="F1608" s="44"/>
      <c r="G1608" s="48"/>
      <c r="H1608" s="48"/>
      <c r="I1608" s="48"/>
      <c r="J1608" s="40"/>
      <c r="K1608" s="45"/>
      <c r="L1608" s="45" t="str">
        <f>IF(G1608&gt;0,(1/3*H1608^3*PI()*(G1608/((H1608-1.3)*200))^2)*F1608,"")</f>
        <v/>
      </c>
      <c r="N1608" t="s">
        <v>90</v>
      </c>
      <c r="O1608" s="13" t="s">
        <v>379</v>
      </c>
      <c r="P1608" s="33" t="s">
        <v>48</v>
      </c>
      <c r="Q1608" s="33" t="s">
        <v>112</v>
      </c>
      <c r="R1608" s="33">
        <v>3</v>
      </c>
      <c r="S1608">
        <v>0</v>
      </c>
      <c r="T1608">
        <v>100</v>
      </c>
      <c r="V1608">
        <v>1.0638297872340451E-2</v>
      </c>
      <c r="W1608" t="s">
        <v>95</v>
      </c>
    </row>
    <row r="1609" spans="1:23" x14ac:dyDescent="0.25">
      <c r="A1609" s="32" t="s">
        <v>196</v>
      </c>
      <c r="B1609" s="16"/>
      <c r="C1609" s="16">
        <v>42962</v>
      </c>
      <c r="D1609">
        <v>6</v>
      </c>
      <c r="E1609" s="12"/>
      <c r="F1609" s="44"/>
      <c r="G1609" s="48"/>
      <c r="H1609" s="48"/>
      <c r="I1609" s="48"/>
      <c r="J1609" s="40"/>
      <c r="K1609" s="45"/>
      <c r="L1609" s="45" t="str">
        <f>IF(G1609&gt;0,(1/3*H1609^3*PI()*(G1609/((H1609-1.3)*200))^2)*F1609,"")</f>
        <v/>
      </c>
      <c r="N1609" t="s">
        <v>90</v>
      </c>
      <c r="O1609" s="13" t="s">
        <v>379</v>
      </c>
      <c r="P1609" s="33" t="s">
        <v>48</v>
      </c>
      <c r="Q1609" s="33" t="s">
        <v>112</v>
      </c>
      <c r="R1609" s="33">
        <v>4</v>
      </c>
      <c r="S1609">
        <v>100</v>
      </c>
      <c r="T1609">
        <v>100</v>
      </c>
      <c r="V1609">
        <v>6.382978723404259E-2</v>
      </c>
      <c r="W1609" t="s">
        <v>95</v>
      </c>
    </row>
    <row r="1610" spans="1:23" x14ac:dyDescent="0.25">
      <c r="A1610" s="32" t="s">
        <v>210</v>
      </c>
      <c r="B1610" s="16"/>
      <c r="C1610" s="16">
        <v>42962</v>
      </c>
      <c r="D1610">
        <v>6</v>
      </c>
      <c r="E1610" s="12"/>
      <c r="F1610" s="44"/>
      <c r="G1610" s="48"/>
      <c r="H1610" s="48"/>
      <c r="I1610" s="48"/>
      <c r="J1610" s="40"/>
      <c r="K1610" s="45"/>
      <c r="L1610" s="45" t="str">
        <f>IF(G1610&gt;0,(1/3*H1610^3*PI()*(G1610/((H1610-1.3)*200))^2)*F1610,"")</f>
        <v/>
      </c>
      <c r="N1610" t="s">
        <v>90</v>
      </c>
      <c r="O1610" s="13" t="s">
        <v>379</v>
      </c>
      <c r="P1610" s="33" t="s">
        <v>48</v>
      </c>
      <c r="Q1610" s="33" t="s">
        <v>112</v>
      </c>
      <c r="R1610" s="33">
        <v>5</v>
      </c>
      <c r="S1610">
        <v>100</v>
      </c>
      <c r="T1610">
        <v>0</v>
      </c>
      <c r="V1610">
        <v>1.1111111111111138E-2</v>
      </c>
      <c r="W1610" t="s">
        <v>95</v>
      </c>
    </row>
    <row r="1611" spans="1:23" x14ac:dyDescent="0.25">
      <c r="A1611" s="32" t="s">
        <v>224</v>
      </c>
      <c r="B1611" s="16"/>
      <c r="C1611" s="16">
        <v>42962</v>
      </c>
      <c r="D1611">
        <v>6</v>
      </c>
      <c r="E1611" s="12"/>
      <c r="F1611" s="44"/>
      <c r="G1611" s="48"/>
      <c r="H1611" s="48"/>
      <c r="I1611" s="48"/>
      <c r="J1611" s="40"/>
      <c r="K1611" s="45"/>
      <c r="L1611" s="45" t="str">
        <f>IF(G1611&gt;0,(1/3*H1611^3*PI()*(G1611/((H1611-1.3)*200))^2)*F1611,"")</f>
        <v/>
      </c>
      <c r="N1611" t="s">
        <v>90</v>
      </c>
      <c r="O1611" s="13" t="s">
        <v>379</v>
      </c>
      <c r="P1611" s="33" t="s">
        <v>48</v>
      </c>
      <c r="Q1611" s="33" t="s">
        <v>112</v>
      </c>
      <c r="R1611" s="33">
        <v>6</v>
      </c>
      <c r="S1611">
        <v>200</v>
      </c>
      <c r="T1611">
        <v>200</v>
      </c>
      <c r="V1611">
        <v>3.3707865168539408E-2</v>
      </c>
      <c r="W1611" t="s">
        <v>95</v>
      </c>
    </row>
    <row r="1612" spans="1:23" x14ac:dyDescent="0.25">
      <c r="A1612" s="32" t="s">
        <v>238</v>
      </c>
      <c r="B1612" s="16"/>
      <c r="C1612" s="16">
        <v>42962</v>
      </c>
      <c r="D1612">
        <v>6</v>
      </c>
      <c r="E1612" s="12"/>
      <c r="F1612" s="44"/>
      <c r="G1612" s="48"/>
      <c r="H1612" s="48"/>
      <c r="I1612" s="48"/>
      <c r="J1612" s="40"/>
      <c r="K1612" s="45"/>
      <c r="L1612" s="45" t="str">
        <f>IF(G1612&gt;0,(1/3*H1612^3*PI()*(G1612/((H1612-1.3)*200))^2)*F1612,"")</f>
        <v/>
      </c>
      <c r="N1612" t="s">
        <v>90</v>
      </c>
      <c r="O1612" s="13" t="s">
        <v>379</v>
      </c>
      <c r="P1612" s="33" t="s">
        <v>48</v>
      </c>
      <c r="Q1612" s="33" t="s">
        <v>112</v>
      </c>
      <c r="R1612" s="33">
        <v>7</v>
      </c>
      <c r="S1612">
        <v>200</v>
      </c>
      <c r="T1612">
        <v>0</v>
      </c>
      <c r="V1612">
        <v>1.0638297872340569E-2</v>
      </c>
      <c r="W1612" t="s">
        <v>95</v>
      </c>
    </row>
    <row r="1613" spans="1:23" x14ac:dyDescent="0.25">
      <c r="A1613" s="32" t="s">
        <v>252</v>
      </c>
      <c r="B1613" s="16"/>
      <c r="C1613" s="16">
        <v>42962</v>
      </c>
      <c r="D1613">
        <v>6</v>
      </c>
      <c r="E1613" s="12"/>
      <c r="F1613" s="44"/>
      <c r="G1613" s="48"/>
      <c r="H1613" s="48"/>
      <c r="I1613" s="48"/>
      <c r="J1613" s="40"/>
      <c r="K1613" s="45"/>
      <c r="L1613" s="45" t="str">
        <f>IF(G1613&gt;0,(1/3*H1613^3*PI()*(G1613/((H1613-1.3)*200))^2)*F1613,"")</f>
        <v/>
      </c>
      <c r="N1613" t="s">
        <v>90</v>
      </c>
      <c r="O1613" s="13" t="s">
        <v>379</v>
      </c>
      <c r="P1613" s="33" t="s">
        <v>48</v>
      </c>
      <c r="Q1613" s="33" t="s">
        <v>112</v>
      </c>
      <c r="R1613" s="33">
        <v>8</v>
      </c>
      <c r="S1613">
        <v>400</v>
      </c>
      <c r="T1613">
        <v>0</v>
      </c>
      <c r="V1613">
        <v>7.4468085106382795E-2</v>
      </c>
      <c r="W1613" t="s">
        <v>95</v>
      </c>
    </row>
    <row r="1614" spans="1:23" x14ac:dyDescent="0.25">
      <c r="A1614" s="32" t="s">
        <v>154</v>
      </c>
      <c r="B1614" s="16"/>
      <c r="C1614" s="16">
        <v>42962</v>
      </c>
      <c r="D1614">
        <v>6</v>
      </c>
      <c r="E1614" s="12"/>
      <c r="F1614" s="44"/>
      <c r="G1614" s="48"/>
      <c r="H1614" s="48"/>
      <c r="I1614" s="48"/>
      <c r="J1614" s="40"/>
      <c r="K1614" s="45"/>
      <c r="L1614" s="45" t="str">
        <f>IF(G1614&gt;0,(1/3*H1614^3*PI()*(G1614/((H1614-1.3)*200))^2)*F1614,"")</f>
        <v/>
      </c>
      <c r="N1614" t="s">
        <v>90</v>
      </c>
      <c r="O1614" s="13" t="s">
        <v>379</v>
      </c>
      <c r="P1614" s="33" t="s">
        <v>48</v>
      </c>
      <c r="Q1614" s="33" t="s">
        <v>112</v>
      </c>
      <c r="R1614" s="33">
        <v>9</v>
      </c>
      <c r="S1614">
        <v>400</v>
      </c>
      <c r="T1614">
        <v>400</v>
      </c>
      <c r="V1614">
        <v>5.6818181818181698E-2</v>
      </c>
      <c r="W1614" t="s">
        <v>95</v>
      </c>
    </row>
    <row r="1615" spans="1:23" x14ac:dyDescent="0.25">
      <c r="A1615" s="32" t="s">
        <v>140</v>
      </c>
      <c r="B1615" s="16"/>
      <c r="C1615" s="16">
        <v>42962</v>
      </c>
      <c r="D1615">
        <v>6</v>
      </c>
      <c r="E1615" s="12"/>
      <c r="F1615" s="44"/>
      <c r="G1615" s="48"/>
      <c r="H1615" s="48"/>
      <c r="I1615" s="48"/>
      <c r="J1615" s="40"/>
      <c r="K1615" s="45"/>
      <c r="L1615" s="45" t="str">
        <f>IF(G1615&gt;0,(1/3*H1615^3*PI()*(G1615/((H1615-1.3)*200))^2)*F1615,"")</f>
        <v/>
      </c>
      <c r="N1615" t="s">
        <v>90</v>
      </c>
      <c r="O1615" s="13" t="s">
        <v>379</v>
      </c>
      <c r="P1615" s="33" t="s">
        <v>48</v>
      </c>
      <c r="Q1615" s="33" t="s">
        <v>112</v>
      </c>
      <c r="R1615" s="33">
        <v>10</v>
      </c>
      <c r="S1615">
        <v>400</v>
      </c>
      <c r="T1615">
        <v>0</v>
      </c>
      <c r="V1615">
        <v>2.1978021978022028E-2</v>
      </c>
      <c r="W1615" t="s">
        <v>95</v>
      </c>
    </row>
    <row r="1616" spans="1:23" x14ac:dyDescent="0.25">
      <c r="A1616" s="32" t="s">
        <v>127</v>
      </c>
      <c r="B1616" s="16"/>
      <c r="C1616" s="16">
        <v>42962</v>
      </c>
      <c r="D1616">
        <v>6</v>
      </c>
      <c r="E1616" s="12"/>
      <c r="F1616" s="44"/>
      <c r="G1616" s="48"/>
      <c r="H1616" s="48"/>
      <c r="I1616" s="48"/>
      <c r="J1616" s="40"/>
      <c r="K1616" s="45"/>
      <c r="L1616" s="45" t="str">
        <f>IF(G1616&gt;0,(1/3*H1616^3*PI()*(G1616/((H1616-1.3)*200))^2)*F1616,"")</f>
        <v/>
      </c>
      <c r="N1616" t="s">
        <v>90</v>
      </c>
      <c r="O1616" s="13" t="s">
        <v>379</v>
      </c>
      <c r="P1616" s="33" t="s">
        <v>48</v>
      </c>
      <c r="Q1616" s="33" t="s">
        <v>113</v>
      </c>
      <c r="R1616" s="33">
        <v>1</v>
      </c>
      <c r="S1616">
        <v>0</v>
      </c>
      <c r="T1616">
        <v>0</v>
      </c>
      <c r="V1616">
        <v>0</v>
      </c>
      <c r="W1616" t="s">
        <v>95</v>
      </c>
    </row>
    <row r="1617" spans="1:23" x14ac:dyDescent="0.25">
      <c r="A1617" s="32" t="s">
        <v>169</v>
      </c>
      <c r="B1617" s="16"/>
      <c r="C1617" s="16">
        <v>42962</v>
      </c>
      <c r="D1617">
        <v>6</v>
      </c>
      <c r="E1617" s="12"/>
      <c r="F1617" s="44"/>
      <c r="G1617" s="48"/>
      <c r="H1617" s="48"/>
      <c r="I1617" s="48"/>
      <c r="J1617" s="40"/>
      <c r="K1617" s="45"/>
      <c r="L1617" s="45" t="str">
        <f>IF(G1617&gt;0,(1/3*H1617^3*PI()*(G1617/((H1617-1.3)*200))^2)*F1617,"")</f>
        <v/>
      </c>
      <c r="N1617" t="s">
        <v>90</v>
      </c>
      <c r="O1617" s="13" t="s">
        <v>379</v>
      </c>
      <c r="P1617" s="33" t="s">
        <v>48</v>
      </c>
      <c r="Q1617" s="33" t="s">
        <v>113</v>
      </c>
      <c r="R1617" s="33">
        <v>2</v>
      </c>
      <c r="S1617">
        <v>0</v>
      </c>
      <c r="T1617">
        <v>0</v>
      </c>
      <c r="V1617">
        <v>0</v>
      </c>
      <c r="W1617" t="s">
        <v>95</v>
      </c>
    </row>
    <row r="1618" spans="1:23" x14ac:dyDescent="0.25">
      <c r="A1618" s="32" t="s">
        <v>183</v>
      </c>
      <c r="B1618" s="16"/>
      <c r="C1618" s="16">
        <v>42962</v>
      </c>
      <c r="D1618">
        <v>6</v>
      </c>
      <c r="E1618" s="12"/>
      <c r="F1618" s="44"/>
      <c r="G1618" s="48"/>
      <c r="H1618" s="48"/>
      <c r="I1618" s="48"/>
      <c r="J1618" s="40"/>
      <c r="K1618" s="45"/>
      <c r="L1618" s="45" t="str">
        <f>IF(G1618&gt;0,(1/3*H1618^3*PI()*(G1618/((H1618-1.3)*200))^2)*F1618,"")</f>
        <v/>
      </c>
      <c r="N1618" t="s">
        <v>90</v>
      </c>
      <c r="O1618" s="13" t="s">
        <v>379</v>
      </c>
      <c r="P1618" s="33" t="s">
        <v>48</v>
      </c>
      <c r="Q1618" s="33" t="s">
        <v>113</v>
      </c>
      <c r="R1618" s="33">
        <v>3</v>
      </c>
      <c r="S1618">
        <v>0</v>
      </c>
      <c r="T1618">
        <v>100</v>
      </c>
      <c r="V1618">
        <v>0</v>
      </c>
      <c r="W1618" t="s">
        <v>95</v>
      </c>
    </row>
    <row r="1619" spans="1:23" x14ac:dyDescent="0.25">
      <c r="A1619" s="32" t="s">
        <v>197</v>
      </c>
      <c r="B1619" s="16"/>
      <c r="C1619" s="16">
        <v>42962</v>
      </c>
      <c r="D1619">
        <v>6</v>
      </c>
      <c r="E1619" s="12"/>
      <c r="F1619" s="44"/>
      <c r="G1619" s="48"/>
      <c r="H1619" s="48"/>
      <c r="I1619" s="48"/>
      <c r="J1619" s="40"/>
      <c r="K1619" s="45"/>
      <c r="L1619" s="45" t="str">
        <f>IF(G1619&gt;0,(1/3*H1619^3*PI()*(G1619/((H1619-1.3)*200))^2)*F1619,"")</f>
        <v/>
      </c>
      <c r="N1619" t="s">
        <v>90</v>
      </c>
      <c r="O1619" s="13" t="s">
        <v>379</v>
      </c>
      <c r="P1619" s="33" t="s">
        <v>48</v>
      </c>
      <c r="Q1619" s="33" t="s">
        <v>113</v>
      </c>
      <c r="R1619" s="33">
        <v>4</v>
      </c>
      <c r="S1619">
        <v>100</v>
      </c>
      <c r="T1619">
        <v>100</v>
      </c>
      <c r="V1619">
        <v>0</v>
      </c>
      <c r="W1619" t="s">
        <v>95</v>
      </c>
    </row>
    <row r="1620" spans="1:23" x14ac:dyDescent="0.25">
      <c r="A1620" s="32" t="s">
        <v>211</v>
      </c>
      <c r="B1620" s="16"/>
      <c r="C1620" s="16">
        <v>42962</v>
      </c>
      <c r="D1620">
        <v>6</v>
      </c>
      <c r="E1620" s="12"/>
      <c r="F1620" s="44"/>
      <c r="G1620" s="48"/>
      <c r="H1620" s="48"/>
      <c r="I1620" s="48"/>
      <c r="J1620" s="40"/>
      <c r="K1620" s="45"/>
      <c r="L1620" s="45" t="str">
        <f>IF(G1620&gt;0,(1/3*H1620^3*PI()*(G1620/((H1620-1.3)*200))^2)*F1620,"")</f>
        <v/>
      </c>
      <c r="N1620" t="s">
        <v>90</v>
      </c>
      <c r="O1620" s="13" t="s">
        <v>379</v>
      </c>
      <c r="P1620" s="33" t="s">
        <v>48</v>
      </c>
      <c r="Q1620" s="33" t="s">
        <v>113</v>
      </c>
      <c r="R1620" s="33">
        <v>5</v>
      </c>
      <c r="S1620">
        <v>100</v>
      </c>
      <c r="T1620">
        <v>0</v>
      </c>
      <c r="V1620">
        <v>1.1904761904761927E-2</v>
      </c>
      <c r="W1620" t="s">
        <v>95</v>
      </c>
    </row>
    <row r="1621" spans="1:23" x14ac:dyDescent="0.25">
      <c r="A1621" s="32" t="s">
        <v>225</v>
      </c>
      <c r="B1621" s="16"/>
      <c r="C1621" s="16">
        <v>42962</v>
      </c>
      <c r="D1621">
        <v>6</v>
      </c>
      <c r="E1621" s="12"/>
      <c r="F1621" s="44"/>
      <c r="G1621" s="48"/>
      <c r="H1621" s="48"/>
      <c r="I1621" s="48"/>
      <c r="J1621" s="40"/>
      <c r="K1621" s="45"/>
      <c r="L1621" s="45" t="str">
        <f>IF(G1621&gt;0,(1/3*H1621^3*PI()*(G1621/((H1621-1.3)*200))^2)*F1621,"")</f>
        <v/>
      </c>
      <c r="N1621" t="s">
        <v>90</v>
      </c>
      <c r="O1621" s="13" t="s">
        <v>379</v>
      </c>
      <c r="P1621" s="33" t="s">
        <v>48</v>
      </c>
      <c r="Q1621" s="33" t="s">
        <v>113</v>
      </c>
      <c r="R1621" s="33">
        <v>6</v>
      </c>
      <c r="S1621">
        <v>200</v>
      </c>
      <c r="T1621">
        <v>200</v>
      </c>
      <c r="V1621">
        <v>0</v>
      </c>
      <c r="W1621" t="s">
        <v>95</v>
      </c>
    </row>
    <row r="1622" spans="1:23" x14ac:dyDescent="0.25">
      <c r="A1622" s="32" t="s">
        <v>239</v>
      </c>
      <c r="B1622" s="16"/>
      <c r="C1622" s="16">
        <v>42962</v>
      </c>
      <c r="D1622">
        <v>6</v>
      </c>
      <c r="E1622" s="12"/>
      <c r="F1622" s="44"/>
      <c r="G1622" s="48"/>
      <c r="H1622" s="48"/>
      <c r="I1622" s="48"/>
      <c r="J1622" s="40"/>
      <c r="K1622" s="45"/>
      <c r="L1622" s="45" t="str">
        <f>IF(G1622&gt;0,(1/3*H1622^3*PI()*(G1622/((H1622-1.3)*200))^2)*F1622,"")</f>
        <v/>
      </c>
      <c r="N1622" t="s">
        <v>90</v>
      </c>
      <c r="O1622" s="13" t="s">
        <v>379</v>
      </c>
      <c r="P1622" s="33" t="s">
        <v>48</v>
      </c>
      <c r="Q1622" s="33" t="s">
        <v>113</v>
      </c>
      <c r="R1622" s="33">
        <v>7</v>
      </c>
      <c r="S1622">
        <v>200</v>
      </c>
      <c r="T1622">
        <v>0</v>
      </c>
      <c r="V1622">
        <v>0</v>
      </c>
      <c r="W1622" t="s">
        <v>95</v>
      </c>
    </row>
    <row r="1623" spans="1:23" x14ac:dyDescent="0.25">
      <c r="A1623" s="32" t="s">
        <v>253</v>
      </c>
      <c r="B1623" s="16"/>
      <c r="C1623" s="16">
        <v>42962</v>
      </c>
      <c r="D1623">
        <v>6</v>
      </c>
      <c r="E1623" s="12"/>
      <c r="F1623" s="44"/>
      <c r="G1623" s="48"/>
      <c r="H1623" s="48"/>
      <c r="I1623" s="48"/>
      <c r="J1623" s="40"/>
      <c r="K1623" s="45"/>
      <c r="L1623" s="45" t="str">
        <f>IF(G1623&gt;0,(1/3*H1623^3*PI()*(G1623/((H1623-1.3)*200))^2)*F1623,"")</f>
        <v/>
      </c>
      <c r="N1623" t="s">
        <v>90</v>
      </c>
      <c r="O1623" s="13" t="s">
        <v>379</v>
      </c>
      <c r="P1623" s="33" t="s">
        <v>48</v>
      </c>
      <c r="Q1623" s="33" t="s">
        <v>113</v>
      </c>
      <c r="R1623" s="33">
        <v>8</v>
      </c>
      <c r="S1623">
        <v>400</v>
      </c>
      <c r="T1623">
        <v>0</v>
      </c>
      <c r="V1623">
        <v>0</v>
      </c>
      <c r="W1623" t="s">
        <v>95</v>
      </c>
    </row>
    <row r="1624" spans="1:23" x14ac:dyDescent="0.25">
      <c r="A1624" s="32" t="s">
        <v>155</v>
      </c>
      <c r="B1624" s="16"/>
      <c r="C1624" s="16">
        <v>42962</v>
      </c>
      <c r="D1624">
        <v>6</v>
      </c>
      <c r="E1624" s="12"/>
      <c r="F1624" s="44"/>
      <c r="G1624" s="48"/>
      <c r="H1624" s="48"/>
      <c r="I1624" s="48"/>
      <c r="J1624" s="40"/>
      <c r="K1624" s="45"/>
      <c r="L1624" s="45" t="str">
        <f>IF(G1624&gt;0,(1/3*H1624^3*PI()*(G1624/((H1624-1.3)*200))^2)*F1624,"")</f>
        <v/>
      </c>
      <c r="N1624" t="s">
        <v>90</v>
      </c>
      <c r="O1624" s="13" t="s">
        <v>379</v>
      </c>
      <c r="P1624" s="33" t="s">
        <v>48</v>
      </c>
      <c r="Q1624" s="33" t="s">
        <v>113</v>
      </c>
      <c r="R1624" s="33">
        <v>9</v>
      </c>
      <c r="S1624">
        <v>400</v>
      </c>
      <c r="T1624">
        <v>400</v>
      </c>
      <c r="V1624">
        <v>0</v>
      </c>
      <c r="W1624" t="s">
        <v>95</v>
      </c>
    </row>
    <row r="1625" spans="1:23" x14ac:dyDescent="0.25">
      <c r="A1625" s="32" t="s">
        <v>141</v>
      </c>
      <c r="B1625" s="16"/>
      <c r="C1625" s="16">
        <v>42962</v>
      </c>
      <c r="D1625">
        <v>6</v>
      </c>
      <c r="E1625" s="12"/>
      <c r="F1625" s="44"/>
      <c r="G1625" s="48"/>
      <c r="H1625" s="48"/>
      <c r="I1625" s="48"/>
      <c r="J1625" s="40"/>
      <c r="K1625" s="45"/>
      <c r="L1625" s="45" t="str">
        <f>IF(G1625&gt;0,(1/3*H1625^3*PI()*(G1625/((H1625-1.3)*200))^2)*F1625,"")</f>
        <v/>
      </c>
      <c r="N1625" t="s">
        <v>90</v>
      </c>
      <c r="O1625" s="13" t="s">
        <v>379</v>
      </c>
      <c r="P1625" s="33" t="s">
        <v>48</v>
      </c>
      <c r="Q1625" s="33" t="s">
        <v>113</v>
      </c>
      <c r="R1625" s="33">
        <v>10</v>
      </c>
      <c r="S1625">
        <v>400</v>
      </c>
      <c r="T1625">
        <v>0</v>
      </c>
      <c r="V1625">
        <v>0</v>
      </c>
      <c r="W1625" t="s">
        <v>95</v>
      </c>
    </row>
  </sheetData>
  <autoFilter ref="A1:W1" xr:uid="{9D13CDA9-47FE-4AB6-8DF0-441FBF04157F}"/>
  <sortState xmlns:xlrd2="http://schemas.microsoft.com/office/spreadsheetml/2017/richdata2" ref="A2:W1625">
    <sortCondition descending="1" ref="P2:P1625"/>
    <sortCondition ref="D2:D1625"/>
    <sortCondition ref="N2:N1625"/>
    <sortCondition ref="Q2:Q1625"/>
    <sortCondition ref="R2:R1625"/>
  </sortState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ObsPFOMAI</vt:lpstr>
      <vt:lpstr>ObsGrowthRate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(Environment, Sandy Bay)</dc:creator>
  <cp:lastModifiedBy>Smethurst, Philip (Environment, Sandy Bay)</cp:lastModifiedBy>
  <cp:lastPrinted>2024-10-06T01:32:26Z</cp:lastPrinted>
  <dcterms:created xsi:type="dcterms:W3CDTF">2023-07-18T09:52:26Z</dcterms:created>
  <dcterms:modified xsi:type="dcterms:W3CDTF">2024-10-10T18:48:05Z</dcterms:modified>
</cp:coreProperties>
</file>