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ApsimX\Tests\UnderReview\Cotton\Observed\"/>
    </mc:Choice>
  </mc:AlternateContent>
  <xr:revisionPtr revIDLastSave="0" documentId="13_ncr:1_{8CE7D188-5756-4978-A3AD-0447E3EDB266}" xr6:coauthVersionLast="47" xr6:coauthVersionMax="47" xr10:uidLastSave="{00000000-0000-0000-0000-000000000000}"/>
  <bookViews>
    <workbookView xWindow="-120" yWindow="-120" windowWidth="38640" windowHeight="21120" xr2:uid="{2CD5F283-94FE-4198-B98E-779709417693}"/>
  </bookViews>
  <sheets>
    <sheet name="CottonObserved" sheetId="1" r:id="rId1"/>
    <sheet name="PhenologyObserved" sheetId="4" r:id="rId2"/>
  </sheets>
  <definedNames>
    <definedName name="_xlnm._FilterDatabase" localSheetId="0" hidden="1">CottonObserved!$A$1:$AQ$47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47" i="1" l="1"/>
  <c r="AC46" i="1"/>
  <c r="AC44" i="1"/>
  <c r="AC38" i="1"/>
  <c r="AC24" i="1"/>
  <c r="AC23" i="1"/>
  <c r="AC21" i="1"/>
  <c r="AC17" i="1"/>
  <c r="AC15" i="1"/>
  <c r="AN47" i="1" l="1"/>
  <c r="AQ47" i="1" s="1"/>
  <c r="AN46" i="1"/>
  <c r="AQ46" i="1" s="1"/>
  <c r="AN44" i="1"/>
  <c r="AQ44" i="1" s="1"/>
  <c r="AN24" i="1"/>
  <c r="AQ24" i="1" s="1"/>
  <c r="AN23" i="1"/>
  <c r="AQ23" i="1" s="1"/>
  <c r="AN15" i="1"/>
  <c r="AQ15" i="1" s="1"/>
  <c r="AN21" i="1"/>
  <c r="AQ21" i="1" s="1"/>
  <c r="AP47" i="1"/>
  <c r="AP24" i="1"/>
  <c r="AO47" i="1"/>
  <c r="AO24" i="1"/>
  <c r="H46" i="1"/>
  <c r="H35" i="1"/>
  <c r="H33" i="1"/>
  <c r="H38" i="1"/>
  <c r="H44" i="1"/>
  <c r="H21" i="1"/>
  <c r="H23" i="1"/>
  <c r="H17" i="1"/>
  <c r="H15" i="1"/>
  <c r="H12" i="1"/>
  <c r="H10" i="1"/>
  <c r="AD17" i="1"/>
  <c r="AN17" i="1" s="1"/>
  <c r="AQ17" i="1" s="1"/>
</calcChain>
</file>

<file path=xl/sharedStrings.xml><?xml version="1.0" encoding="utf-8"?>
<sst xmlns="http://schemas.openxmlformats.org/spreadsheetml/2006/main" count="102" uniqueCount="55">
  <si>
    <t>SimulationName</t>
  </si>
  <si>
    <t>Clock.Today</t>
  </si>
  <si>
    <t>Cotton.Leaf.Height</t>
  </si>
  <si>
    <t>Cotton.Leaf.NodeNumber</t>
  </si>
  <si>
    <t>EMCalculator.Script.EMp100</t>
  </si>
  <si>
    <t>Cotton.Leaf.LAI</t>
  </si>
  <si>
    <t>Cotton.Leaf.CoverGreen</t>
  </si>
  <si>
    <t>EMCalculator.Script.EMv100</t>
  </si>
  <si>
    <t>Cotton.Leaf.TotalNumber</t>
  </si>
  <si>
    <t>Cotton.Leaf.Wt</t>
  </si>
  <si>
    <t>Cotton.Stem.Wt</t>
  </si>
  <si>
    <t>Cotton.Boll.Wt</t>
  </si>
  <si>
    <t>Cotton.AboveGround.Wt</t>
  </si>
  <si>
    <t>ForestHill2023IrrigationFull</t>
  </si>
  <si>
    <t>ForestHill2023IrrigationPartial</t>
  </si>
  <si>
    <t>Cotton.Bur.Wt</t>
  </si>
  <si>
    <t>Cotton.Leaf.LAIError</t>
  </si>
  <si>
    <t>Cotton.Leaf.CoverGreenError</t>
  </si>
  <si>
    <t>Cotton.Leaf.WtError</t>
  </si>
  <si>
    <t>Cotton.Stem.WtError</t>
  </si>
  <si>
    <t>Cotton.Boll.WtError</t>
  </si>
  <si>
    <t>Cotton.AboveGround.WtError</t>
  </si>
  <si>
    <t>Cotton.Bur.WtError</t>
  </si>
  <si>
    <t>Cotton.Seed.Wt</t>
  </si>
  <si>
    <t>Cotton.Seed.WtError</t>
  </si>
  <si>
    <t>Cotton.Leaf.N</t>
  </si>
  <si>
    <t>Cotton.Leaf.Nerror</t>
  </si>
  <si>
    <t>Cotton.Leaf.NConcError</t>
  </si>
  <si>
    <t>Cotton.Stem.N</t>
  </si>
  <si>
    <t>Cotton.Stem.Nerror</t>
  </si>
  <si>
    <t>Cotton.Stem.NConcError</t>
  </si>
  <si>
    <t>Cotton.Leaf.SpecificAreaCanopy</t>
  </si>
  <si>
    <t>Cotton.Lint.Wt</t>
  </si>
  <si>
    <t>Cotton.Lint.WtError</t>
  </si>
  <si>
    <t>Cotton.Boll.BurFraction</t>
  </si>
  <si>
    <t>Cotton.Boll.LintFraction</t>
  </si>
  <si>
    <t>Cotton.Boll.SeedFraction</t>
  </si>
  <si>
    <t>Cotton.Boll.SeedCottonFraction</t>
  </si>
  <si>
    <t>Cotton.Bur.N</t>
  </si>
  <si>
    <t>Cotton.Bur.NError</t>
  </si>
  <si>
    <t>Cotton.Bur.NConc</t>
  </si>
  <si>
    <t>Cotton.Bur.NConcError</t>
  </si>
  <si>
    <t>Cotton.Leaf.NConc</t>
  </si>
  <si>
    <t>Cotton.Stem.NConc</t>
  </si>
  <si>
    <t>Cotton.Boll.HarvestIndex</t>
  </si>
  <si>
    <t>Cotton.Phenology.SquaringDAS</t>
  </si>
  <si>
    <t>Cotton.Phenology.FloweringDAS</t>
  </si>
  <si>
    <t>Cotton.Phenology.HarvestRipeDAS</t>
  </si>
  <si>
    <t>Cotton.Seed.N</t>
  </si>
  <si>
    <t>Cotton.Seed.Nerror</t>
  </si>
  <si>
    <t>Cotton.Seed.NConc</t>
  </si>
  <si>
    <t>Cotton.Seed.NConcError</t>
  </si>
  <si>
    <t>Cotton.Boll.NConc</t>
  </si>
  <si>
    <t>Cotton.Boll.NConcError</t>
  </si>
  <si>
    <t>Cotton.Boll.N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</si>
</sst>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0" fillId="0" borderId="0" xfId="0" applyFill="1"/>
    <xf numFmtId="0" fontId="1" fillId="0" borderId="0" xfId="0" applyFont="1" applyFill="1"/>
    <xf numFmtId="164" fontId="0" fillId="0" borderId="0" xfId="0" applyNumberFormat="1" applyFill="1"/>
    <xf numFmtId="2" fontId="0" fillId="0" borderId="0" xfId="0" applyNumberFormat="1" applyFill="1"/>
    <xf numFmtId="165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AX57"/>
  <sheetViews>
    <sheetView tabSelected="1" zoomScaleNormal="100" workbookViewId="0">
      <pane xSplit="2" ySplit="1" topLeftCell="AI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 x14ac:dyDescent="0.25"/>
  <cols>
    <col min="1" max="1" width="28" style="2" bestFit="1" customWidth="1"/>
    <col min="2" max="2" width="11.5703125" style="2" bestFit="1" customWidth="1"/>
    <col min="3" max="3" width="18" style="2" bestFit="1" customWidth="1"/>
    <col min="4" max="4" width="24.42578125" style="2" bestFit="1" customWidth="1"/>
    <col min="5" max="5" width="24" style="2" bestFit="1" customWidth="1"/>
    <col min="6" max="6" width="14.7109375" style="2" bestFit="1" customWidth="1"/>
    <col min="7" max="7" width="19.140625" style="2" bestFit="1" customWidth="1"/>
    <col min="8" max="8" width="30.140625" style="2" bestFit="1" customWidth="1"/>
    <col min="9" max="9" width="22.85546875" style="2" bestFit="1" customWidth="1"/>
    <col min="10" max="10" width="27.28515625" style="2" bestFit="1" customWidth="1"/>
    <col min="11" max="11" width="26" style="2" bestFit="1" customWidth="1"/>
    <col min="12" max="12" width="26.140625" style="2" bestFit="1" customWidth="1"/>
    <col min="13" max="13" width="14.5703125" style="2" bestFit="1" customWidth="1"/>
    <col min="14" max="14" width="19" style="2" bestFit="1" customWidth="1"/>
    <col min="15" max="15" width="13.42578125" style="2" bestFit="1" customWidth="1"/>
    <col min="16" max="16" width="18" style="2" bestFit="1" customWidth="1"/>
    <col min="17" max="17" width="17.85546875" style="2" bestFit="1" customWidth="1"/>
    <col min="18" max="18" width="22.28515625" style="2" customWidth="1"/>
    <col min="19" max="19" width="15.42578125" style="2" customWidth="1"/>
    <col min="20" max="20" width="19.85546875" style="2" customWidth="1"/>
    <col min="21" max="21" width="14.28515625" style="2" customWidth="1"/>
    <col min="22" max="22" width="18.85546875" style="2" customWidth="1"/>
    <col min="23" max="23" width="18.7109375" style="2" customWidth="1"/>
    <col min="24" max="24" width="23.140625" style="2" customWidth="1"/>
    <col min="25" max="25" width="14.28515625" style="2" customWidth="1"/>
    <col min="26" max="26" width="18.7109375" style="2" customWidth="1"/>
    <col min="27" max="27" width="23.42578125" style="2" customWidth="1"/>
    <col min="28" max="28" width="27.85546875" style="2" customWidth="1"/>
    <col min="29" max="29" width="23.7109375" style="2" customWidth="1"/>
    <col min="30" max="30" width="13.85546875" style="2" customWidth="1"/>
    <col min="31" max="31" width="18.28515625" style="2" customWidth="1"/>
    <col min="32" max="32" width="15.28515625" style="2" customWidth="1"/>
    <col min="33" max="33" width="19.7109375" style="2" customWidth="1"/>
    <col min="34" max="34" width="12.5703125" style="2" customWidth="1"/>
    <col min="35" max="36" width="17" style="2" customWidth="1"/>
    <col min="37" max="37" width="21.5703125" style="2" customWidth="1"/>
    <col min="38" max="38" width="14.140625" style="2" customWidth="1"/>
    <col min="39" max="39" width="18.5703125" style="2" customWidth="1"/>
    <col min="40" max="40" width="22.140625" style="2" customWidth="1"/>
    <col min="41" max="41" width="22.42578125" style="2" customWidth="1"/>
    <col min="42" max="42" width="23.5703125" style="2" customWidth="1"/>
    <col min="43" max="43" width="29.85546875" style="2" customWidth="1"/>
    <col min="44" max="44" width="14.140625" style="5" customWidth="1"/>
    <col min="45" max="45" width="18.7109375" style="2" customWidth="1"/>
    <col min="46" max="46" width="18.5703125" style="2" bestFit="1" customWidth="1"/>
    <col min="47" max="47" width="23" style="2" bestFit="1" customWidth="1"/>
    <col min="48" max="48" width="17.5703125" style="2" bestFit="1" customWidth="1"/>
    <col min="49" max="49" width="22" style="2" bestFit="1" customWidth="1"/>
    <col min="50" max="50" width="13.140625" style="2" bestFit="1" customWidth="1"/>
    <col min="51" max="16384" width="9.140625" style="2"/>
  </cols>
  <sheetData>
    <row r="1" spans="1:5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5</v>
      </c>
      <c r="G1" s="2" t="s">
        <v>16</v>
      </c>
      <c r="H1" s="2" t="s">
        <v>31</v>
      </c>
      <c r="I1" s="2" t="s">
        <v>6</v>
      </c>
      <c r="J1" s="2" t="s">
        <v>17</v>
      </c>
      <c r="K1" s="2" t="s">
        <v>7</v>
      </c>
      <c r="L1" s="2" t="s">
        <v>4</v>
      </c>
      <c r="M1" s="2" t="s">
        <v>9</v>
      </c>
      <c r="N1" s="2" t="s">
        <v>18</v>
      </c>
      <c r="O1" s="2" t="s">
        <v>25</v>
      </c>
      <c r="P1" s="2" t="s">
        <v>26</v>
      </c>
      <c r="Q1" s="2" t="s">
        <v>42</v>
      </c>
      <c r="R1" s="2" t="s">
        <v>27</v>
      </c>
      <c r="S1" s="2" t="s">
        <v>10</v>
      </c>
      <c r="T1" s="2" t="s">
        <v>19</v>
      </c>
      <c r="U1" s="2" t="s">
        <v>28</v>
      </c>
      <c r="V1" s="2" t="s">
        <v>29</v>
      </c>
      <c r="W1" s="2" t="s">
        <v>43</v>
      </c>
      <c r="X1" s="2" t="s">
        <v>30</v>
      </c>
      <c r="Y1" s="2" t="s">
        <v>11</v>
      </c>
      <c r="Z1" s="2" t="s">
        <v>20</v>
      </c>
      <c r="AA1" s="2" t="s">
        <v>12</v>
      </c>
      <c r="AB1" s="2" t="s">
        <v>21</v>
      </c>
      <c r="AC1" s="3" t="s">
        <v>44</v>
      </c>
      <c r="AD1" s="2" t="s">
        <v>15</v>
      </c>
      <c r="AE1" s="2" t="s">
        <v>22</v>
      </c>
      <c r="AF1" s="2" t="s">
        <v>23</v>
      </c>
      <c r="AG1" s="2" t="s">
        <v>24</v>
      </c>
      <c r="AH1" s="2" t="s">
        <v>38</v>
      </c>
      <c r="AI1" s="2" t="s">
        <v>39</v>
      </c>
      <c r="AJ1" s="2" t="s">
        <v>40</v>
      </c>
      <c r="AK1" s="2" t="s">
        <v>41</v>
      </c>
      <c r="AL1" s="2" t="s">
        <v>32</v>
      </c>
      <c r="AM1" s="2" t="s">
        <v>33</v>
      </c>
      <c r="AN1" s="2" t="s">
        <v>34</v>
      </c>
      <c r="AO1" s="2" t="s">
        <v>35</v>
      </c>
      <c r="AP1" s="2" t="s">
        <v>36</v>
      </c>
      <c r="AQ1" s="2" t="s">
        <v>37</v>
      </c>
      <c r="AR1" s="2" t="s">
        <v>48</v>
      </c>
      <c r="AS1" s="2" t="s">
        <v>49</v>
      </c>
      <c r="AT1" s="2" t="s">
        <v>50</v>
      </c>
      <c r="AU1" s="2" t="s">
        <v>51</v>
      </c>
      <c r="AV1" s="2" t="s">
        <v>52</v>
      </c>
      <c r="AW1" s="2" t="s">
        <v>53</v>
      </c>
      <c r="AX1" s="2" t="s">
        <v>54</v>
      </c>
    </row>
    <row r="2" spans="1:50" x14ac:dyDescent="0.25">
      <c r="A2" s="2" t="s">
        <v>13</v>
      </c>
      <c r="B2" s="4">
        <v>45236</v>
      </c>
      <c r="C2" s="5"/>
      <c r="D2" s="5"/>
      <c r="E2" s="5"/>
      <c r="F2" s="5"/>
      <c r="G2" s="5"/>
      <c r="H2" s="5"/>
      <c r="I2" s="5"/>
      <c r="J2" s="5"/>
      <c r="K2" s="5">
        <v>105.68333333333334</v>
      </c>
      <c r="L2" s="5">
        <v>96.683333333333337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S2" s="5"/>
      <c r="AT2" s="5"/>
      <c r="AU2" s="5"/>
      <c r="AV2" s="6"/>
      <c r="AW2" s="6"/>
      <c r="AX2" s="6"/>
    </row>
    <row r="3" spans="1:50" x14ac:dyDescent="0.25">
      <c r="A3" s="2" t="s">
        <v>13</v>
      </c>
      <c r="B3" s="4">
        <v>45243</v>
      </c>
      <c r="C3" s="5"/>
      <c r="D3" s="5"/>
      <c r="E3" s="5"/>
      <c r="F3" s="5"/>
      <c r="G3" s="5"/>
      <c r="H3" s="5"/>
      <c r="I3" s="5"/>
      <c r="J3" s="5"/>
      <c r="K3" s="5">
        <v>120.93333333333334</v>
      </c>
      <c r="L3" s="5">
        <v>139.43333333333331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S3" s="5"/>
      <c r="AT3" s="5"/>
      <c r="AU3" s="5"/>
      <c r="AV3" s="6"/>
      <c r="AW3" s="6"/>
      <c r="AX3" s="6"/>
    </row>
    <row r="4" spans="1:50" x14ac:dyDescent="0.25">
      <c r="A4" s="2" t="s">
        <v>13</v>
      </c>
      <c r="B4" s="4">
        <v>45248</v>
      </c>
      <c r="C4" s="5"/>
      <c r="D4" s="5"/>
      <c r="E4" s="5"/>
      <c r="F4" s="5"/>
      <c r="G4" s="5"/>
      <c r="H4" s="5"/>
      <c r="I4" s="5"/>
      <c r="J4" s="5"/>
      <c r="K4" s="5">
        <v>144.7833333333333</v>
      </c>
      <c r="L4" s="5">
        <v>162.56666666666666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S4" s="5"/>
      <c r="AT4" s="5"/>
      <c r="AU4" s="5"/>
      <c r="AV4" s="6"/>
      <c r="AW4" s="6"/>
      <c r="AX4" s="6"/>
    </row>
    <row r="5" spans="1:50" x14ac:dyDescent="0.25">
      <c r="A5" s="2" t="s">
        <v>13</v>
      </c>
      <c r="B5" s="4">
        <v>45254</v>
      </c>
      <c r="C5" s="5">
        <v>86</v>
      </c>
      <c r="D5" s="5">
        <v>1.45</v>
      </c>
      <c r="E5" s="5"/>
      <c r="F5" s="5"/>
      <c r="G5" s="5"/>
      <c r="H5" s="5"/>
      <c r="I5" s="5"/>
      <c r="J5" s="5"/>
      <c r="K5" s="5">
        <v>163.91666666666666</v>
      </c>
      <c r="L5" s="5">
        <v>183.21666666666667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S5" s="5"/>
      <c r="AT5" s="5"/>
      <c r="AU5" s="5"/>
      <c r="AV5" s="6"/>
      <c r="AW5" s="6"/>
      <c r="AX5" s="6"/>
    </row>
    <row r="6" spans="1:50" x14ac:dyDescent="0.25">
      <c r="A6" s="2" t="s">
        <v>13</v>
      </c>
      <c r="B6" s="4">
        <v>45259</v>
      </c>
      <c r="C6" s="5">
        <v>153</v>
      </c>
      <c r="D6" s="5">
        <v>2.85</v>
      </c>
      <c r="E6" s="5"/>
      <c r="F6" s="5">
        <v>0.10276899785187731</v>
      </c>
      <c r="G6" s="5">
        <v>2.4123522851920851E-2</v>
      </c>
      <c r="H6" s="5"/>
      <c r="I6" s="5"/>
      <c r="J6" s="5"/>
      <c r="K6" s="5">
        <v>178.29999999999998</v>
      </c>
      <c r="L6" s="5">
        <v>172.93333333333331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S6" s="5"/>
      <c r="AT6" s="5"/>
      <c r="AU6" s="5"/>
      <c r="AV6" s="6"/>
      <c r="AW6" s="6"/>
      <c r="AX6" s="6"/>
    </row>
    <row r="7" spans="1:50" x14ac:dyDescent="0.25">
      <c r="A7" s="2" t="s">
        <v>13</v>
      </c>
      <c r="B7" s="4">
        <v>45266</v>
      </c>
      <c r="C7" s="5">
        <v>250</v>
      </c>
      <c r="D7" s="5">
        <v>6.05</v>
      </c>
      <c r="E7" s="5"/>
      <c r="F7" s="5">
        <v>0.22487305131812216</v>
      </c>
      <c r="G7" s="5">
        <v>1.3732764172807894E-2</v>
      </c>
      <c r="H7" s="5"/>
      <c r="I7" s="5">
        <v>0.19663461538461538</v>
      </c>
      <c r="J7" s="5">
        <v>3.5770618361488406E-2</v>
      </c>
      <c r="K7" s="5">
        <v>178.16666666666666</v>
      </c>
      <c r="L7" s="5">
        <v>192.94999999999996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S7" s="5"/>
      <c r="AT7" s="5"/>
      <c r="AU7" s="5"/>
      <c r="AV7" s="6"/>
      <c r="AW7" s="6"/>
      <c r="AX7" s="6"/>
    </row>
    <row r="8" spans="1:50" x14ac:dyDescent="0.25">
      <c r="A8" s="2" t="s">
        <v>13</v>
      </c>
      <c r="B8" s="4">
        <v>45273</v>
      </c>
      <c r="C8" s="5">
        <v>337</v>
      </c>
      <c r="D8" s="5">
        <v>8</v>
      </c>
      <c r="E8" s="5"/>
      <c r="F8" s="5"/>
      <c r="G8" s="5">
        <v>3.605272908788857E-2</v>
      </c>
      <c r="H8" s="5"/>
      <c r="I8" s="5">
        <v>0.27596153846153848</v>
      </c>
      <c r="J8" s="5">
        <v>4.7629496970109417E-2</v>
      </c>
      <c r="K8" s="5">
        <v>182.6</v>
      </c>
      <c r="L8" s="5">
        <v>161.20000000000002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S8" s="5"/>
      <c r="AT8" s="5"/>
      <c r="AU8" s="5"/>
      <c r="AV8" s="6"/>
      <c r="AW8" s="6"/>
      <c r="AX8" s="6"/>
    </row>
    <row r="9" spans="1:50" x14ac:dyDescent="0.25">
      <c r="A9" s="2" t="s">
        <v>13</v>
      </c>
      <c r="B9" s="4">
        <v>45274</v>
      </c>
      <c r="C9" s="5"/>
      <c r="D9" s="5"/>
      <c r="E9" s="5"/>
      <c r="F9" s="5">
        <v>0.5190413407082255</v>
      </c>
      <c r="G9" s="5">
        <v>3.605272908788857E-2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S9" s="5"/>
      <c r="AT9" s="5"/>
      <c r="AU9" s="5"/>
      <c r="AV9" s="6"/>
      <c r="AW9" s="6"/>
      <c r="AX9" s="6"/>
    </row>
    <row r="10" spans="1:50" x14ac:dyDescent="0.25">
      <c r="A10" s="2" t="s">
        <v>13</v>
      </c>
      <c r="B10" s="4">
        <v>45279</v>
      </c>
      <c r="C10" s="5">
        <v>448.5</v>
      </c>
      <c r="D10" s="5">
        <v>9.9499999999999993</v>
      </c>
      <c r="E10" s="5">
        <v>19.8</v>
      </c>
      <c r="F10" s="5">
        <v>0.93459622187351832</v>
      </c>
      <c r="G10" s="5">
        <v>0.14620537270042952</v>
      </c>
      <c r="H10" s="5">
        <f>F10/M10</f>
        <v>1.5105834874517821E-2</v>
      </c>
      <c r="I10" s="5">
        <v>0.41602564102564105</v>
      </c>
      <c r="J10" s="5">
        <v>4.632333044943851E-2</v>
      </c>
      <c r="K10" s="5">
        <v>176.85714285714286</v>
      </c>
      <c r="L10" s="5">
        <v>142.31428571428572</v>
      </c>
      <c r="M10" s="5">
        <v>61.869882044725493</v>
      </c>
      <c r="N10" s="5">
        <v>9.8944061136249797</v>
      </c>
      <c r="O10" s="5">
        <v>2.7791398409567232</v>
      </c>
      <c r="P10" s="5">
        <v>0.51636545192196637</v>
      </c>
      <c r="Q10" s="5">
        <v>4.4797499999999997E-2</v>
      </c>
      <c r="R10" s="5">
        <v>2.5078194379448237E-3</v>
      </c>
      <c r="S10" s="5">
        <v>47.219165425471701</v>
      </c>
      <c r="T10" s="5">
        <v>8.1228456876960564</v>
      </c>
      <c r="U10" s="5">
        <v>1.2118088803109981</v>
      </c>
      <c r="V10" s="5">
        <v>0.18412828321885388</v>
      </c>
      <c r="W10" s="5">
        <v>2.57275E-2</v>
      </c>
      <c r="X10" s="5">
        <v>6.7158394858723817E-4</v>
      </c>
      <c r="Y10" s="5"/>
      <c r="Z10" s="5"/>
      <c r="AA10" s="5">
        <v>109.08904747019719</v>
      </c>
      <c r="AB10" s="5">
        <v>17.913790990518695</v>
      </c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S10" s="5"/>
      <c r="AT10" s="5"/>
      <c r="AU10" s="5"/>
      <c r="AV10" s="6"/>
      <c r="AW10" s="6"/>
      <c r="AX10" s="6"/>
    </row>
    <row r="11" spans="1:50" x14ac:dyDescent="0.25">
      <c r="A11" s="2" t="s">
        <v>13</v>
      </c>
      <c r="B11" s="4">
        <v>45288</v>
      </c>
      <c r="C11" s="5"/>
      <c r="D11" s="5"/>
      <c r="E11" s="5"/>
      <c r="F11" s="5">
        <v>2.2807749309999026</v>
      </c>
      <c r="G11" s="5">
        <v>4.1026933330751199E-2</v>
      </c>
      <c r="H11" s="5"/>
      <c r="I11" s="5"/>
      <c r="J11" s="5"/>
      <c r="K11" s="5">
        <v>198.48333333333335</v>
      </c>
      <c r="L11" s="5">
        <v>190.58333333333337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S11" s="5"/>
      <c r="AT11" s="5"/>
      <c r="AU11" s="5"/>
      <c r="AV11" s="6"/>
      <c r="AW11" s="6"/>
      <c r="AX11" s="6"/>
    </row>
    <row r="12" spans="1:50" x14ac:dyDescent="0.25">
      <c r="A12" s="2" t="s">
        <v>13</v>
      </c>
      <c r="B12" s="4">
        <v>45296</v>
      </c>
      <c r="C12" s="5">
        <v>770.5</v>
      </c>
      <c r="D12" s="5"/>
      <c r="E12" s="5">
        <v>41.2</v>
      </c>
      <c r="F12" s="5">
        <v>2.9598787282147736</v>
      </c>
      <c r="G12" s="5">
        <v>7.4730791031138666E-2</v>
      </c>
      <c r="H12" s="5">
        <f>F12/M12</f>
        <v>1.9955521573186027E-2</v>
      </c>
      <c r="I12" s="5">
        <v>0.75</v>
      </c>
      <c r="J12" s="5">
        <v>8.4403488823438802E-2</v>
      </c>
      <c r="K12" s="5">
        <v>195.43333333333337</v>
      </c>
      <c r="L12" s="5">
        <v>145.15</v>
      </c>
      <c r="M12" s="5">
        <v>148.32379686792672</v>
      </c>
      <c r="N12" s="5">
        <v>6.8778449919180575</v>
      </c>
      <c r="O12" s="5">
        <v>6.2119392764509858</v>
      </c>
      <c r="P12" s="5">
        <v>0.43258397929577203</v>
      </c>
      <c r="Q12" s="5">
        <v>4.1849999999999998E-2</v>
      </c>
      <c r="R12" s="5">
        <v>1.1403800536080946E-3</v>
      </c>
      <c r="S12" s="5">
        <v>182.30627017799995</v>
      </c>
      <c r="T12" s="5">
        <v>22.665866039996502</v>
      </c>
      <c r="U12" s="5">
        <v>3.5376681735872255</v>
      </c>
      <c r="V12" s="5">
        <v>0.77283952257010957</v>
      </c>
      <c r="W12" s="5">
        <v>1.9224999999999999E-2</v>
      </c>
      <c r="X12" s="5">
        <v>2.2917606041353133E-3</v>
      </c>
      <c r="Y12" s="5"/>
      <c r="Z12" s="5"/>
      <c r="AA12" s="5">
        <v>330.63006704592664</v>
      </c>
      <c r="AB12" s="5">
        <v>29.284809478125943</v>
      </c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S12" s="5"/>
      <c r="AT12" s="5"/>
      <c r="AU12" s="5"/>
      <c r="AV12" s="6"/>
      <c r="AW12" s="6"/>
      <c r="AX12" s="6"/>
    </row>
    <row r="13" spans="1:50" x14ac:dyDescent="0.25">
      <c r="A13" s="2" t="s">
        <v>13</v>
      </c>
      <c r="B13" s="4">
        <v>45302</v>
      </c>
      <c r="C13" s="5">
        <v>973</v>
      </c>
      <c r="D13" s="5">
        <v>16.3</v>
      </c>
      <c r="E13" s="5"/>
      <c r="F13" s="5"/>
      <c r="G13" s="5"/>
      <c r="H13" s="5"/>
      <c r="I13" s="5">
        <v>0.92307692307692313</v>
      </c>
      <c r="J13" s="5">
        <v>0.10013140610136738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S13" s="5"/>
      <c r="AT13" s="5"/>
      <c r="AU13" s="5"/>
      <c r="AV13" s="6"/>
      <c r="AW13" s="6"/>
      <c r="AX13" s="6"/>
    </row>
    <row r="14" spans="1:50" x14ac:dyDescent="0.25">
      <c r="A14" s="2" t="s">
        <v>13</v>
      </c>
      <c r="B14" s="4">
        <v>45306</v>
      </c>
      <c r="C14" s="5">
        <v>1014</v>
      </c>
      <c r="D14" s="5"/>
      <c r="E14" s="5"/>
      <c r="F14" s="5"/>
      <c r="G14" s="5"/>
      <c r="H14" s="5"/>
      <c r="I14" s="5">
        <v>0.9028846153846154</v>
      </c>
      <c r="J14" s="5">
        <v>7.0723752109358815E-2</v>
      </c>
      <c r="K14" s="5">
        <v>158.63333333333333</v>
      </c>
      <c r="L14" s="5">
        <v>104.5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S14" s="5"/>
      <c r="AT14" s="5"/>
      <c r="AU14" s="5"/>
      <c r="AV14" s="6"/>
      <c r="AW14" s="6"/>
      <c r="AX14" s="6"/>
    </row>
    <row r="15" spans="1:50" x14ac:dyDescent="0.25">
      <c r="A15" s="2" t="s">
        <v>13</v>
      </c>
      <c r="B15" s="4">
        <v>45307</v>
      </c>
      <c r="C15" s="5"/>
      <c r="D15" s="5">
        <v>16.899999999999999</v>
      </c>
      <c r="E15" s="5">
        <v>52.9</v>
      </c>
      <c r="F15" s="5">
        <v>4.2869858289235543</v>
      </c>
      <c r="G15" s="5">
        <v>0.46875655267478084</v>
      </c>
      <c r="H15" s="5">
        <f>F15/M15</f>
        <v>1.8194598470576563E-2</v>
      </c>
      <c r="I15" s="5"/>
      <c r="J15" s="5"/>
      <c r="K15" s="5"/>
      <c r="L15" s="5"/>
      <c r="M15" s="5">
        <v>235.61860053445332</v>
      </c>
      <c r="N15" s="5">
        <v>27.886131015250321</v>
      </c>
      <c r="O15" s="5">
        <v>9.3830195296014427</v>
      </c>
      <c r="P15" s="5">
        <v>1.2147513729806729</v>
      </c>
      <c r="Q15" s="5">
        <v>3.9805E-2</v>
      </c>
      <c r="R15" s="5">
        <v>1.1691164755205162E-3</v>
      </c>
      <c r="S15" s="5">
        <v>329.13664247461998</v>
      </c>
      <c r="T15" s="5">
        <v>47.906275214333796</v>
      </c>
      <c r="U15" s="5">
        <v>4.3640337069750732</v>
      </c>
      <c r="V15" s="5">
        <v>1.0235305361576506</v>
      </c>
      <c r="W15" s="5">
        <v>1.3165E-2</v>
      </c>
      <c r="X15" s="5">
        <v>1.4221697038914437E-3</v>
      </c>
      <c r="Y15" s="5">
        <v>39.927173460593856</v>
      </c>
      <c r="Z15" s="5">
        <v>11.962135909923683</v>
      </c>
      <c r="AA15" s="5">
        <v>604.68241646966715</v>
      </c>
      <c r="AB15" s="5">
        <v>85.8105223676002</v>
      </c>
      <c r="AC15" s="5">
        <f>Y15/AA15</f>
        <v>6.602998925237763E-2</v>
      </c>
      <c r="AD15" s="5">
        <v>26.970805672631151</v>
      </c>
      <c r="AE15" s="5">
        <v>8.0804228071534308</v>
      </c>
      <c r="AF15" s="5"/>
      <c r="AG15" s="5"/>
      <c r="AH15" s="5"/>
      <c r="AI15" s="5"/>
      <c r="AJ15" s="5"/>
      <c r="AK15" s="5"/>
      <c r="AL15" s="5"/>
      <c r="AM15" s="5"/>
      <c r="AN15" s="5">
        <f>AD15/Y15</f>
        <v>0.67549999999999999</v>
      </c>
      <c r="AO15" s="5"/>
      <c r="AP15" s="5"/>
      <c r="AQ15" s="5">
        <f>1-AN15</f>
        <v>0.32450000000000001</v>
      </c>
      <c r="AS15" s="5"/>
      <c r="AT15" s="5"/>
      <c r="AU15" s="5"/>
      <c r="AV15" s="6">
        <v>3.202E-2</v>
      </c>
      <c r="AW15" s="6">
        <v>1.601E-2</v>
      </c>
      <c r="AX15" s="6">
        <v>1.2784680942082152</v>
      </c>
    </row>
    <row r="16" spans="1:50" x14ac:dyDescent="0.25">
      <c r="A16" s="2" t="s">
        <v>13</v>
      </c>
      <c r="B16" s="4">
        <v>45314</v>
      </c>
      <c r="C16" s="5">
        <v>1175.5</v>
      </c>
      <c r="D16" s="5">
        <v>18.149999999999999</v>
      </c>
      <c r="E16" s="5"/>
      <c r="F16" s="5"/>
      <c r="G16" s="5"/>
      <c r="H16" s="5"/>
      <c r="I16" s="5">
        <v>0.98701923076923082</v>
      </c>
      <c r="J16" s="5">
        <v>7.2646492320450506E-2</v>
      </c>
      <c r="K16" s="5">
        <v>202.79999999999998</v>
      </c>
      <c r="L16" s="5">
        <v>173.93333333333331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S16" s="5"/>
      <c r="AT16" s="5"/>
      <c r="AU16" s="5"/>
      <c r="AV16" s="6"/>
      <c r="AW16" s="6"/>
      <c r="AX16" s="6"/>
    </row>
    <row r="17" spans="1:50" x14ac:dyDescent="0.25">
      <c r="A17" s="2" t="s">
        <v>13</v>
      </c>
      <c r="B17" s="4">
        <v>45323</v>
      </c>
      <c r="C17" s="5">
        <v>1246.5</v>
      </c>
      <c r="D17" s="5">
        <v>19.649999999999999</v>
      </c>
      <c r="E17" s="5">
        <v>66.849999999999994</v>
      </c>
      <c r="F17" s="5">
        <v>5.312378794687266</v>
      </c>
      <c r="G17" s="5">
        <v>0.32232021196016941</v>
      </c>
      <c r="H17" s="5">
        <f>F17/M17</f>
        <v>1.8772983230925386E-2</v>
      </c>
      <c r="I17" s="5">
        <v>0.98990384615384619</v>
      </c>
      <c r="J17" s="5">
        <v>6.3817475023250456E-2</v>
      </c>
      <c r="K17" s="5">
        <v>204.26666666666665</v>
      </c>
      <c r="L17" s="5">
        <v>180.61666666666667</v>
      </c>
      <c r="M17" s="5">
        <v>282.98</v>
      </c>
      <c r="N17" s="5">
        <v>14.343476168991488</v>
      </c>
      <c r="O17" s="5">
        <v>10.735863447906745</v>
      </c>
      <c r="P17" s="5">
        <v>1.0446586237321978</v>
      </c>
      <c r="Q17" s="5">
        <v>3.7872499999999996E-2</v>
      </c>
      <c r="R17" s="5">
        <v>1.876244031747204E-3</v>
      </c>
      <c r="S17" s="5">
        <v>425.3</v>
      </c>
      <c r="T17" s="5">
        <v>30.683746252519693</v>
      </c>
      <c r="U17" s="5">
        <v>4.5787539320801187</v>
      </c>
      <c r="V17" s="5">
        <v>0.56508636038383531</v>
      </c>
      <c r="W17" s="5">
        <v>1.07435E-2</v>
      </c>
      <c r="X17" s="5">
        <v>7.0551801299945712E-4</v>
      </c>
      <c r="Y17" s="5">
        <v>175.6</v>
      </c>
      <c r="Z17" s="5">
        <v>33.94794110158449</v>
      </c>
      <c r="AA17" s="5">
        <v>883.9</v>
      </c>
      <c r="AB17" s="5">
        <v>74.99244449534504</v>
      </c>
      <c r="AC17" s="5">
        <f>Y17/AA17</f>
        <v>0.19866500735377304</v>
      </c>
      <c r="AD17" s="5">
        <f>Y17*0.4156</f>
        <v>72.97936</v>
      </c>
      <c r="AE17" s="5">
        <v>14.108764321818526</v>
      </c>
      <c r="AF17" s="5"/>
      <c r="AG17" s="5"/>
      <c r="AH17" s="5"/>
      <c r="AI17" s="5"/>
      <c r="AJ17" s="5"/>
      <c r="AK17" s="5"/>
      <c r="AL17" s="5"/>
      <c r="AM17" s="5"/>
      <c r="AN17" s="5">
        <f>AD17/Y17</f>
        <v>0.41560000000000002</v>
      </c>
      <c r="AO17" s="5"/>
      <c r="AP17" s="5"/>
      <c r="AQ17" s="5">
        <f>1-AN17</f>
        <v>0.58440000000000003</v>
      </c>
      <c r="AS17" s="5"/>
      <c r="AT17" s="5"/>
      <c r="AU17" s="5"/>
      <c r="AV17" s="6"/>
      <c r="AW17" s="6"/>
      <c r="AX17" s="6"/>
    </row>
    <row r="18" spans="1:50" x14ac:dyDescent="0.25">
      <c r="A18" s="2" t="s">
        <v>13</v>
      </c>
      <c r="B18" s="4">
        <v>45331</v>
      </c>
      <c r="C18" s="5"/>
      <c r="D18" s="5"/>
      <c r="E18" s="5"/>
      <c r="F18" s="5">
        <v>5.8926489999999996</v>
      </c>
      <c r="G18" s="5">
        <v>0.16848393942648088</v>
      </c>
      <c r="H18" s="5"/>
      <c r="I18" s="5"/>
      <c r="J18" s="5"/>
      <c r="K18" s="5">
        <v>175.71666666666667</v>
      </c>
      <c r="L18" s="5">
        <v>124.45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S18" s="5"/>
      <c r="AT18" s="5"/>
      <c r="AU18" s="5"/>
      <c r="AV18" s="6"/>
      <c r="AW18" s="6"/>
      <c r="AX18" s="6"/>
    </row>
    <row r="19" spans="1:50" x14ac:dyDescent="0.25">
      <c r="A19" s="2" t="s">
        <v>13</v>
      </c>
      <c r="B19" s="4">
        <v>45335</v>
      </c>
      <c r="C19" s="5"/>
      <c r="D19" s="5"/>
      <c r="E19" s="5"/>
      <c r="F19" s="5"/>
      <c r="G19" s="5"/>
      <c r="H19" s="5"/>
      <c r="I19" s="5"/>
      <c r="J19" s="5"/>
      <c r="K19" s="5">
        <v>191.41666666666666</v>
      </c>
      <c r="L19" s="5">
        <v>164.79999999999998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S19" s="5"/>
      <c r="AT19" s="5"/>
      <c r="AU19" s="5"/>
      <c r="AV19" s="6"/>
      <c r="AW19" s="6"/>
      <c r="AX19" s="6"/>
    </row>
    <row r="20" spans="1:50" x14ac:dyDescent="0.25">
      <c r="A20" s="2" t="s">
        <v>13</v>
      </c>
      <c r="B20" s="4">
        <v>45345</v>
      </c>
      <c r="C20" s="5">
        <v>1420</v>
      </c>
      <c r="D20" s="5"/>
      <c r="E20" s="5"/>
      <c r="F20" s="5">
        <v>7.135758</v>
      </c>
      <c r="G20" s="5">
        <v>0.25569019509642193</v>
      </c>
      <c r="H20" s="5"/>
      <c r="I20" s="5"/>
      <c r="J20" s="5"/>
      <c r="K20" s="5">
        <v>170.18571428571428</v>
      </c>
      <c r="L20" s="5">
        <v>147.1142857142857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S20" s="5"/>
      <c r="AT20" s="5"/>
      <c r="AU20" s="5"/>
      <c r="AV20" s="6"/>
      <c r="AW20" s="6"/>
      <c r="AX20" s="6"/>
    </row>
    <row r="21" spans="1:50" x14ac:dyDescent="0.25">
      <c r="A21" s="2" t="s">
        <v>13</v>
      </c>
      <c r="B21" s="4">
        <v>45355</v>
      </c>
      <c r="C21" s="5"/>
      <c r="D21" s="5">
        <v>23</v>
      </c>
      <c r="E21" s="5">
        <v>79</v>
      </c>
      <c r="F21" s="5">
        <v>5.51</v>
      </c>
      <c r="G21" s="5">
        <v>0.53</v>
      </c>
      <c r="H21" s="5">
        <f>F21/M21</f>
        <v>1.6305383267428347E-2</v>
      </c>
      <c r="I21" s="5"/>
      <c r="J21" s="5"/>
      <c r="K21" s="5"/>
      <c r="L21" s="5"/>
      <c r="M21" s="5">
        <v>337.92520602731139</v>
      </c>
      <c r="N21" s="5">
        <v>26.271203900123851</v>
      </c>
      <c r="O21" s="5">
        <v>11.867738993747693</v>
      </c>
      <c r="P21" s="5">
        <v>1.2816402222262933</v>
      </c>
      <c r="Q21" s="5">
        <v>3.5055000000000003E-2</v>
      </c>
      <c r="R21" s="5">
        <v>1.2674515112355966E-3</v>
      </c>
      <c r="S21" s="5">
        <v>523.52460726068648</v>
      </c>
      <c r="T21" s="5">
        <v>44.994370618393809</v>
      </c>
      <c r="U21" s="5">
        <v>4.8443436499220844</v>
      </c>
      <c r="V21" s="5">
        <v>0.6925192542480183</v>
      </c>
      <c r="W21" s="5">
        <v>9.2165000000000007E-3</v>
      </c>
      <c r="X21" s="5">
        <v>5.799841951869511E-4</v>
      </c>
      <c r="Y21" s="5">
        <v>675.24907725830906</v>
      </c>
      <c r="Z21" s="5">
        <v>60.207945935871315</v>
      </c>
      <c r="AA21" s="5">
        <v>1638.318526743443</v>
      </c>
      <c r="AB21" s="5">
        <v>221.32118746238078</v>
      </c>
      <c r="AC21" s="5">
        <f>Y21/AA21</f>
        <v>0.41215982498869191</v>
      </c>
      <c r="AD21" s="5">
        <v>201.62937446933105</v>
      </c>
      <c r="AE21" s="5">
        <v>17.978092656451143</v>
      </c>
      <c r="AF21" s="5">
        <v>191.02796395637563</v>
      </c>
      <c r="AG21" s="5">
        <v>17.032827905257886</v>
      </c>
      <c r="AH21" s="5">
        <v>2.5361029191403284</v>
      </c>
      <c r="AI21" s="5">
        <v>0.31169440130238801</v>
      </c>
      <c r="AJ21" s="5">
        <v>1.2669999999999999E-2</v>
      </c>
      <c r="AK21" s="5">
        <v>2.12967916206487E-3</v>
      </c>
      <c r="AL21" s="5"/>
      <c r="AM21" s="5"/>
      <c r="AN21" s="5">
        <f>AD21/Y21</f>
        <v>0.29859999999999998</v>
      </c>
      <c r="AO21" s="5"/>
      <c r="AP21" s="5"/>
      <c r="AQ21" s="5">
        <f>1-AN21</f>
        <v>0.70140000000000002</v>
      </c>
      <c r="AR21" s="5">
        <v>7.6506823406061057</v>
      </c>
      <c r="AS21" s="5">
        <v>0.87325237998046579</v>
      </c>
      <c r="AT21" s="5">
        <v>4.0004999999999999E-2</v>
      </c>
      <c r="AU21" s="5">
        <v>1.88860618799512E-3</v>
      </c>
      <c r="AV21" s="6"/>
      <c r="AW21" s="6"/>
      <c r="AX21" s="6"/>
    </row>
    <row r="22" spans="1:50" x14ac:dyDescent="0.25">
      <c r="A22" s="2" t="s">
        <v>13</v>
      </c>
      <c r="B22" s="4">
        <v>45365</v>
      </c>
      <c r="C22" s="5"/>
      <c r="D22" s="5"/>
      <c r="E22" s="5"/>
      <c r="F22" s="5"/>
      <c r="G22" s="5"/>
      <c r="H22" s="5"/>
      <c r="I22" s="5"/>
      <c r="J22" s="5"/>
      <c r="K22" s="5">
        <v>133.20000000000002</v>
      </c>
      <c r="L22" s="5">
        <v>108.51666666666667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S22" s="5"/>
      <c r="AT22" s="5"/>
      <c r="AU22" s="5"/>
      <c r="AV22" s="6"/>
      <c r="AW22" s="6"/>
      <c r="AX22" s="6"/>
    </row>
    <row r="23" spans="1:50" x14ac:dyDescent="0.25">
      <c r="A23" s="2" t="s">
        <v>13</v>
      </c>
      <c r="B23" s="4">
        <v>45385</v>
      </c>
      <c r="C23" s="5">
        <v>1428.5</v>
      </c>
      <c r="D23" s="5">
        <v>23.65</v>
      </c>
      <c r="E23" s="5">
        <v>86.85</v>
      </c>
      <c r="F23" s="5">
        <v>4.3250000000000002</v>
      </c>
      <c r="G23" s="5">
        <v>0.11559999999999999</v>
      </c>
      <c r="H23" s="5">
        <f>F23/M23</f>
        <v>1.2941352483542789E-2</v>
      </c>
      <c r="I23" s="5"/>
      <c r="J23" s="5"/>
      <c r="K23" s="5">
        <v>124.89999999999999</v>
      </c>
      <c r="L23" s="5">
        <v>79.050000000000011</v>
      </c>
      <c r="M23" s="5">
        <v>334.2</v>
      </c>
      <c r="N23" s="5">
        <v>13.419042646376479</v>
      </c>
      <c r="O23" s="5">
        <v>11.559452469963013</v>
      </c>
      <c r="P23" s="5">
        <v>1.0513685766398784</v>
      </c>
      <c r="Q23" s="5">
        <v>3.4540000000000001E-2</v>
      </c>
      <c r="R23" s="5">
        <v>1.9491536624904667E-3</v>
      </c>
      <c r="S23" s="5">
        <v>630.6</v>
      </c>
      <c r="T23" s="5">
        <v>59.199997434162121</v>
      </c>
      <c r="U23" s="5">
        <v>7.1397333860757417</v>
      </c>
      <c r="V23" s="5">
        <v>0.91414967363948718</v>
      </c>
      <c r="W23" s="5">
        <v>1.1295000000000001E-2</v>
      </c>
      <c r="X23" s="5">
        <v>4.5683695121998609E-4</v>
      </c>
      <c r="Y23" s="5">
        <v>855.7</v>
      </c>
      <c r="Z23" s="5">
        <v>91.695835177236717</v>
      </c>
      <c r="AA23" s="5">
        <v>1820.5</v>
      </c>
      <c r="AB23" s="5">
        <v>146.70194778841221</v>
      </c>
      <c r="AC23" s="5">
        <f>Y23/AA23</f>
        <v>0.4700357044767921</v>
      </c>
      <c r="AD23" s="5">
        <v>187.39514354294664</v>
      </c>
      <c r="AE23" s="5">
        <v>20.081387903815017</v>
      </c>
      <c r="AF23" s="5"/>
      <c r="AG23" s="5"/>
      <c r="AH23" s="5">
        <v>1.9535475365449542</v>
      </c>
      <c r="AI23" s="5">
        <v>0.41232588415750304</v>
      </c>
      <c r="AJ23" s="5">
        <v>1.0438000000000001E-2</v>
      </c>
      <c r="AK23" s="5">
        <v>2.0458093752840187E-3</v>
      </c>
      <c r="AL23" s="5"/>
      <c r="AM23" s="5"/>
      <c r="AN23" s="5">
        <f>AD23/Y23</f>
        <v>0.21899631125738767</v>
      </c>
      <c r="AO23" s="5"/>
      <c r="AP23" s="5"/>
      <c r="AQ23" s="5">
        <f>1-AN23</f>
        <v>0.78100368874261239</v>
      </c>
      <c r="AS23" s="5"/>
      <c r="AT23" s="5">
        <v>4.3422500000000003E-2</v>
      </c>
      <c r="AU23" s="5">
        <v>2.2055290370640965E-3</v>
      </c>
      <c r="AV23" s="6"/>
      <c r="AW23" s="6"/>
      <c r="AX23" s="6"/>
    </row>
    <row r="24" spans="1:50" x14ac:dyDescent="0.25">
      <c r="A24" s="2" t="s">
        <v>13</v>
      </c>
      <c r="B24" s="4">
        <v>45412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>
        <v>61.342563002639388</v>
      </c>
      <c r="N24" s="5">
        <v>9.5391475995884676</v>
      </c>
      <c r="O24" s="5">
        <v>1.9064599321036442</v>
      </c>
      <c r="P24" s="5">
        <v>0.40026684732717238</v>
      </c>
      <c r="Q24" s="5">
        <v>3.1032499999999998E-2</v>
      </c>
      <c r="R24" s="5">
        <v>3.5977064453157925E-3</v>
      </c>
      <c r="S24" s="5">
        <v>598.10592203032706</v>
      </c>
      <c r="T24" s="5">
        <v>76.849771781065485</v>
      </c>
      <c r="U24" s="5">
        <v>8.2327407991582557</v>
      </c>
      <c r="V24" s="5">
        <v>1.7500727476286186</v>
      </c>
      <c r="W24" s="5">
        <v>1.3667499999999999E-2</v>
      </c>
      <c r="X24" s="5">
        <v>1.4249999999999914E-3</v>
      </c>
      <c r="Y24" s="5">
        <v>832.08967648769135</v>
      </c>
      <c r="Z24" s="5">
        <v>69.017440607751908</v>
      </c>
      <c r="AA24" s="5">
        <v>1491.5381615206577</v>
      </c>
      <c r="AB24" s="5">
        <v>137.01665077173698</v>
      </c>
      <c r="AC24" s="5">
        <f>Y24/AA24</f>
        <v>0.55787354152531821</v>
      </c>
      <c r="AD24" s="5">
        <v>176.31980244774178</v>
      </c>
      <c r="AE24" s="5">
        <v>14.624795664783132</v>
      </c>
      <c r="AF24" s="5">
        <v>352.47318696018601</v>
      </c>
      <c r="AG24" s="5">
        <v>29.235787841444349</v>
      </c>
      <c r="AH24" s="5">
        <v>1.6464349889014456</v>
      </c>
      <c r="AI24" s="5">
        <v>0.22395941688111298</v>
      </c>
      <c r="AJ24" s="5">
        <v>9.4684999999999995E-3</v>
      </c>
      <c r="AK24" s="5">
        <v>2.1371241579905241E-3</v>
      </c>
      <c r="AL24" s="5">
        <v>303.29668707976356</v>
      </c>
      <c r="AM24" s="5">
        <v>25.156857101525507</v>
      </c>
      <c r="AN24" s="5">
        <f>AD24/Y24</f>
        <v>0.21189999999999998</v>
      </c>
      <c r="AO24" s="5">
        <f>AL24/Y24</f>
        <v>0.36450000000000005</v>
      </c>
      <c r="AP24" s="5">
        <f>AF24/Y24</f>
        <v>0.42359999999999992</v>
      </c>
      <c r="AQ24" s="5">
        <f>1-AN24</f>
        <v>0.78810000000000002</v>
      </c>
      <c r="AR24" s="5">
        <v>15.686311413510827</v>
      </c>
      <c r="AS24" s="5">
        <v>1.5974968382342152</v>
      </c>
      <c r="AT24" s="5">
        <v>4.4472500000000005E-2</v>
      </c>
      <c r="AU24" s="5">
        <v>1.7122767494384731E-3</v>
      </c>
      <c r="AV24" s="6"/>
      <c r="AW24" s="6"/>
      <c r="AX24" s="6"/>
    </row>
    <row r="25" spans="1:50" x14ac:dyDescent="0.25">
      <c r="A25" s="2" t="s">
        <v>14</v>
      </c>
      <c r="B25" s="4">
        <v>45236</v>
      </c>
      <c r="C25" s="5"/>
      <c r="D25" s="5"/>
      <c r="E25" s="5"/>
      <c r="F25" s="5"/>
      <c r="G25" s="5"/>
      <c r="H25" s="5"/>
      <c r="I25" s="5"/>
      <c r="J25" s="5"/>
      <c r="K25" s="5">
        <v>93.333333333333329</v>
      </c>
      <c r="L25" s="5">
        <v>82.300000000000011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S25" s="5"/>
      <c r="AT25" s="5"/>
      <c r="AU25" s="5"/>
      <c r="AV25" s="6"/>
      <c r="AW25" s="6"/>
      <c r="AX25" s="6"/>
    </row>
    <row r="26" spans="1:50" x14ac:dyDescent="0.25">
      <c r="A26" s="2" t="s">
        <v>14</v>
      </c>
      <c r="B26" s="4">
        <v>45243</v>
      </c>
      <c r="C26" s="5"/>
      <c r="D26" s="5"/>
      <c r="E26" s="5"/>
      <c r="F26" s="5"/>
      <c r="G26" s="5"/>
      <c r="H26" s="5"/>
      <c r="I26" s="5"/>
      <c r="J26" s="5"/>
      <c r="K26" s="5">
        <v>104.5</v>
      </c>
      <c r="L26" s="5">
        <v>135.1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S26" s="5"/>
      <c r="AT26" s="5"/>
      <c r="AU26" s="5"/>
      <c r="AV26" s="6"/>
      <c r="AW26" s="6"/>
      <c r="AX26" s="6"/>
    </row>
    <row r="27" spans="1:50" x14ac:dyDescent="0.25">
      <c r="A27" s="2" t="s">
        <v>14</v>
      </c>
      <c r="B27" s="4">
        <v>45248</v>
      </c>
      <c r="C27" s="5"/>
      <c r="D27" s="5"/>
      <c r="E27" s="5"/>
      <c r="F27" s="5"/>
      <c r="G27" s="5"/>
      <c r="H27" s="5"/>
      <c r="I27" s="5"/>
      <c r="J27" s="5"/>
      <c r="K27" s="5">
        <v>124.35000000000002</v>
      </c>
      <c r="L27" s="5">
        <v>158.38333333333333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S27" s="5"/>
      <c r="AT27" s="5"/>
      <c r="AU27" s="5"/>
      <c r="AV27" s="6"/>
      <c r="AW27" s="6"/>
      <c r="AX27" s="6"/>
    </row>
    <row r="28" spans="1:50" x14ac:dyDescent="0.25">
      <c r="A28" s="2" t="s">
        <v>14</v>
      </c>
      <c r="B28" s="4">
        <v>45254</v>
      </c>
      <c r="C28" s="5">
        <v>70</v>
      </c>
      <c r="D28" s="5">
        <v>1.2</v>
      </c>
      <c r="E28" s="5"/>
      <c r="F28" s="5"/>
      <c r="G28" s="5"/>
      <c r="H28" s="5"/>
      <c r="I28" s="5"/>
      <c r="J28" s="5"/>
      <c r="K28" s="5">
        <v>158.5</v>
      </c>
      <c r="L28" s="5">
        <v>170.91666666666666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S28" s="5"/>
      <c r="AT28" s="5"/>
      <c r="AU28" s="5"/>
      <c r="AV28" s="6"/>
      <c r="AW28" s="6"/>
      <c r="AX28" s="6"/>
    </row>
    <row r="29" spans="1:50" x14ac:dyDescent="0.25">
      <c r="A29" s="2" t="s">
        <v>14</v>
      </c>
      <c r="B29" s="4">
        <v>45259</v>
      </c>
      <c r="C29" s="5">
        <v>122.5</v>
      </c>
      <c r="D29" s="5">
        <v>2.5499999999999998</v>
      </c>
      <c r="E29" s="5"/>
      <c r="F29" s="5">
        <v>0.10798078444273128</v>
      </c>
      <c r="G29" s="5">
        <v>1.0286612192528072E-2</v>
      </c>
      <c r="H29" s="5"/>
      <c r="I29" s="5"/>
      <c r="J29" s="5"/>
      <c r="K29" s="5">
        <v>166.08333333333334</v>
      </c>
      <c r="L29" s="5">
        <v>170.3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S29" s="5"/>
      <c r="AT29" s="5"/>
      <c r="AU29" s="5"/>
      <c r="AV29" s="6"/>
      <c r="AW29" s="6"/>
      <c r="AX29" s="6"/>
    </row>
    <row r="30" spans="1:50" x14ac:dyDescent="0.25">
      <c r="A30" s="2" t="s">
        <v>14</v>
      </c>
      <c r="B30" s="4">
        <v>45266</v>
      </c>
      <c r="C30" s="5">
        <v>249.5</v>
      </c>
      <c r="D30" s="5">
        <v>5.4</v>
      </c>
      <c r="E30" s="5"/>
      <c r="F30" s="5">
        <v>0.21781349165461303</v>
      </c>
      <c r="G30" s="5">
        <v>3.0473870842271603E-2</v>
      </c>
      <c r="H30" s="5"/>
      <c r="I30" s="5">
        <v>0.20528846153846153</v>
      </c>
      <c r="J30" s="5">
        <v>3.5743400843100848E-2</v>
      </c>
      <c r="K30" s="5">
        <v>182.61666666666667</v>
      </c>
      <c r="L30" s="5">
        <v>167.28333333333333</v>
      </c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S30" s="5"/>
      <c r="AT30" s="5"/>
      <c r="AU30" s="5"/>
      <c r="AV30" s="6"/>
      <c r="AW30" s="6"/>
      <c r="AX30" s="6"/>
    </row>
    <row r="31" spans="1:50" x14ac:dyDescent="0.25">
      <c r="A31" s="2" t="s">
        <v>14</v>
      </c>
      <c r="B31" s="4">
        <v>45273</v>
      </c>
      <c r="C31" s="5">
        <v>346.84210526315792</v>
      </c>
      <c r="D31" s="5">
        <v>8.0526315789473681</v>
      </c>
      <c r="E31" s="5"/>
      <c r="F31" s="5"/>
      <c r="G31" s="5"/>
      <c r="H31" s="5"/>
      <c r="I31" s="5">
        <v>0.30819838056680166</v>
      </c>
      <c r="J31" s="5">
        <v>4.4581672466543681E-2</v>
      </c>
      <c r="K31" s="5">
        <v>168.93333333333331</v>
      </c>
      <c r="L31" s="5">
        <v>158.08333333333334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S31" s="5"/>
      <c r="AT31" s="5"/>
      <c r="AU31" s="5"/>
      <c r="AV31" s="6"/>
      <c r="AW31" s="6"/>
      <c r="AX31" s="6"/>
    </row>
    <row r="32" spans="1:50" x14ac:dyDescent="0.25">
      <c r="A32" s="2" t="s">
        <v>14</v>
      </c>
      <c r="B32" s="4">
        <v>45274</v>
      </c>
      <c r="C32" s="5"/>
      <c r="D32" s="5"/>
      <c r="E32" s="5"/>
      <c r="F32" s="5">
        <v>0.45692237396557861</v>
      </c>
      <c r="G32" s="5">
        <v>5.1146750325636835E-2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S32" s="5"/>
      <c r="AT32" s="5"/>
      <c r="AU32" s="5"/>
      <c r="AV32" s="6"/>
      <c r="AW32" s="6"/>
      <c r="AX32" s="6"/>
    </row>
    <row r="33" spans="1:50" x14ac:dyDescent="0.25">
      <c r="A33" s="2" t="s">
        <v>14</v>
      </c>
      <c r="B33" s="4">
        <v>45279</v>
      </c>
      <c r="C33" s="5">
        <v>462</v>
      </c>
      <c r="D33" s="5">
        <v>10.15</v>
      </c>
      <c r="E33" s="5">
        <v>21.25</v>
      </c>
      <c r="F33" s="5">
        <v>0.90377009469093894</v>
      </c>
      <c r="G33" s="5">
        <v>0.17957612594849667</v>
      </c>
      <c r="H33" s="5">
        <f>F33/M33</f>
        <v>1.4968551468417543E-2</v>
      </c>
      <c r="I33" s="5">
        <v>0.40192307692307694</v>
      </c>
      <c r="J33" s="5">
        <v>5.4543711246622169E-2</v>
      </c>
      <c r="K33" s="5">
        <v>158.51666666666665</v>
      </c>
      <c r="L33" s="5">
        <v>137.65</v>
      </c>
      <c r="M33" s="5">
        <v>60.377926120494841</v>
      </c>
      <c r="N33" s="5">
        <v>8.9151821165985226</v>
      </c>
      <c r="O33" s="5">
        <v>2.7682807975460642</v>
      </c>
      <c r="P33" s="5">
        <v>0.45214771285279237</v>
      </c>
      <c r="Q33" s="5">
        <v>4.5779999999999994E-2</v>
      </c>
      <c r="R33" s="5">
        <v>1.0374969879476535E-3</v>
      </c>
      <c r="S33" s="5">
        <v>47.44502885132195</v>
      </c>
      <c r="T33" s="5">
        <v>7.0481501468892152</v>
      </c>
      <c r="U33" s="5">
        <v>1.2646339945067164</v>
      </c>
      <c r="V33" s="5">
        <v>0.13103404119087797</v>
      </c>
      <c r="W33" s="5">
        <v>2.6789999999999998E-2</v>
      </c>
      <c r="X33" s="5">
        <v>1.5500322577288762E-3</v>
      </c>
      <c r="Y33" s="5"/>
      <c r="Z33" s="5"/>
      <c r="AA33" s="5">
        <v>107.82295497181678</v>
      </c>
      <c r="AB33" s="5">
        <v>15.816021408416001</v>
      </c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S33" s="5"/>
      <c r="AT33" s="5"/>
      <c r="AU33" s="5"/>
      <c r="AV33" s="6"/>
      <c r="AW33" s="6"/>
      <c r="AX33" s="6"/>
    </row>
    <row r="34" spans="1:50" x14ac:dyDescent="0.25">
      <c r="A34" s="2" t="s">
        <v>14</v>
      </c>
      <c r="B34" s="4">
        <v>45288</v>
      </c>
      <c r="C34" s="5">
        <v>586.5</v>
      </c>
      <c r="D34" s="5">
        <v>12.2</v>
      </c>
      <c r="E34" s="5"/>
      <c r="F34" s="5">
        <v>2.1000585963396539</v>
      </c>
      <c r="G34" s="5">
        <v>0.16175497233014249</v>
      </c>
      <c r="H34" s="5"/>
      <c r="I34" s="5">
        <v>0.61923076923076925</v>
      </c>
      <c r="J34" s="5">
        <v>5.8313123992568404E-2</v>
      </c>
      <c r="K34" s="5">
        <v>183.81666666666663</v>
      </c>
      <c r="L34" s="5">
        <v>185.81666666666663</v>
      </c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S34" s="5"/>
      <c r="AT34" s="5"/>
      <c r="AU34" s="5"/>
      <c r="AV34" s="6"/>
      <c r="AW34" s="6"/>
      <c r="AX34" s="6"/>
    </row>
    <row r="35" spans="1:50" x14ac:dyDescent="0.25">
      <c r="A35" s="2" t="s">
        <v>14</v>
      </c>
      <c r="B35" s="4">
        <v>45296</v>
      </c>
      <c r="C35" s="5">
        <v>793</v>
      </c>
      <c r="D35" s="5"/>
      <c r="E35" s="5">
        <v>40</v>
      </c>
      <c r="F35" s="5">
        <v>3.0317071477592523</v>
      </c>
      <c r="G35" s="5">
        <v>0.33366923094714623</v>
      </c>
      <c r="H35" s="5">
        <f>F35/M35</f>
        <v>2.1060960200872104E-2</v>
      </c>
      <c r="I35" s="5">
        <v>0.76298076923076918</v>
      </c>
      <c r="J35" s="5">
        <v>7.3246859198435113E-2</v>
      </c>
      <c r="K35" s="5">
        <v>174.58333333333334</v>
      </c>
      <c r="L35" s="5">
        <v>149.88333333333335</v>
      </c>
      <c r="M35" s="5">
        <v>143.94914186456293</v>
      </c>
      <c r="N35" s="5">
        <v>14.304627948968733</v>
      </c>
      <c r="O35" s="5">
        <v>5.9658226694967524</v>
      </c>
      <c r="P35" s="5">
        <v>0.62857236489966073</v>
      </c>
      <c r="Q35" s="5">
        <v>4.1440000000000005E-2</v>
      </c>
      <c r="R35" s="5">
        <v>1.2549103553637813E-3</v>
      </c>
      <c r="S35" s="5">
        <v>181.99552389227946</v>
      </c>
      <c r="T35" s="5">
        <v>19.022103704598056</v>
      </c>
      <c r="U35" s="5">
        <v>3.2982286229974349</v>
      </c>
      <c r="V35" s="5">
        <v>0.53250200411833715</v>
      </c>
      <c r="W35" s="5">
        <v>1.805E-2</v>
      </c>
      <c r="X35" s="5">
        <v>1.1323721414211428E-3</v>
      </c>
      <c r="Y35" s="5"/>
      <c r="Z35" s="5"/>
      <c r="AA35" s="5">
        <v>325.94466575684237</v>
      </c>
      <c r="AB35" s="5">
        <v>32.992140008724505</v>
      </c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S35" s="5"/>
      <c r="AT35" s="5"/>
      <c r="AU35" s="5"/>
      <c r="AV35" s="6"/>
      <c r="AW35" s="6"/>
      <c r="AX35" s="6"/>
    </row>
    <row r="36" spans="1:50" x14ac:dyDescent="0.25">
      <c r="A36" s="2" t="s">
        <v>14</v>
      </c>
      <c r="B36" s="4">
        <v>45302</v>
      </c>
      <c r="C36" s="5">
        <v>956.5</v>
      </c>
      <c r="D36" s="5">
        <v>16.2</v>
      </c>
      <c r="E36" s="5"/>
      <c r="F36" s="5"/>
      <c r="G36" s="5"/>
      <c r="H36" s="5"/>
      <c r="I36" s="5">
        <v>0.86442307692307696</v>
      </c>
      <c r="J36" s="5">
        <v>5.5622450987683897E-2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S36" s="5"/>
      <c r="AT36" s="5"/>
      <c r="AU36" s="5"/>
      <c r="AV36" s="6"/>
      <c r="AW36" s="6"/>
      <c r="AX36" s="6"/>
    </row>
    <row r="37" spans="1:50" x14ac:dyDescent="0.25">
      <c r="A37" s="2" t="s">
        <v>14</v>
      </c>
      <c r="B37" s="4">
        <v>45306</v>
      </c>
      <c r="C37" s="5">
        <v>1006</v>
      </c>
      <c r="D37" s="5"/>
      <c r="E37" s="5"/>
      <c r="F37" s="5"/>
      <c r="G37" s="5"/>
      <c r="H37" s="5"/>
      <c r="I37" s="5">
        <v>0.9259615384615385</v>
      </c>
      <c r="J37" s="5">
        <v>4.7935013232664241E-2</v>
      </c>
      <c r="K37" s="5">
        <v>133.11666666666665</v>
      </c>
      <c r="L37" s="5">
        <v>100.80000000000001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S37" s="5"/>
      <c r="AT37" s="5"/>
      <c r="AU37" s="5"/>
      <c r="AV37" s="6"/>
      <c r="AW37" s="6"/>
      <c r="AX37" s="6"/>
    </row>
    <row r="38" spans="1:50" x14ac:dyDescent="0.25">
      <c r="A38" s="2" t="s">
        <v>14</v>
      </c>
      <c r="B38" s="4">
        <v>45307</v>
      </c>
      <c r="C38" s="5"/>
      <c r="D38" s="5">
        <v>17</v>
      </c>
      <c r="E38" s="5">
        <v>54.5</v>
      </c>
      <c r="F38" s="5">
        <v>4.0425206810776277</v>
      </c>
      <c r="G38" s="5">
        <v>0.37827040810057388</v>
      </c>
      <c r="H38" s="5">
        <f>F38/M38</f>
        <v>1.8643711192968791E-2</v>
      </c>
      <c r="I38" s="5"/>
      <c r="J38" s="5"/>
      <c r="K38" s="5"/>
      <c r="L38" s="5"/>
      <c r="M38" s="5">
        <v>216.8302565533308</v>
      </c>
      <c r="N38" s="5">
        <v>22.317232342008793</v>
      </c>
      <c r="O38" s="5">
        <v>8.8264483099599538</v>
      </c>
      <c r="P38" s="5">
        <v>1.0685174831378961</v>
      </c>
      <c r="Q38" s="5">
        <v>4.0665E-2</v>
      </c>
      <c r="R38" s="5">
        <v>1.8507025692963406E-3</v>
      </c>
      <c r="S38" s="5">
        <v>304.20829456947212</v>
      </c>
      <c r="T38" s="5">
        <v>33.049531593508924</v>
      </c>
      <c r="U38" s="5">
        <v>4.2006012545515095</v>
      </c>
      <c r="V38" s="5">
        <v>0.5042336240389429</v>
      </c>
      <c r="W38" s="5">
        <v>1.3805E-2</v>
      </c>
      <c r="X38" s="5">
        <v>7.4857642673723196E-4</v>
      </c>
      <c r="Y38" s="5">
        <v>35.676835928243406</v>
      </c>
      <c r="Z38" s="5">
        <v>4.2802524978283669</v>
      </c>
      <c r="AA38" s="5">
        <v>556.71538705104638</v>
      </c>
      <c r="AB38" s="5">
        <v>55.869701255861287</v>
      </c>
      <c r="AC38" s="5">
        <f>Y38/AA38</f>
        <v>6.4084515639536516E-2</v>
      </c>
      <c r="AD38" s="5">
        <v>24.099702669528423</v>
      </c>
      <c r="AE38" s="5">
        <v>2.8913105622830111</v>
      </c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S38" s="5"/>
      <c r="AT38" s="5"/>
      <c r="AU38" s="5"/>
      <c r="AV38" s="6">
        <v>3.1247499999999997E-2</v>
      </c>
      <c r="AW38" s="6">
        <v>1.5623749999999999E-2</v>
      </c>
      <c r="AX38" s="6">
        <v>1.1148119306677857</v>
      </c>
    </row>
    <row r="39" spans="1:50" x14ac:dyDescent="0.25">
      <c r="A39" s="2" t="s">
        <v>14</v>
      </c>
      <c r="B39" s="4">
        <v>45314</v>
      </c>
      <c r="C39" s="5">
        <v>1191.5</v>
      </c>
      <c r="D39" s="5">
        <v>18.25</v>
      </c>
      <c r="E39" s="5"/>
      <c r="F39" s="5"/>
      <c r="G39" s="5"/>
      <c r="H39" s="5"/>
      <c r="I39" s="5">
        <v>0.9802884615384615</v>
      </c>
      <c r="J39" s="5">
        <v>6.4726008422452033E-2</v>
      </c>
      <c r="K39" s="5">
        <v>150.83333333333334</v>
      </c>
      <c r="L39" s="5">
        <v>119.81666666666666</v>
      </c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S39" s="5"/>
      <c r="AT39" s="5"/>
      <c r="AU39" s="5"/>
      <c r="AV39" s="6"/>
      <c r="AW39" s="6"/>
      <c r="AX39" s="6"/>
    </row>
    <row r="40" spans="1:50" x14ac:dyDescent="0.25">
      <c r="A40" s="2" t="s">
        <v>14</v>
      </c>
      <c r="B40" s="4">
        <v>45323</v>
      </c>
      <c r="C40" s="5"/>
      <c r="D40" s="5"/>
      <c r="E40" s="5"/>
      <c r="F40" s="5"/>
      <c r="G40" s="5"/>
      <c r="H40" s="5"/>
      <c r="I40" s="5"/>
      <c r="J40" s="5"/>
      <c r="K40" s="5">
        <v>188.48333333333335</v>
      </c>
      <c r="L40" s="5">
        <v>172.45000000000005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S40" s="5"/>
      <c r="AT40" s="5"/>
      <c r="AU40" s="5"/>
      <c r="AV40" s="6"/>
      <c r="AW40" s="6"/>
      <c r="AX40" s="6"/>
    </row>
    <row r="41" spans="1:50" x14ac:dyDescent="0.25">
      <c r="A41" s="2" t="s">
        <v>14</v>
      </c>
      <c r="B41" s="4">
        <v>45331</v>
      </c>
      <c r="C41" s="5"/>
      <c r="D41" s="5"/>
      <c r="E41" s="5"/>
      <c r="F41" s="5">
        <v>5.5032705000000002</v>
      </c>
      <c r="G41" s="5">
        <v>1.6615774246742543E-2</v>
      </c>
      <c r="H41" s="5"/>
      <c r="I41" s="5"/>
      <c r="J41" s="5"/>
      <c r="K41" s="5">
        <v>165.13333333333333</v>
      </c>
      <c r="L41" s="5">
        <v>133.63333333333333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S41" s="5"/>
      <c r="AT41" s="5"/>
      <c r="AU41" s="5"/>
      <c r="AV41" s="6"/>
      <c r="AW41" s="6"/>
      <c r="AX41" s="6"/>
    </row>
    <row r="42" spans="1:50" x14ac:dyDescent="0.25">
      <c r="A42" s="2" t="s">
        <v>14</v>
      </c>
      <c r="B42" s="4">
        <v>45335</v>
      </c>
      <c r="C42" s="5"/>
      <c r="D42" s="5"/>
      <c r="E42" s="5"/>
      <c r="F42" s="5"/>
      <c r="G42" s="5"/>
      <c r="H42" s="5"/>
      <c r="I42" s="5"/>
      <c r="J42" s="5"/>
      <c r="K42" s="5">
        <v>146.33333333333334</v>
      </c>
      <c r="L42" s="5">
        <v>103.91666666666669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S42" s="5"/>
      <c r="AT42" s="5"/>
      <c r="AU42" s="5"/>
      <c r="AV42" s="6"/>
      <c r="AW42" s="6"/>
      <c r="AX42" s="6"/>
    </row>
    <row r="43" spans="1:50" x14ac:dyDescent="0.25">
      <c r="A43" s="2" t="s">
        <v>14</v>
      </c>
      <c r="B43" s="4">
        <v>45345</v>
      </c>
      <c r="C43" s="5">
        <v>1375</v>
      </c>
      <c r="D43" s="5"/>
      <c r="E43" s="5"/>
      <c r="F43" s="5">
        <v>6.2965385000000005</v>
      </c>
      <c r="G43" s="5">
        <v>0.3468610456650591</v>
      </c>
      <c r="H43" s="5"/>
      <c r="I43" s="5"/>
      <c r="J43" s="5"/>
      <c r="K43" s="5">
        <v>126.25000000000001</v>
      </c>
      <c r="L43" s="5">
        <v>83.516666666666666</v>
      </c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S43" s="5"/>
      <c r="AT43" s="5"/>
      <c r="AU43" s="5"/>
      <c r="AV43" s="6"/>
      <c r="AW43" s="6"/>
      <c r="AX43" s="6"/>
    </row>
    <row r="44" spans="1:50" x14ac:dyDescent="0.25">
      <c r="A44" s="2" t="s">
        <v>14</v>
      </c>
      <c r="B44" s="4">
        <v>45356</v>
      </c>
      <c r="C44" s="5"/>
      <c r="D44" s="5">
        <v>22.1</v>
      </c>
      <c r="E44" s="5">
        <v>76.900000000000006</v>
      </c>
      <c r="F44" s="5">
        <v>4.8499999999999996</v>
      </c>
      <c r="G44" s="5">
        <v>0.16900000000000001</v>
      </c>
      <c r="H44" s="5">
        <f>F44/M44</f>
        <v>1.6447898595651291E-2</v>
      </c>
      <c r="I44" s="5"/>
      <c r="J44" s="5"/>
      <c r="K44" s="5"/>
      <c r="L44" s="5"/>
      <c r="M44" s="5">
        <v>294.8704949629435</v>
      </c>
      <c r="N44" s="5">
        <v>20.734360281019086</v>
      </c>
      <c r="O44" s="5">
        <v>9.7668740022694838</v>
      </c>
      <c r="P44" s="5">
        <v>0.95524162106036969</v>
      </c>
      <c r="Q44" s="5">
        <v>3.3074999999999993E-2</v>
      </c>
      <c r="R44" s="5">
        <v>1.030614703304313E-3</v>
      </c>
      <c r="S44" s="5">
        <v>516.04750033059599</v>
      </c>
      <c r="T44" s="5">
        <v>24.811124241055534</v>
      </c>
      <c r="U44" s="5">
        <v>4.4987569821554123</v>
      </c>
      <c r="V44" s="5">
        <v>0.46122572816007251</v>
      </c>
      <c r="W44" s="5">
        <v>8.7022499999999999E-3</v>
      </c>
      <c r="X44" s="5">
        <v>5.2024185080915637E-4</v>
      </c>
      <c r="Y44" s="5">
        <v>740.51192649397217</v>
      </c>
      <c r="Z44" s="5">
        <v>36.330379431195375</v>
      </c>
      <c r="AA44" s="5">
        <v>1481.2449607065223</v>
      </c>
      <c r="AB44" s="5">
        <v>193.14268552539269</v>
      </c>
      <c r="AC44" s="5">
        <f>Y44/AA44</f>
        <v>0.49992536422926548</v>
      </c>
      <c r="AD44" s="5">
        <v>221.11686125110003</v>
      </c>
      <c r="AE44" s="5">
        <v>10.848251298155573</v>
      </c>
      <c r="AF44" s="5">
        <v>209.49082400514473</v>
      </c>
      <c r="AG44" s="5">
        <v>10.277864341084486</v>
      </c>
      <c r="AH44" s="5">
        <v>2.2652248834184032</v>
      </c>
      <c r="AI44" s="5">
        <v>0.33285168385544511</v>
      </c>
      <c r="AJ44" s="5">
        <v>1.0208750000000001E-2</v>
      </c>
      <c r="AK44" s="5">
        <v>1.0099681100576056E-3</v>
      </c>
      <c r="AL44" s="5"/>
      <c r="AM44" s="5"/>
      <c r="AN44" s="5">
        <f>AD44/Y44</f>
        <v>0.29859999999999992</v>
      </c>
      <c r="AO44" s="5"/>
      <c r="AP44" s="5"/>
      <c r="AQ44" s="5">
        <f>1-AN44</f>
        <v>0.70140000000000002</v>
      </c>
      <c r="AR44" s="5">
        <v>8.6898954639811326</v>
      </c>
      <c r="AS44" s="5">
        <v>0.56515879905236555</v>
      </c>
      <c r="AT44" s="5">
        <v>4.1472500000000002E-2</v>
      </c>
      <c r="AU44" s="5">
        <v>1.5617378141032374E-3</v>
      </c>
      <c r="AV44" s="6"/>
      <c r="AW44" s="6"/>
      <c r="AX44" s="6"/>
    </row>
    <row r="45" spans="1:50" x14ac:dyDescent="0.25">
      <c r="A45" s="2" t="s">
        <v>14</v>
      </c>
      <c r="B45" s="4">
        <v>45365</v>
      </c>
      <c r="C45" s="5"/>
      <c r="D45" s="5"/>
      <c r="E45" s="5"/>
      <c r="F45" s="5"/>
      <c r="G45" s="5"/>
      <c r="H45" s="5"/>
      <c r="I45" s="5"/>
      <c r="J45" s="5"/>
      <c r="K45" s="5">
        <v>84.583333333333343</v>
      </c>
      <c r="L45" s="5">
        <v>48.733333333333341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S45" s="5"/>
      <c r="AT45" s="5"/>
      <c r="AU45" s="5"/>
      <c r="AV45" s="6"/>
      <c r="AW45" s="6"/>
      <c r="AX45" s="6"/>
    </row>
    <row r="46" spans="1:50" x14ac:dyDescent="0.25">
      <c r="A46" s="2" t="s">
        <v>14</v>
      </c>
      <c r="B46" s="4">
        <v>45385</v>
      </c>
      <c r="C46" s="5">
        <v>1319.5</v>
      </c>
      <c r="D46" s="5">
        <v>21.75</v>
      </c>
      <c r="E46" s="5">
        <v>71.599999999999994</v>
      </c>
      <c r="F46" s="5">
        <v>2.8519999999999999</v>
      </c>
      <c r="G46" s="5">
        <v>0.29970000000000002</v>
      </c>
      <c r="H46" s="5">
        <f>F46/M46</f>
        <v>1.2720785013380909E-2</v>
      </c>
      <c r="I46" s="5"/>
      <c r="J46" s="5"/>
      <c r="K46" s="5">
        <v>82.983333333333334</v>
      </c>
      <c r="L46" s="5">
        <v>62.15</v>
      </c>
      <c r="M46" s="5">
        <v>224.2</v>
      </c>
      <c r="N46" s="5">
        <v>32.954685431718381</v>
      </c>
      <c r="O46" s="5">
        <v>7.4317257252457098</v>
      </c>
      <c r="P46" s="5">
        <v>1.1371749085562419</v>
      </c>
      <c r="Q46" s="5">
        <v>3.3134999999999998E-2</v>
      </c>
      <c r="R46" s="5">
        <v>2.9771350881952575E-4</v>
      </c>
      <c r="S46" s="5">
        <v>591.5</v>
      </c>
      <c r="T46" s="5">
        <v>25.609865442475606</v>
      </c>
      <c r="U46" s="5">
        <v>6.7106484820007593</v>
      </c>
      <c r="V46" s="5">
        <v>0.90007576784194165</v>
      </c>
      <c r="W46" s="5">
        <v>1.1315E-2</v>
      </c>
      <c r="X46" s="5">
        <v>1.0149712639610257E-3</v>
      </c>
      <c r="Y46" s="5">
        <v>890</v>
      </c>
      <c r="Z46" s="5">
        <v>113.28005745031211</v>
      </c>
      <c r="AA46" s="5">
        <v>1705.6</v>
      </c>
      <c r="AB46" s="5">
        <v>150.40049485323803</v>
      </c>
      <c r="AC46" s="5">
        <f>Y46/AA46</f>
        <v>0.5218105065666041</v>
      </c>
      <c r="AD46" s="5">
        <v>211.54468897750871</v>
      </c>
      <c r="AE46" s="5">
        <v>26.926669655939463</v>
      </c>
      <c r="AF46" s="5"/>
      <c r="AG46" s="5"/>
      <c r="AH46" s="5">
        <v>3.2536575814417046</v>
      </c>
      <c r="AI46" s="5">
        <v>1.0270030910943657</v>
      </c>
      <c r="AJ46" s="5">
        <v>1.57425E-2</v>
      </c>
      <c r="AK46" s="5">
        <v>5.9179522077601543E-3</v>
      </c>
      <c r="AL46" s="5"/>
      <c r="AM46" s="5"/>
      <c r="AN46" s="5">
        <f>AD46/Y46</f>
        <v>0.23769066177248169</v>
      </c>
      <c r="AO46" s="5"/>
      <c r="AP46" s="5"/>
      <c r="AQ46" s="5">
        <f>1-AN46</f>
        <v>0.76230933822751834</v>
      </c>
      <c r="AS46" s="5"/>
      <c r="AT46" s="5">
        <v>4.2617500000000003E-2</v>
      </c>
      <c r="AU46" s="5">
        <v>2.4842889660155834E-3</v>
      </c>
      <c r="AV46" s="6"/>
      <c r="AW46" s="6"/>
      <c r="AX46" s="6"/>
    </row>
    <row r="47" spans="1:50" x14ac:dyDescent="0.25">
      <c r="A47" s="2" t="s">
        <v>14</v>
      </c>
      <c r="B47" s="4">
        <v>45412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>
        <v>55.377323080508745</v>
      </c>
      <c r="N47" s="5">
        <v>16.323194965851901</v>
      </c>
      <c r="O47" s="5">
        <v>1.6854307521650567</v>
      </c>
      <c r="P47" s="5">
        <v>0.48711354836009996</v>
      </c>
      <c r="Q47" s="5">
        <v>3.0525E-2</v>
      </c>
      <c r="R47" s="5">
        <v>1.2255202976695161E-3</v>
      </c>
      <c r="S47" s="5">
        <v>579.77488595232262</v>
      </c>
      <c r="T47" s="5">
        <v>21.582634487979615</v>
      </c>
      <c r="U47" s="5">
        <v>7.576394182823563</v>
      </c>
      <c r="V47" s="5">
        <v>1.1679757744489696</v>
      </c>
      <c r="W47" s="5">
        <v>1.3025000000000002E-2</v>
      </c>
      <c r="X47" s="5">
        <v>1.535849384976687E-3</v>
      </c>
      <c r="Y47" s="5">
        <v>887.93697486863152</v>
      </c>
      <c r="Z47" s="5">
        <v>67.847286123336261</v>
      </c>
      <c r="AA47" s="5">
        <v>1523.089183901463</v>
      </c>
      <c r="AB47" s="5">
        <v>73.773279696124959</v>
      </c>
      <c r="AC47" s="5">
        <f>Y47/AA47</f>
        <v>0.58298422984932508</v>
      </c>
      <c r="AD47" s="5">
        <v>179.8072374108979</v>
      </c>
      <c r="AE47" s="5">
        <v>13.739075439975338</v>
      </c>
      <c r="AF47" s="5">
        <v>383.58877314324883</v>
      </c>
      <c r="AG47" s="5">
        <v>29.310027605280752</v>
      </c>
      <c r="AH47" s="5">
        <v>1.7844693537727041</v>
      </c>
      <c r="AI47" s="5">
        <v>0.39454257254064817</v>
      </c>
      <c r="AJ47" s="5">
        <v>9.8587499999999995E-3</v>
      </c>
      <c r="AK47" s="5">
        <v>1.6013172442294716E-3</v>
      </c>
      <c r="AL47" s="5">
        <v>324.54096431448488</v>
      </c>
      <c r="AM47" s="5">
        <v>24.798183078078235</v>
      </c>
      <c r="AN47" s="5">
        <f>AD47/Y47</f>
        <v>0.20250000000000001</v>
      </c>
      <c r="AO47" s="5">
        <f>AL47/Y47</f>
        <v>0.36550000000000005</v>
      </c>
      <c r="AP47" s="5">
        <f>AF47/Y47</f>
        <v>0.432</v>
      </c>
      <c r="AQ47" s="5">
        <f>1-AN47</f>
        <v>0.79749999999999999</v>
      </c>
      <c r="AR47" s="5">
        <v>16.69503292505626</v>
      </c>
      <c r="AS47" s="5">
        <v>1.084706323245489</v>
      </c>
      <c r="AT47" s="5">
        <v>4.3560000000000001E-2</v>
      </c>
      <c r="AU47" s="5">
        <v>1.0611628841354704E-3</v>
      </c>
      <c r="AV47" s="6"/>
      <c r="AW47" s="6"/>
      <c r="AX47" s="6"/>
    </row>
    <row r="48" spans="1:50" x14ac:dyDescent="0.25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S48" s="5"/>
      <c r="AT48" s="5"/>
      <c r="AU48" s="5"/>
    </row>
    <row r="49" spans="3:47" x14ac:dyDescent="0.25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S49" s="5"/>
      <c r="AT49" s="5"/>
      <c r="AU49" s="5"/>
    </row>
    <row r="50" spans="3:47" x14ac:dyDescent="0.25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S50" s="5"/>
      <c r="AT50" s="5"/>
      <c r="AU50" s="5"/>
    </row>
    <row r="51" spans="3:47" x14ac:dyDescent="0.25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S51" s="5"/>
      <c r="AT51" s="5"/>
      <c r="AU51" s="5"/>
    </row>
    <row r="52" spans="3:47" x14ac:dyDescent="0.25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S52" s="5"/>
      <c r="AT52" s="5"/>
      <c r="AU52" s="5"/>
    </row>
    <row r="53" spans="3:47" x14ac:dyDescent="0.25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S53" s="5"/>
      <c r="AT53" s="5"/>
      <c r="AU53" s="5"/>
    </row>
    <row r="54" spans="3:47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S54" s="5"/>
      <c r="AT54" s="5"/>
      <c r="AU54" s="5"/>
    </row>
    <row r="55" spans="3:47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S55" s="5"/>
      <c r="AT55" s="5"/>
      <c r="AU55" s="5"/>
    </row>
    <row r="56" spans="3:47" x14ac:dyDescent="0.25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S56" s="5"/>
      <c r="AT56" s="5"/>
      <c r="AU56" s="5"/>
    </row>
    <row r="57" spans="3:47" x14ac:dyDescent="0.25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S57" s="5"/>
      <c r="AT57" s="5"/>
      <c r="AU57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C18C9-B9B9-4D2C-9D3E-42B3F786CEF5}">
  <dimension ref="A1:D14"/>
  <sheetViews>
    <sheetView workbookViewId="0"/>
  </sheetViews>
  <sheetFormatPr defaultColWidth="9.140625" defaultRowHeight="15" x14ac:dyDescent="0.25"/>
  <cols>
    <col min="1" max="1" width="28" bestFit="1" customWidth="1"/>
    <col min="2" max="2" width="29.42578125" bestFit="1" customWidth="1"/>
    <col min="3" max="3" width="30.7109375" bestFit="1" customWidth="1"/>
    <col min="4" max="4" width="32.5703125" bestFit="1" customWidth="1"/>
  </cols>
  <sheetData>
    <row r="1" spans="1:4" x14ac:dyDescent="0.25">
      <c r="A1" t="s">
        <v>0</v>
      </c>
      <c r="B1" t="s">
        <v>45</v>
      </c>
      <c r="C1" t="s">
        <v>46</v>
      </c>
      <c r="D1" t="s">
        <v>47</v>
      </c>
    </row>
    <row r="2" spans="1:4" x14ac:dyDescent="0.25">
      <c r="A2" t="s">
        <v>13</v>
      </c>
      <c r="B2" s="1">
        <v>40</v>
      </c>
      <c r="C2" s="1">
        <v>64</v>
      </c>
      <c r="D2" s="1">
        <v>173</v>
      </c>
    </row>
    <row r="3" spans="1:4" x14ac:dyDescent="0.25">
      <c r="A3" t="s">
        <v>14</v>
      </c>
      <c r="B3" s="1">
        <v>40</v>
      </c>
      <c r="C3" s="1">
        <v>64</v>
      </c>
      <c r="D3" s="1">
        <v>173</v>
      </c>
    </row>
    <row r="4" spans="1:4" x14ac:dyDescent="0.25">
      <c r="B4" s="1"/>
      <c r="C4" s="1"/>
      <c r="D4" s="1"/>
    </row>
    <row r="5" spans="1:4" x14ac:dyDescent="0.25">
      <c r="B5" s="1"/>
      <c r="C5" s="1"/>
      <c r="D5" s="1"/>
    </row>
    <row r="6" spans="1:4" x14ac:dyDescent="0.25">
      <c r="B6" s="1"/>
      <c r="C6" s="1"/>
      <c r="D6" s="1"/>
    </row>
    <row r="7" spans="1:4" x14ac:dyDescent="0.25">
      <c r="B7" s="1"/>
      <c r="C7" s="1"/>
      <c r="D7" s="1"/>
    </row>
    <row r="8" spans="1:4" x14ac:dyDescent="0.25">
      <c r="B8" s="1"/>
      <c r="C8" s="1"/>
      <c r="D8" s="1"/>
    </row>
    <row r="9" spans="1:4" x14ac:dyDescent="0.25">
      <c r="B9" s="1"/>
      <c r="C9" s="1"/>
      <c r="D9" s="1"/>
    </row>
    <row r="10" spans="1:4" x14ac:dyDescent="0.25">
      <c r="B10" s="1"/>
      <c r="C10" s="1"/>
      <c r="D10" s="1"/>
    </row>
    <row r="11" spans="1:4" x14ac:dyDescent="0.25">
      <c r="B11" s="1"/>
      <c r="C11" s="1"/>
      <c r="D11" s="1"/>
    </row>
    <row r="12" spans="1:4" x14ac:dyDescent="0.25">
      <c r="B12" s="1"/>
      <c r="C12" s="1"/>
      <c r="D12" s="1"/>
    </row>
    <row r="13" spans="1:4" x14ac:dyDescent="0.25">
      <c r="B13" s="1"/>
      <c r="C13" s="1"/>
      <c r="D13" s="1"/>
    </row>
    <row r="14" spans="1:4" x14ac:dyDescent="0.25">
      <c r="B14" s="1"/>
      <c r="C14" s="1"/>
      <c r="D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CottonObserved</vt:lpstr>
      <vt:lpstr>PhenologyObserved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Rhebergen, Tiemen (A&amp;F, Darwin)</cp:lastModifiedBy>
  <dcterms:created xsi:type="dcterms:W3CDTF">2022-10-31T01:28:22Z</dcterms:created>
  <dcterms:modified xsi:type="dcterms:W3CDTF">2025-06-27T00:53:21Z</dcterms:modified>
</cp:coreProperties>
</file>