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59C29D7F-2692-4C3D-BF22-AB037D2BB28D}" xr6:coauthVersionLast="47" xr6:coauthVersionMax="47" xr10:uidLastSave="{00000000-0000-0000-0000-000000000000}"/>
  <bookViews>
    <workbookView xWindow="-120" yWindow="-120" windowWidth="38640" windowHeight="21240" xr2:uid="{3150B938-1320-42B8-B855-5DFCB1CA6EF9}"/>
  </bookViews>
  <sheets>
    <sheet name="CottonObserved" sheetId="1" r:id="rId1"/>
    <sheet name="PhenologyObserved" sheetId="2" r:id="rId2"/>
  </sheets>
  <definedNames>
    <definedName name="_xlnm._FilterDatabase" localSheetId="0" hidden="1">CottonObserved!$A$1:$Y$51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T6" i="1" s="1"/>
  <c r="W6" i="1" s="1"/>
  <c r="Q9" i="1"/>
  <c r="T9" i="1" s="1"/>
  <c r="W9" i="1" s="1"/>
  <c r="Q12" i="1"/>
  <c r="T12" i="1" s="1"/>
  <c r="W12" i="1" s="1"/>
  <c r="Q14" i="1"/>
  <c r="T14" i="1" s="1"/>
  <c r="V14" i="1" s="1"/>
  <c r="Q15" i="1"/>
  <c r="T15" i="1" s="1"/>
  <c r="W15" i="1" s="1"/>
  <c r="Q16" i="1"/>
  <c r="T16" i="1" s="1"/>
  <c r="Q19" i="1"/>
  <c r="T19" i="1" s="1"/>
  <c r="Q21" i="1"/>
  <c r="T21" i="1" s="1"/>
  <c r="Q24" i="1"/>
  <c r="T24" i="1" s="1"/>
  <c r="U24" i="1" s="1"/>
  <c r="Q27" i="1"/>
  <c r="T27" i="1" s="1"/>
  <c r="U27" i="1" s="1"/>
  <c r="Q30" i="1"/>
  <c r="T30" i="1" s="1"/>
  <c r="U30" i="1" s="1"/>
  <c r="Q32" i="1"/>
  <c r="T32" i="1" s="1"/>
  <c r="Q33" i="1"/>
  <c r="T33" i="1" s="1"/>
  <c r="W33" i="1" s="1"/>
  <c r="Q36" i="1"/>
  <c r="T36" i="1" s="1"/>
  <c r="W36" i="1" s="1"/>
  <c r="Q39" i="1"/>
  <c r="T39" i="1" s="1"/>
  <c r="W39" i="1" s="1"/>
  <c r="Q41" i="1"/>
  <c r="T41" i="1" s="1"/>
  <c r="V41" i="1" s="1"/>
  <c r="Q44" i="1"/>
  <c r="T44" i="1" s="1"/>
  <c r="U44" i="1" s="1"/>
  <c r="Q47" i="1"/>
  <c r="T47" i="1" s="1"/>
  <c r="Q49" i="1"/>
  <c r="T49" i="1" s="1"/>
  <c r="Q50" i="1"/>
  <c r="T50" i="1" s="1"/>
  <c r="Q3" i="1"/>
  <c r="T3" i="1" s="1"/>
  <c r="U3" i="1" s="1"/>
  <c r="X44" i="1" l="1"/>
  <c r="X41" i="1"/>
  <c r="X15" i="1"/>
  <c r="X9" i="1"/>
  <c r="U32" i="1"/>
  <c r="X32" i="1"/>
  <c r="X39" i="1"/>
  <c r="X36" i="1"/>
  <c r="X30" i="1"/>
  <c r="X14" i="1"/>
  <c r="X12" i="1"/>
  <c r="V47" i="1"/>
  <c r="X47" i="1"/>
  <c r="W50" i="1"/>
  <c r="X50" i="1"/>
  <c r="W21" i="1"/>
  <c r="X21" i="1"/>
  <c r="U49" i="1"/>
  <c r="X49" i="1"/>
  <c r="U19" i="1"/>
  <c r="X19" i="1"/>
  <c r="V16" i="1"/>
  <c r="X16" i="1"/>
  <c r="X27" i="1"/>
  <c r="X3" i="1"/>
  <c r="X24" i="1"/>
  <c r="X33" i="1"/>
  <c r="X6" i="1"/>
  <c r="U21" i="1"/>
  <c r="U16" i="1"/>
  <c r="U14" i="1"/>
  <c r="V33" i="1"/>
  <c r="V44" i="1"/>
  <c r="V21" i="1"/>
  <c r="V50" i="1"/>
  <c r="V39" i="1"/>
  <c r="V15" i="1"/>
  <c r="V12" i="1"/>
  <c r="U47" i="1"/>
  <c r="V6" i="1"/>
  <c r="U50" i="1"/>
  <c r="U41" i="1"/>
  <c r="W44" i="1"/>
  <c r="W32" i="1"/>
  <c r="U15" i="1"/>
  <c r="V36" i="1"/>
  <c r="V9" i="1"/>
  <c r="W30" i="1"/>
  <c r="W27" i="1"/>
  <c r="U39" i="1"/>
  <c r="U12" i="1"/>
  <c r="V32" i="1"/>
  <c r="W3" i="1"/>
  <c r="W24" i="1"/>
  <c r="U36" i="1"/>
  <c r="U9" i="1"/>
  <c r="V30" i="1"/>
  <c r="U33" i="1"/>
  <c r="U6" i="1"/>
  <c r="V27" i="1"/>
  <c r="W49" i="1"/>
  <c r="W19" i="1"/>
  <c r="V3" i="1"/>
  <c r="V24" i="1"/>
  <c r="W47" i="1"/>
  <c r="W16" i="1"/>
  <c r="V49" i="1"/>
  <c r="V19" i="1"/>
  <c r="W41" i="1"/>
  <c r="W14" i="1"/>
</calcChain>
</file>

<file path=xl/sharedStrings.xml><?xml version="1.0" encoding="utf-8"?>
<sst xmlns="http://schemas.openxmlformats.org/spreadsheetml/2006/main" count="163" uniqueCount="45">
  <si>
    <t>SimulationName</t>
  </si>
  <si>
    <t>Clock.Today</t>
  </si>
  <si>
    <t>Cotton.Stem.Wt</t>
  </si>
  <si>
    <t>Cotton.Boll.Wt</t>
  </si>
  <si>
    <t>Cotton.AboveGround.Wt</t>
  </si>
  <si>
    <t>Cotton.Phenology.Stage</t>
  </si>
  <si>
    <t>Cotton.Phenology.CurrentStageName</t>
  </si>
  <si>
    <t>Cotton.Phenology.DaysAfterSowing</t>
  </si>
  <si>
    <t>cultivar</t>
  </si>
  <si>
    <t>Cotton.SowingData.Population</t>
  </si>
  <si>
    <t>Cotton.SowingData.Rowspacing</t>
  </si>
  <si>
    <t>percent_l</t>
  </si>
  <si>
    <t>Cotton.Lint.Wt</t>
  </si>
  <si>
    <t>Cotton.Seed.Wt</t>
  </si>
  <si>
    <t>AboveGround.Partitioning.Stem</t>
  </si>
  <si>
    <t>AboveGround.Partitioning.Leaf</t>
  </si>
  <si>
    <t>openz</t>
  </si>
  <si>
    <t>Emerald2015P1</t>
  </si>
  <si>
    <t>Emerald2015P2</t>
  </si>
  <si>
    <t>Emerald2015P3</t>
  </si>
  <si>
    <t>Maturity</t>
  </si>
  <si>
    <t>HarvestRipe</t>
  </si>
  <si>
    <t>StartOpenBolls</t>
  </si>
  <si>
    <t>Cutout</t>
  </si>
  <si>
    <t>StartFlowering</t>
  </si>
  <si>
    <t>StartSquaring</t>
  </si>
  <si>
    <t>Sowing</t>
  </si>
  <si>
    <t>Cotton.Leaf.Live.Wt</t>
  </si>
  <si>
    <t>Yield_bales</t>
  </si>
  <si>
    <t>AboveGround.Partitioning.Boll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</si>
  <si>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</si>
  <si>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</si>
  <si>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</si>
  <si>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</si>
  <si>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</si>
  <si>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</si>
  <si>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</si>
  <si>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Sicot 74BRF</t>
  </si>
  <si>
    <t>6-7 nodes</t>
  </si>
  <si>
    <t>FF + 3 weeks</t>
  </si>
  <si>
    <t>Cotton.Leaf.LAI</t>
  </si>
  <si>
    <t>Cotton.Leaf.SpecificAreaCanopy</t>
  </si>
  <si>
    <t>Cotton.Boll.HarvestIndex</t>
  </si>
  <si>
    <t>Cotton.Leaf.Height</t>
  </si>
  <si>
    <t>Cotton.Leaf.NodeNumber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</si>
</sst>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15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shrinkToFit="1"/>
    </xf>
    <xf numFmtId="1" fontId="1" fillId="0" borderId="0" xfId="0" applyNumberFormat="1" applyFont="1" applyAlignment="1">
      <alignment shrinkToFit="1"/>
    </xf>
    <xf numFmtId="2" fontId="1" fillId="0" borderId="0" xfId="0" applyNumberFormat="1" applyFont="1" applyAlignment="1">
      <alignment shrinkToFi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552A-40E4-417F-B0AA-493C63AE000C}">
  <dimension ref="A1:Y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6" style="4" bestFit="1" customWidth="1"/>
    <col min="2" max="2" width="11.5703125" style="4" bestFit="1" customWidth="1"/>
    <col min="3" max="3" width="22.85546875" style="4" bestFit="1" customWidth="1"/>
    <col min="4" max="4" width="35.28515625" style="4" bestFit="1" customWidth="1"/>
    <col min="5" max="5" width="33.42578125" style="4" bestFit="1" customWidth="1"/>
    <col min="6" max="6" width="11" style="4" bestFit="1" customWidth="1"/>
    <col min="7" max="7" width="28.85546875" style="4" bestFit="1" customWidth="1"/>
    <col min="8" max="8" width="29.7109375" style="4" bestFit="1" customWidth="1"/>
    <col min="9" max="9" width="18" style="4" bestFit="1" customWidth="1"/>
    <col min="10" max="10" width="24.42578125" style="4" bestFit="1" customWidth="1"/>
    <col min="11" max="11" width="9.42578125" style="5" bestFit="1" customWidth="1"/>
    <col min="12" max="12" width="14.140625" style="5" bestFit="1" customWidth="1"/>
    <col min="13" max="13" width="15.28515625" style="5" bestFit="1" customWidth="1"/>
    <col min="14" max="14" width="11.140625" style="5" bestFit="1" customWidth="1"/>
    <col min="15" max="15" width="18.85546875" style="5" bestFit="1" customWidth="1"/>
    <col min="16" max="16" width="14.7109375" style="5" bestFit="1" customWidth="1"/>
    <col min="17" max="17" width="30.140625" style="5" bestFit="1" customWidth="1"/>
    <col min="18" max="18" width="15.42578125" style="5" bestFit="1" customWidth="1"/>
    <col min="19" max="19" width="14.28515625" style="5" bestFit="1" customWidth="1"/>
    <col min="20" max="20" width="23.42578125" style="5" bestFit="1" customWidth="1"/>
    <col min="21" max="21" width="30.140625" style="5" bestFit="1" customWidth="1"/>
    <col min="22" max="22" width="29.140625" style="5" bestFit="1" customWidth="1"/>
    <col min="23" max="23" width="28.85546875" style="5" bestFit="1" customWidth="1"/>
    <col min="24" max="24" width="23.7109375" style="5" bestFit="1" customWidth="1"/>
    <col min="25" max="25" width="6.42578125" style="5" bestFit="1" customWidth="1"/>
    <col min="26" max="16384" width="9.140625" style="5"/>
  </cols>
  <sheetData>
    <row r="1" spans="1:25" s="4" customFormat="1" x14ac:dyDescent="0.25">
      <c r="A1" s="4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t="s">
        <v>43</v>
      </c>
      <c r="J1" t="s">
        <v>44</v>
      </c>
      <c r="K1" s="4" t="s">
        <v>11</v>
      </c>
      <c r="L1" s="4" t="s">
        <v>12</v>
      </c>
      <c r="M1" s="4" t="s">
        <v>13</v>
      </c>
      <c r="N1" s="4" t="s">
        <v>28</v>
      </c>
      <c r="O1" s="4" t="s">
        <v>27</v>
      </c>
      <c r="P1" s="4" t="s">
        <v>40</v>
      </c>
      <c r="Q1" s="4" t="s">
        <v>41</v>
      </c>
      <c r="R1" s="4" t="s">
        <v>2</v>
      </c>
      <c r="S1" s="4" t="s">
        <v>3</v>
      </c>
      <c r="T1" s="4" t="s">
        <v>4</v>
      </c>
      <c r="U1" s="4" t="s">
        <v>14</v>
      </c>
      <c r="V1" s="4" t="s">
        <v>15</v>
      </c>
      <c r="W1" s="4" t="s">
        <v>29</v>
      </c>
      <c r="X1" s="4" t="s">
        <v>42</v>
      </c>
      <c r="Y1" s="4" t="s">
        <v>16</v>
      </c>
    </row>
    <row r="2" spans="1:25" x14ac:dyDescent="0.25">
      <c r="A2" s="4" t="s">
        <v>17</v>
      </c>
      <c r="B2" s="3">
        <v>42217</v>
      </c>
      <c r="C2" s="4">
        <v>1</v>
      </c>
      <c r="D2" s="4" t="s">
        <v>26</v>
      </c>
      <c r="E2" s="6">
        <v>0</v>
      </c>
      <c r="F2" s="3" t="s">
        <v>37</v>
      </c>
      <c r="G2" s="5">
        <v>9.5500000000000007</v>
      </c>
      <c r="H2" s="6">
        <v>1000</v>
      </c>
      <c r="I2" s="6"/>
      <c r="J2" s="6"/>
      <c r="K2" s="4"/>
      <c r="M2" s="4"/>
      <c r="N2" s="4"/>
      <c r="P2" s="4"/>
      <c r="Q2" s="4"/>
      <c r="Y2" s="8"/>
    </row>
    <row r="3" spans="1:25" x14ac:dyDescent="0.25">
      <c r="A3" s="4" t="s">
        <v>17</v>
      </c>
      <c r="B3" s="3">
        <v>42265</v>
      </c>
      <c r="D3" s="4" t="s">
        <v>38</v>
      </c>
      <c r="E3" s="4">
        <v>48</v>
      </c>
      <c r="F3" s="3" t="s">
        <v>37</v>
      </c>
      <c r="G3" s="5">
        <v>9.5500000000000007</v>
      </c>
      <c r="H3" s="6">
        <v>1000</v>
      </c>
      <c r="I3" s="6"/>
      <c r="J3" s="6"/>
      <c r="O3" s="6">
        <v>6.0500000000000007</v>
      </c>
      <c r="P3" s="5">
        <v>6.0256249999999997E-2</v>
      </c>
      <c r="Q3" s="7">
        <f>P3/O3</f>
        <v>9.9597107438016506E-3</v>
      </c>
      <c r="R3" s="6">
        <v>2.8187499999999996</v>
      </c>
      <c r="S3" s="6">
        <v>0</v>
      </c>
      <c r="T3" s="6">
        <f>SUM(O3:S3)</f>
        <v>8.9389659607438023</v>
      </c>
      <c r="U3" s="5">
        <f>R3/T3</f>
        <v>0.31533289335464193</v>
      </c>
      <c r="V3" s="5">
        <f>O3/T3</f>
        <v>0.67681206378557301</v>
      </c>
      <c r="W3" s="5">
        <f>S3/T3</f>
        <v>0</v>
      </c>
      <c r="X3" s="5">
        <f>S3/T3</f>
        <v>0</v>
      </c>
    </row>
    <row r="4" spans="1:25" x14ac:dyDescent="0.25">
      <c r="A4" s="4" t="s">
        <v>17</v>
      </c>
      <c r="B4" s="12">
        <v>42275</v>
      </c>
      <c r="E4" s="4">
        <v>58</v>
      </c>
      <c r="F4" s="3" t="s">
        <v>37</v>
      </c>
      <c r="I4" s="2"/>
      <c r="J4" s="2">
        <v>4.8499999999999996</v>
      </c>
      <c r="K4"/>
      <c r="O4"/>
      <c r="Q4"/>
      <c r="U4"/>
    </row>
    <row r="5" spans="1:25" x14ac:dyDescent="0.25">
      <c r="A5" s="4" t="s">
        <v>17</v>
      </c>
      <c r="B5" s="12">
        <v>42279</v>
      </c>
      <c r="E5" s="4">
        <v>62</v>
      </c>
      <c r="F5" s="3" t="s">
        <v>37</v>
      </c>
      <c r="I5" s="2"/>
      <c r="J5" s="2">
        <v>8.8000000000000007</v>
      </c>
      <c r="K5"/>
      <c r="O5"/>
      <c r="Q5"/>
      <c r="U5"/>
    </row>
    <row r="6" spans="1:25" x14ac:dyDescent="0.25">
      <c r="A6" s="4" t="s">
        <v>17</v>
      </c>
      <c r="B6" s="3">
        <v>42284</v>
      </c>
      <c r="C6" s="4">
        <v>4</v>
      </c>
      <c r="D6" s="4" t="s">
        <v>25</v>
      </c>
      <c r="E6" s="4">
        <v>67</v>
      </c>
      <c r="F6" s="3" t="s">
        <v>37</v>
      </c>
      <c r="G6" s="5">
        <v>9.5500000000000007</v>
      </c>
      <c r="H6" s="6">
        <v>1000</v>
      </c>
      <c r="I6" s="6"/>
      <c r="J6" s="6"/>
      <c r="O6" s="6">
        <v>24.15</v>
      </c>
      <c r="P6" s="5">
        <v>0.23917499999999994</v>
      </c>
      <c r="Q6" s="7">
        <f>P6/O6</f>
        <v>9.9037267080745329E-3</v>
      </c>
      <c r="R6" s="6">
        <v>18.462499999999999</v>
      </c>
      <c r="S6" s="6">
        <v>2.4736039515622594</v>
      </c>
      <c r="T6" s="6">
        <f>SUM(O6:S6)</f>
        <v>45.335182678270336</v>
      </c>
      <c r="U6" s="5">
        <f>R6/T6</f>
        <v>0.40724441613090229</v>
      </c>
      <c r="V6" s="5">
        <f>O6/T6</f>
        <v>0.53269885711909493</v>
      </c>
      <c r="W6" s="5">
        <f>S6/T6</f>
        <v>5.4562567203415853E-2</v>
      </c>
      <c r="X6" s="5">
        <f>S6/T6</f>
        <v>5.4562567203415853E-2</v>
      </c>
    </row>
    <row r="7" spans="1:25" x14ac:dyDescent="0.25">
      <c r="A7" s="4" t="s">
        <v>17</v>
      </c>
      <c r="B7" s="12">
        <v>42285</v>
      </c>
      <c r="E7" s="4">
        <v>68</v>
      </c>
      <c r="F7" s="3" t="s">
        <v>37</v>
      </c>
      <c r="I7" s="2"/>
      <c r="J7" s="2">
        <v>10.775</v>
      </c>
      <c r="K7"/>
      <c r="O7"/>
      <c r="Q7"/>
      <c r="U7"/>
    </row>
    <row r="8" spans="1:25" x14ac:dyDescent="0.25">
      <c r="A8" s="4" t="s">
        <v>17</v>
      </c>
      <c r="B8" s="12">
        <v>42299</v>
      </c>
      <c r="E8" s="4">
        <v>82</v>
      </c>
      <c r="F8" s="3" t="s">
        <v>37</v>
      </c>
      <c r="I8" s="2">
        <v>481</v>
      </c>
      <c r="J8" s="2">
        <v>14.475</v>
      </c>
      <c r="K8"/>
      <c r="O8"/>
      <c r="Q8"/>
      <c r="U8"/>
    </row>
    <row r="9" spans="1:25" x14ac:dyDescent="0.25">
      <c r="A9" s="4" t="s">
        <v>17</v>
      </c>
      <c r="B9" s="3">
        <v>42304</v>
      </c>
      <c r="C9" s="4">
        <v>5</v>
      </c>
      <c r="D9" s="4" t="s">
        <v>24</v>
      </c>
      <c r="E9" s="4">
        <v>87</v>
      </c>
      <c r="F9" s="3" t="s">
        <v>37</v>
      </c>
      <c r="G9" s="5">
        <v>9.5500000000000007</v>
      </c>
      <c r="H9" s="6">
        <v>1000</v>
      </c>
      <c r="I9" s="6"/>
      <c r="J9" s="6"/>
      <c r="O9" s="6">
        <v>85.802005610261531</v>
      </c>
      <c r="P9" s="5">
        <v>1.2492019355377233</v>
      </c>
      <c r="Q9" s="7">
        <f>P9/O9</f>
        <v>1.455912279267659E-2</v>
      </c>
      <c r="R9" s="6">
        <v>83.77238281861348</v>
      </c>
      <c r="S9" s="6">
        <v>14.841623709373557</v>
      </c>
      <c r="T9" s="6">
        <f>SUM(O9:S9)</f>
        <v>185.67977319657896</v>
      </c>
      <c r="U9" s="5">
        <f>R9/T9</f>
        <v>0.45116590448397281</v>
      </c>
      <c r="V9" s="5">
        <f>O9/T9</f>
        <v>0.46209667393024573</v>
      </c>
      <c r="W9" s="5">
        <f>S9/T9</f>
        <v>7.9931289519945437E-2</v>
      </c>
      <c r="X9" s="5">
        <f>S9/T9</f>
        <v>7.9931289519945437E-2</v>
      </c>
    </row>
    <row r="10" spans="1:25" x14ac:dyDescent="0.25">
      <c r="A10" s="4" t="s">
        <v>17</v>
      </c>
      <c r="B10" s="12">
        <v>42306</v>
      </c>
      <c r="E10" s="4">
        <v>89</v>
      </c>
      <c r="F10" s="3" t="s">
        <v>37</v>
      </c>
      <c r="I10" s="2">
        <v>550</v>
      </c>
      <c r="J10" s="2">
        <v>16.95</v>
      </c>
      <c r="K10"/>
      <c r="O10"/>
      <c r="Q10"/>
      <c r="U10"/>
    </row>
    <row r="11" spans="1:25" x14ac:dyDescent="0.25">
      <c r="A11" s="4" t="s">
        <v>17</v>
      </c>
      <c r="B11" s="12">
        <v>42318</v>
      </c>
      <c r="E11" s="4">
        <v>101</v>
      </c>
      <c r="F11" s="3" t="s">
        <v>37</v>
      </c>
      <c r="I11" s="2">
        <v>827</v>
      </c>
      <c r="J11" s="2">
        <v>20.05</v>
      </c>
      <c r="K11"/>
      <c r="O11"/>
      <c r="Q11"/>
      <c r="U11"/>
    </row>
    <row r="12" spans="1:25" x14ac:dyDescent="0.25">
      <c r="A12" s="4" t="s">
        <v>17</v>
      </c>
      <c r="B12" s="3">
        <v>42326</v>
      </c>
      <c r="D12" s="4" t="s">
        <v>39</v>
      </c>
      <c r="E12" s="4">
        <v>109</v>
      </c>
      <c r="F12" s="3" t="s">
        <v>37</v>
      </c>
      <c r="G12" s="5">
        <v>9.5500000000000007</v>
      </c>
      <c r="H12" s="6">
        <v>1000</v>
      </c>
      <c r="I12" s="2">
        <v>891.25</v>
      </c>
      <c r="J12" s="2">
        <v>21.524999999999999</v>
      </c>
      <c r="O12" s="6">
        <v>226.26821947863289</v>
      </c>
      <c r="P12" s="5">
        <v>2.7797532561653497</v>
      </c>
      <c r="Q12" s="7">
        <f>P12/O12</f>
        <v>1.2285212932556131E-2</v>
      </c>
      <c r="R12" s="6">
        <v>285.33279165649009</v>
      </c>
      <c r="S12" s="6">
        <v>114.02173814823612</v>
      </c>
      <c r="T12" s="6">
        <f>SUM(O12:S12)</f>
        <v>628.41478775245696</v>
      </c>
      <c r="U12" s="5">
        <f>R12/T12</f>
        <v>0.45405168245163485</v>
      </c>
      <c r="V12" s="5">
        <f>O12/T12</f>
        <v>0.36006189524579379</v>
      </c>
      <c r="W12" s="5">
        <f>S12/T12</f>
        <v>0.18144343572187099</v>
      </c>
      <c r="X12" s="5">
        <f>S12/T12</f>
        <v>0.18144343572187099</v>
      </c>
    </row>
    <row r="13" spans="1:25" x14ac:dyDescent="0.25">
      <c r="A13" s="4" t="s">
        <v>17</v>
      </c>
      <c r="B13" s="12">
        <v>42333</v>
      </c>
      <c r="E13" s="4">
        <v>116</v>
      </c>
      <c r="F13" s="3" t="s">
        <v>37</v>
      </c>
      <c r="I13" s="2">
        <v>931.75</v>
      </c>
      <c r="J13" s="2">
        <v>21.6</v>
      </c>
      <c r="K13"/>
      <c r="O13"/>
      <c r="Q13"/>
      <c r="U13"/>
    </row>
    <row r="14" spans="1:25" x14ac:dyDescent="0.25">
      <c r="A14" s="4" t="s">
        <v>17</v>
      </c>
      <c r="B14" s="3">
        <v>42340</v>
      </c>
      <c r="C14" s="4">
        <v>6</v>
      </c>
      <c r="D14" s="4" t="s">
        <v>23</v>
      </c>
      <c r="E14" s="4">
        <v>123</v>
      </c>
      <c r="F14" s="3" t="s">
        <v>37</v>
      </c>
      <c r="G14" s="5">
        <v>9.5500000000000007</v>
      </c>
      <c r="H14" s="6">
        <v>1000</v>
      </c>
      <c r="I14" s="2">
        <v>979.5</v>
      </c>
      <c r="J14" s="2">
        <v>22.524999999999999</v>
      </c>
      <c r="O14" s="6">
        <v>188.90327142068634</v>
      </c>
      <c r="P14" s="5">
        <v>3.1133432138518815</v>
      </c>
      <c r="Q14" s="7">
        <f>P14/O14</f>
        <v>1.6481150328617057E-2</v>
      </c>
      <c r="R14" s="6">
        <v>261.39276028775987</v>
      </c>
      <c r="S14" s="6">
        <v>399.91574599674937</v>
      </c>
      <c r="T14" s="6">
        <f>SUM(O14:S14)</f>
        <v>853.34160206937611</v>
      </c>
      <c r="U14" s="5">
        <f>R14/T14</f>
        <v>0.30631667277661778</v>
      </c>
      <c r="V14" s="5">
        <f>O14/T14</f>
        <v>0.2213688761482985</v>
      </c>
      <c r="W14" s="5">
        <f>S14/T14</f>
        <v>0.46864672368831312</v>
      </c>
      <c r="X14" s="5">
        <f>S14/T14</f>
        <v>0.46864672368831312</v>
      </c>
    </row>
    <row r="15" spans="1:25" x14ac:dyDescent="0.25">
      <c r="A15" s="4" t="s">
        <v>17</v>
      </c>
      <c r="B15" s="3">
        <v>42355</v>
      </c>
      <c r="C15" s="4">
        <v>7</v>
      </c>
      <c r="D15" s="4" t="s">
        <v>22</v>
      </c>
      <c r="E15" s="4">
        <v>138</v>
      </c>
      <c r="F15" s="3" t="s">
        <v>37</v>
      </c>
      <c r="G15" s="5">
        <v>9.5500000000000007</v>
      </c>
      <c r="H15" s="6">
        <v>1000</v>
      </c>
      <c r="I15" s="6"/>
      <c r="J15" s="6"/>
      <c r="O15" s="6">
        <v>196.30959768735224</v>
      </c>
      <c r="P15" s="5">
        <v>3.121836139804687</v>
      </c>
      <c r="Q15" s="7">
        <f>P15/O15</f>
        <v>1.5902615952464047E-2</v>
      </c>
      <c r="R15" s="6">
        <v>280.3496253427212</v>
      </c>
      <c r="S15" s="6">
        <v>629.08253602487207</v>
      </c>
      <c r="T15" s="6">
        <f>SUM(O15:S15)</f>
        <v>1108.8794978107026</v>
      </c>
      <c r="U15" s="5">
        <f>R15/T15</f>
        <v>0.25282244454534936</v>
      </c>
      <c r="V15" s="5">
        <f>O15/T15</f>
        <v>0.17703420261167491</v>
      </c>
      <c r="W15" s="5">
        <f>S15/T15</f>
        <v>0.56731370475050757</v>
      </c>
      <c r="X15" s="5">
        <f>S15/T15</f>
        <v>0.56731370475050757</v>
      </c>
    </row>
    <row r="16" spans="1:25" x14ac:dyDescent="0.25">
      <c r="A16" s="4" t="s">
        <v>17</v>
      </c>
      <c r="B16" s="3">
        <v>42381</v>
      </c>
      <c r="C16" s="4">
        <v>8</v>
      </c>
      <c r="D16" s="4" t="s">
        <v>20</v>
      </c>
      <c r="E16" s="4">
        <v>164</v>
      </c>
      <c r="F16" s="3" t="s">
        <v>37</v>
      </c>
      <c r="G16" s="5">
        <v>9.5500000000000007</v>
      </c>
      <c r="H16" s="6">
        <v>1000</v>
      </c>
      <c r="I16" s="6"/>
      <c r="J16" s="6"/>
      <c r="O16" s="6">
        <v>226.84774664880791</v>
      </c>
      <c r="P16" s="5">
        <v>2.6258533911366184</v>
      </c>
      <c r="Q16" s="7">
        <f>P16/O16</f>
        <v>1.1575399932016108E-2</v>
      </c>
      <c r="R16" s="6">
        <v>346.94008009677322</v>
      </c>
      <c r="S16" s="6">
        <v>803.9944254839686</v>
      </c>
      <c r="T16" s="6">
        <f>SUM(O16:S16)</f>
        <v>1380.4196810206183</v>
      </c>
      <c r="U16" s="5">
        <f>R16/T16</f>
        <v>0.2513294216728798</v>
      </c>
      <c r="V16" s="5">
        <f>O16/T16</f>
        <v>0.16433244886880141</v>
      </c>
      <c r="W16" s="5">
        <f>S16/T16</f>
        <v>0.58242753022003602</v>
      </c>
      <c r="X16" s="5">
        <f>S16/T16</f>
        <v>0.58242753022003602</v>
      </c>
    </row>
    <row r="17" spans="1:25" x14ac:dyDescent="0.25">
      <c r="A17" s="4" t="s">
        <v>17</v>
      </c>
      <c r="B17" s="3">
        <v>42394</v>
      </c>
      <c r="C17" s="4">
        <v>9</v>
      </c>
      <c r="D17" s="4" t="s">
        <v>21</v>
      </c>
      <c r="E17" s="4">
        <v>177</v>
      </c>
      <c r="F17" s="3" t="s">
        <v>37</v>
      </c>
      <c r="G17" s="5">
        <v>9.5500000000000007</v>
      </c>
      <c r="H17" s="6">
        <v>1000</v>
      </c>
      <c r="I17" s="6"/>
      <c r="J17" s="6"/>
      <c r="K17" s="4">
        <v>44.449999999999989</v>
      </c>
      <c r="L17" s="5">
        <v>321.12875655386836</v>
      </c>
      <c r="M17" s="4"/>
      <c r="N17" s="8">
        <v>14.146641257879665</v>
      </c>
      <c r="P17" s="8"/>
      <c r="Q17" s="8"/>
      <c r="Y17" s="8">
        <v>129.19999999999999</v>
      </c>
    </row>
    <row r="18" spans="1:25" x14ac:dyDescent="0.25">
      <c r="A18" s="4" t="s">
        <v>18</v>
      </c>
      <c r="B18" s="3">
        <v>42237</v>
      </c>
      <c r="C18" s="4">
        <v>1</v>
      </c>
      <c r="D18" s="4" t="s">
        <v>26</v>
      </c>
      <c r="E18" s="6">
        <v>0</v>
      </c>
      <c r="F18" s="3" t="s">
        <v>37</v>
      </c>
      <c r="G18" s="5">
        <v>11.25</v>
      </c>
      <c r="H18" s="6">
        <v>1000</v>
      </c>
      <c r="I18" s="6"/>
      <c r="J18" s="6"/>
      <c r="M18" s="4"/>
      <c r="Y18" s="8"/>
    </row>
    <row r="19" spans="1:25" x14ac:dyDescent="0.25">
      <c r="A19" s="4" t="s">
        <v>18</v>
      </c>
      <c r="B19" s="3">
        <v>42279</v>
      </c>
      <c r="D19" s="9" t="s">
        <v>38</v>
      </c>
      <c r="E19" s="9">
        <v>42</v>
      </c>
      <c r="F19" s="3" t="s">
        <v>37</v>
      </c>
      <c r="G19" s="5">
        <v>11.25</v>
      </c>
      <c r="H19" s="6">
        <v>1000</v>
      </c>
      <c r="I19" s="2"/>
      <c r="J19" s="2">
        <v>5.75</v>
      </c>
      <c r="O19" s="10">
        <v>10.056249999999999</v>
      </c>
      <c r="P19" s="11">
        <v>0.10627500000000001</v>
      </c>
      <c r="Q19" s="7">
        <f>P19/O19</f>
        <v>1.0568054692355503E-2</v>
      </c>
      <c r="R19" s="10">
        <v>4.6375000000000002</v>
      </c>
      <c r="S19" s="10">
        <v>0</v>
      </c>
      <c r="T19" s="6">
        <f>SUM(O19:S19)</f>
        <v>14.810593054692355</v>
      </c>
      <c r="U19" s="5">
        <f>R19/T19</f>
        <v>0.31312047956990674</v>
      </c>
      <c r="V19" s="5">
        <f>O19/T19</f>
        <v>0.67899036607544461</v>
      </c>
      <c r="W19" s="5">
        <f>S19/T19</f>
        <v>0</v>
      </c>
      <c r="X19" s="5">
        <f>S19/T19</f>
        <v>0</v>
      </c>
    </row>
    <row r="20" spans="1:25" x14ac:dyDescent="0.25">
      <c r="A20" s="4" t="s">
        <v>18</v>
      </c>
      <c r="B20" s="12">
        <v>42285</v>
      </c>
      <c r="D20" s="5"/>
      <c r="E20" s="9">
        <v>48</v>
      </c>
      <c r="F20" s="3" t="s">
        <v>37</v>
      </c>
      <c r="G20" s="5"/>
      <c r="H20" s="5"/>
      <c r="I20" s="2"/>
      <c r="J20" s="2">
        <v>7.85</v>
      </c>
      <c r="K20" s="4"/>
    </row>
    <row r="21" spans="1:25" x14ac:dyDescent="0.25">
      <c r="A21" s="4" t="s">
        <v>18</v>
      </c>
      <c r="B21" s="3">
        <v>42288</v>
      </c>
      <c r="C21" s="4">
        <v>4</v>
      </c>
      <c r="D21" s="4" t="s">
        <v>25</v>
      </c>
      <c r="E21" s="9">
        <v>51</v>
      </c>
      <c r="F21" s="3" t="s">
        <v>37</v>
      </c>
      <c r="G21" s="5">
        <v>11.25</v>
      </c>
      <c r="H21" s="6">
        <v>1000</v>
      </c>
      <c r="I21" s="6"/>
      <c r="J21" s="6"/>
      <c r="O21" s="10">
        <v>21.65625</v>
      </c>
      <c r="P21" s="11">
        <v>0.27433750000000001</v>
      </c>
      <c r="Q21" s="7">
        <f>P21/O21</f>
        <v>1.2667821067821069E-2</v>
      </c>
      <c r="R21" s="10">
        <v>13.981250000000001</v>
      </c>
      <c r="S21" s="10">
        <v>2.3421094856658908</v>
      </c>
      <c r="T21" s="6">
        <f>SUM(O21:S21)</f>
        <v>38.26661480673372</v>
      </c>
      <c r="U21" s="5">
        <f>R21/T21</f>
        <v>0.3653641711087478</v>
      </c>
      <c r="V21" s="5">
        <f>O21/T21</f>
        <v>0.56593064501198531</v>
      </c>
      <c r="W21" s="5">
        <f>S21/T21</f>
        <v>6.120503466258409E-2</v>
      </c>
      <c r="X21" s="5">
        <f>S21/T21</f>
        <v>6.120503466258409E-2</v>
      </c>
    </row>
    <row r="22" spans="1:25" x14ac:dyDescent="0.25">
      <c r="A22" s="4" t="s">
        <v>18</v>
      </c>
      <c r="B22" s="12">
        <v>42299</v>
      </c>
      <c r="D22" s="5"/>
      <c r="E22" s="9">
        <v>62</v>
      </c>
      <c r="F22" s="3" t="s">
        <v>37</v>
      </c>
      <c r="G22" s="5"/>
      <c r="H22" s="5"/>
      <c r="I22" s="2">
        <v>304.5</v>
      </c>
      <c r="J22" s="2">
        <v>11.15</v>
      </c>
      <c r="K22" s="4"/>
    </row>
    <row r="23" spans="1:25" x14ac:dyDescent="0.25">
      <c r="A23" s="4" t="s">
        <v>18</v>
      </c>
      <c r="B23" s="12">
        <v>42306</v>
      </c>
      <c r="D23" s="5"/>
      <c r="E23" s="9">
        <v>69</v>
      </c>
      <c r="F23" s="3" t="s">
        <v>37</v>
      </c>
      <c r="G23" s="5"/>
      <c r="H23" s="5"/>
      <c r="I23" s="2">
        <v>442</v>
      </c>
      <c r="J23" s="2">
        <v>14</v>
      </c>
    </row>
    <row r="24" spans="1:25" x14ac:dyDescent="0.25">
      <c r="A24" s="4" t="s">
        <v>18</v>
      </c>
      <c r="B24" s="3">
        <v>42312</v>
      </c>
      <c r="C24" s="4">
        <v>5</v>
      </c>
      <c r="D24" s="4" t="s">
        <v>24</v>
      </c>
      <c r="E24" s="9">
        <v>75</v>
      </c>
      <c r="F24" s="3" t="s">
        <v>37</v>
      </c>
      <c r="G24" s="5">
        <v>11.25</v>
      </c>
      <c r="H24" s="6">
        <v>1000</v>
      </c>
      <c r="I24" s="6"/>
      <c r="J24" s="6"/>
      <c r="O24" s="10">
        <v>94.668197908402803</v>
      </c>
      <c r="P24" s="11">
        <v>1.3627774023997914</v>
      </c>
      <c r="Q24" s="7">
        <f>P24/O24</f>
        <v>1.4395303095537541E-2</v>
      </c>
      <c r="R24" s="10">
        <v>87.153634995622809</v>
      </c>
      <c r="S24" s="10">
        <v>14.052656913995346</v>
      </c>
      <c r="T24" s="6">
        <f>SUM(O24:S24)</f>
        <v>197.2516625235163</v>
      </c>
      <c r="U24" s="5">
        <f>R24/T24</f>
        <v>0.44183979937422513</v>
      </c>
      <c r="V24" s="5">
        <f>O24/T24</f>
        <v>0.47993612168980571</v>
      </c>
      <c r="W24" s="5">
        <f>S24/T24</f>
        <v>7.1242273622509983E-2</v>
      </c>
      <c r="X24" s="5">
        <f>S24/T24</f>
        <v>7.1242273622509983E-2</v>
      </c>
    </row>
    <row r="25" spans="1:25" x14ac:dyDescent="0.25">
      <c r="A25" s="4" t="s">
        <v>18</v>
      </c>
      <c r="B25" s="12">
        <v>42318</v>
      </c>
      <c r="D25" s="5"/>
      <c r="E25" s="9">
        <v>81</v>
      </c>
      <c r="F25" s="3" t="s">
        <v>37</v>
      </c>
      <c r="G25" s="5"/>
      <c r="H25" s="5"/>
      <c r="I25" s="2">
        <v>723.5</v>
      </c>
      <c r="J25" s="2">
        <v>18.149999999999999</v>
      </c>
    </row>
    <row r="26" spans="1:25" x14ac:dyDescent="0.25">
      <c r="A26" s="4" t="s">
        <v>18</v>
      </c>
      <c r="B26" s="12">
        <v>42326</v>
      </c>
      <c r="D26" s="5"/>
      <c r="E26" s="9">
        <v>89</v>
      </c>
      <c r="F26" s="3" t="s">
        <v>37</v>
      </c>
      <c r="G26" s="5"/>
      <c r="H26" s="5"/>
      <c r="I26" s="2">
        <v>821.75</v>
      </c>
      <c r="J26" s="2">
        <v>18.899999999999999</v>
      </c>
    </row>
    <row r="27" spans="1:25" x14ac:dyDescent="0.25">
      <c r="A27" s="4" t="s">
        <v>18</v>
      </c>
      <c r="B27" s="3">
        <v>42327</v>
      </c>
      <c r="D27" s="9" t="s">
        <v>39</v>
      </c>
      <c r="E27" s="9">
        <v>90</v>
      </c>
      <c r="F27" s="3" t="s">
        <v>37</v>
      </c>
      <c r="G27" s="5">
        <v>11.25</v>
      </c>
      <c r="H27" s="6">
        <v>1000</v>
      </c>
      <c r="I27" s="6"/>
      <c r="J27" s="6"/>
      <c r="O27" s="10">
        <v>272.66068476775905</v>
      </c>
      <c r="P27" s="11">
        <v>3.0062498900225729</v>
      </c>
      <c r="Q27" s="7">
        <f>P27/O27</f>
        <v>1.1025608230182398E-2</v>
      </c>
      <c r="R27" s="10">
        <v>296.91054862314928</v>
      </c>
      <c r="S27" s="10">
        <v>82.117764757664503</v>
      </c>
      <c r="T27" s="6">
        <f>SUM(O27:S27)</f>
        <v>654.70627364682559</v>
      </c>
      <c r="U27" s="5">
        <f>R27/T27</f>
        <v>0.45350191463617251</v>
      </c>
      <c r="V27" s="5">
        <f>O27/T27</f>
        <v>0.41646261192670803</v>
      </c>
      <c r="W27" s="5">
        <f>S27/T27</f>
        <v>0.12542687929390769</v>
      </c>
      <c r="X27" s="5">
        <f>S27/T27</f>
        <v>0.12542687929390769</v>
      </c>
    </row>
    <row r="28" spans="1:25" x14ac:dyDescent="0.25">
      <c r="A28" s="4" t="s">
        <v>18</v>
      </c>
      <c r="B28" s="12">
        <v>42333</v>
      </c>
      <c r="D28" s="5"/>
      <c r="E28" s="9">
        <v>96</v>
      </c>
      <c r="F28" s="3" t="s">
        <v>37</v>
      </c>
      <c r="G28" s="5"/>
      <c r="H28" s="5"/>
      <c r="I28" s="2">
        <v>883</v>
      </c>
      <c r="J28" s="2">
        <v>19.95</v>
      </c>
    </row>
    <row r="29" spans="1:25" x14ac:dyDescent="0.25">
      <c r="A29" s="4" t="s">
        <v>18</v>
      </c>
      <c r="B29" s="12">
        <v>42340</v>
      </c>
      <c r="D29" s="5"/>
      <c r="E29" s="9">
        <v>103</v>
      </c>
      <c r="F29" s="3" t="s">
        <v>37</v>
      </c>
      <c r="G29" s="5"/>
      <c r="H29" s="5"/>
      <c r="I29" s="2">
        <v>948.5</v>
      </c>
      <c r="J29" s="2">
        <v>22.1</v>
      </c>
    </row>
    <row r="30" spans="1:25" x14ac:dyDescent="0.25">
      <c r="A30" s="4" t="s">
        <v>18</v>
      </c>
      <c r="B30" s="3">
        <v>42345</v>
      </c>
      <c r="C30" s="4">
        <v>6</v>
      </c>
      <c r="D30" s="4" t="s">
        <v>23</v>
      </c>
      <c r="E30" s="9">
        <v>108</v>
      </c>
      <c r="F30" s="3" t="s">
        <v>37</v>
      </c>
      <c r="G30" s="5">
        <v>11.25</v>
      </c>
      <c r="H30" s="6">
        <v>1000</v>
      </c>
      <c r="I30" s="6"/>
      <c r="J30" s="6"/>
      <c r="O30" s="10">
        <v>199.00476263182486</v>
      </c>
      <c r="P30" s="11">
        <v>3.3243281303513257</v>
      </c>
      <c r="Q30" s="7">
        <f>P30/O30</f>
        <v>1.6704766691949004E-2</v>
      </c>
      <c r="R30" s="10">
        <v>256.44410342521178</v>
      </c>
      <c r="S30" s="10">
        <v>337.14738531424558</v>
      </c>
      <c r="T30" s="6">
        <f>SUM(O30:S30)</f>
        <v>795.93728426832558</v>
      </c>
      <c r="U30" s="5">
        <f>R30/T30</f>
        <v>0.32219134408429045</v>
      </c>
      <c r="V30" s="5">
        <f>O30/T30</f>
        <v>0.25002568238119699</v>
      </c>
      <c r="W30" s="5">
        <f>S30/T30</f>
        <v>0.42358536530195612</v>
      </c>
      <c r="X30" s="5">
        <f>S30/T30</f>
        <v>0.42358536530195612</v>
      </c>
    </row>
    <row r="31" spans="1:25" x14ac:dyDescent="0.25">
      <c r="A31" s="4" t="s">
        <v>18</v>
      </c>
      <c r="B31" s="12">
        <v>42347</v>
      </c>
      <c r="D31" s="5"/>
      <c r="E31" s="9">
        <v>110</v>
      </c>
      <c r="F31" s="3" t="s">
        <v>37</v>
      </c>
      <c r="G31" s="5"/>
      <c r="H31" s="5"/>
      <c r="I31" s="2">
        <v>987</v>
      </c>
      <c r="J31" s="2">
        <v>23.9</v>
      </c>
    </row>
    <row r="32" spans="1:25" x14ac:dyDescent="0.25">
      <c r="A32" s="4" t="s">
        <v>18</v>
      </c>
      <c r="B32" s="3">
        <v>42360</v>
      </c>
      <c r="C32" s="4">
        <v>7</v>
      </c>
      <c r="D32" s="4" t="s">
        <v>22</v>
      </c>
      <c r="E32" s="9">
        <v>123</v>
      </c>
      <c r="F32" s="3" t="s">
        <v>37</v>
      </c>
      <c r="G32" s="5">
        <v>11.25</v>
      </c>
      <c r="H32" s="6">
        <v>1000</v>
      </c>
      <c r="I32" s="6"/>
      <c r="J32" s="6"/>
      <c r="O32" s="10">
        <v>219.92409364768787</v>
      </c>
      <c r="P32" s="11">
        <v>2.9603444754703503</v>
      </c>
      <c r="Q32" s="7">
        <f>P32/O32</f>
        <v>1.3460755601488293E-2</v>
      </c>
      <c r="R32" s="10">
        <v>248.95162430275457</v>
      </c>
      <c r="S32" s="10">
        <v>607.699289545743</v>
      </c>
      <c r="T32" s="6">
        <f>SUM(O32:S32)</f>
        <v>1079.5488127272574</v>
      </c>
      <c r="U32" s="5">
        <f>R32/T32</f>
        <v>0.2306071030487539</v>
      </c>
      <c r="V32" s="5">
        <f>O32/T32</f>
        <v>0.20371852671681887</v>
      </c>
      <c r="W32" s="5">
        <f>S32/T32</f>
        <v>0.56291969606313219</v>
      </c>
      <c r="X32" s="5">
        <f>S32/T32</f>
        <v>0.56291969606313219</v>
      </c>
    </row>
    <row r="33" spans="1:25" x14ac:dyDescent="0.25">
      <c r="A33" s="4" t="s">
        <v>18</v>
      </c>
      <c r="B33" s="3">
        <v>42382</v>
      </c>
      <c r="C33" s="4">
        <v>8</v>
      </c>
      <c r="D33" s="4" t="s">
        <v>20</v>
      </c>
      <c r="E33" s="9">
        <v>145</v>
      </c>
      <c r="F33" s="3" t="s">
        <v>37</v>
      </c>
      <c r="G33" s="5">
        <v>11.25</v>
      </c>
      <c r="H33" s="6">
        <v>1000</v>
      </c>
      <c r="I33" s="6"/>
      <c r="J33" s="6"/>
      <c r="O33" s="10">
        <v>210.43439669875249</v>
      </c>
      <c r="P33" s="11">
        <v>2.60703922607658</v>
      </c>
      <c r="Q33" s="7">
        <f>P33/O33</f>
        <v>1.2388845488072413E-2</v>
      </c>
      <c r="R33" s="10">
        <v>294.60367481420053</v>
      </c>
      <c r="S33" s="10">
        <v>798.47919893728385</v>
      </c>
      <c r="T33" s="6">
        <f>SUM(O33:S33)</f>
        <v>1306.1366985218015</v>
      </c>
      <c r="U33" s="5">
        <f>R33/T33</f>
        <v>0.22555347778499246</v>
      </c>
      <c r="V33" s="5">
        <f>O33/T33</f>
        <v>0.16111207727101468</v>
      </c>
      <c r="W33" s="5">
        <f>S33/T33</f>
        <v>0.61132896720607377</v>
      </c>
      <c r="X33" s="5">
        <f>S33/T33</f>
        <v>0.61132896720607377</v>
      </c>
    </row>
    <row r="34" spans="1:25" x14ac:dyDescent="0.25">
      <c r="A34" s="4" t="s">
        <v>18</v>
      </c>
      <c r="B34" s="3">
        <v>42397</v>
      </c>
      <c r="C34" s="4">
        <v>9</v>
      </c>
      <c r="D34" s="4" t="s">
        <v>21</v>
      </c>
      <c r="E34" s="9">
        <v>160</v>
      </c>
      <c r="F34" s="3" t="s">
        <v>37</v>
      </c>
      <c r="G34" s="5">
        <v>11.25</v>
      </c>
      <c r="H34" s="6">
        <v>1000</v>
      </c>
      <c r="I34" s="6"/>
      <c r="J34" s="6"/>
      <c r="K34" s="4">
        <v>45.080000000000005</v>
      </c>
      <c r="L34" s="5">
        <v>328.78493060755761</v>
      </c>
      <c r="M34" s="4"/>
      <c r="N34" s="8">
        <v>14.483917647910022</v>
      </c>
      <c r="P34" s="8"/>
      <c r="Q34" s="8"/>
      <c r="Y34" s="8">
        <v>136.9</v>
      </c>
    </row>
    <row r="35" spans="1:25" x14ac:dyDescent="0.25">
      <c r="A35" s="4" t="s">
        <v>19</v>
      </c>
      <c r="B35" s="3">
        <v>42262</v>
      </c>
      <c r="C35" s="4">
        <v>1</v>
      </c>
      <c r="D35" s="4" t="s">
        <v>26</v>
      </c>
      <c r="E35" s="6">
        <v>0</v>
      </c>
      <c r="F35" s="3" t="s">
        <v>37</v>
      </c>
      <c r="G35" s="5">
        <v>9.4600000000000009</v>
      </c>
      <c r="H35" s="6">
        <v>1000</v>
      </c>
      <c r="I35" s="6"/>
      <c r="J35" s="6"/>
      <c r="M35" s="4"/>
      <c r="Y35" s="8"/>
    </row>
    <row r="36" spans="1:25" x14ac:dyDescent="0.25">
      <c r="A36" s="4" t="s">
        <v>19</v>
      </c>
      <c r="B36" s="3">
        <v>42293</v>
      </c>
      <c r="D36" s="9" t="s">
        <v>38</v>
      </c>
      <c r="E36" s="9">
        <v>31</v>
      </c>
      <c r="F36" s="3" t="s">
        <v>37</v>
      </c>
      <c r="G36" s="5">
        <v>9.4600000000000009</v>
      </c>
      <c r="H36" s="6">
        <v>1000</v>
      </c>
      <c r="I36" s="6"/>
      <c r="J36" s="6"/>
      <c r="M36" s="9"/>
      <c r="O36" s="10">
        <v>5.8937500000000007</v>
      </c>
      <c r="P36" s="11">
        <v>5.9718750000000001E-2</v>
      </c>
      <c r="Q36" s="7">
        <f>P36/O36</f>
        <v>1.013255567338282E-2</v>
      </c>
      <c r="R36" s="10">
        <v>2.3125</v>
      </c>
      <c r="S36" s="10">
        <v>0</v>
      </c>
      <c r="T36" s="6">
        <f>SUM(O36:S36)</f>
        <v>8.2761013056733823</v>
      </c>
      <c r="U36" s="5">
        <f>R36/T36</f>
        <v>0.27941900595329217</v>
      </c>
      <c r="V36" s="5">
        <f>O36/T36</f>
        <v>0.71214087192960696</v>
      </c>
      <c r="W36" s="5">
        <f>S36/T36</f>
        <v>0</v>
      </c>
      <c r="X36" s="5">
        <f>S36/T36</f>
        <v>0</v>
      </c>
    </row>
    <row r="37" spans="1:25" x14ac:dyDescent="0.25">
      <c r="A37" s="4" t="s">
        <v>19</v>
      </c>
      <c r="B37" s="12">
        <v>42299</v>
      </c>
      <c r="D37" s="5"/>
      <c r="E37" s="9">
        <v>37</v>
      </c>
      <c r="F37" s="3" t="s">
        <v>37</v>
      </c>
      <c r="G37" s="5"/>
      <c r="H37" s="5"/>
      <c r="I37" s="2">
        <v>134.5</v>
      </c>
      <c r="J37" s="2">
        <v>5.875</v>
      </c>
    </row>
    <row r="38" spans="1:25" x14ac:dyDescent="0.25">
      <c r="A38" s="4" t="s">
        <v>19</v>
      </c>
      <c r="B38" s="12">
        <v>42306</v>
      </c>
      <c r="D38" s="5"/>
      <c r="E38" s="9">
        <v>44</v>
      </c>
      <c r="F38" s="3" t="s">
        <v>37</v>
      </c>
      <c r="G38" s="5"/>
      <c r="H38" s="5"/>
      <c r="I38" s="2">
        <v>287</v>
      </c>
      <c r="J38" s="2">
        <v>9.25</v>
      </c>
    </row>
    <row r="39" spans="1:25" x14ac:dyDescent="0.25">
      <c r="A39" s="4" t="s">
        <v>19</v>
      </c>
      <c r="B39" s="3">
        <v>42311</v>
      </c>
      <c r="C39" s="4">
        <v>4</v>
      </c>
      <c r="D39" s="4" t="s">
        <v>25</v>
      </c>
      <c r="E39" s="9">
        <v>49</v>
      </c>
      <c r="F39" s="3" t="s">
        <v>37</v>
      </c>
      <c r="G39" s="5">
        <v>9.4600000000000009</v>
      </c>
      <c r="H39" s="6">
        <v>1000</v>
      </c>
      <c r="I39" s="6"/>
      <c r="J39" s="6"/>
      <c r="M39" s="9"/>
      <c r="O39" s="10">
        <v>31.950000000000003</v>
      </c>
      <c r="P39" s="11">
        <v>0.47235625000000003</v>
      </c>
      <c r="Q39" s="7">
        <f>P39/O39</f>
        <v>1.478423317683881E-2</v>
      </c>
      <c r="R39" s="10">
        <v>22.337499999999999</v>
      </c>
      <c r="S39" s="10">
        <v>1.8435726463606257</v>
      </c>
      <c r="T39" s="6">
        <f>SUM(O39:S39)</f>
        <v>56.618213129537466</v>
      </c>
      <c r="U39" s="5">
        <f>R39/T39</f>
        <v>0.39452852298418134</v>
      </c>
      <c r="V39" s="5">
        <f>O39/T39</f>
        <v>0.56430604630529801</v>
      </c>
      <c r="W39" s="5">
        <f>S39/T39</f>
        <v>3.2561477031122381E-2</v>
      </c>
      <c r="X39" s="5">
        <f>S39/T39</f>
        <v>3.2561477031122381E-2</v>
      </c>
    </row>
    <row r="40" spans="1:25" x14ac:dyDescent="0.25">
      <c r="A40" s="4" t="s">
        <v>19</v>
      </c>
      <c r="B40" s="12">
        <v>42318</v>
      </c>
      <c r="D40" s="5"/>
      <c r="E40" s="9">
        <v>56</v>
      </c>
      <c r="F40" s="3" t="s">
        <v>37</v>
      </c>
      <c r="G40" s="5"/>
      <c r="H40" s="5"/>
      <c r="I40" s="2">
        <v>506</v>
      </c>
      <c r="J40" s="2">
        <v>14.125</v>
      </c>
    </row>
    <row r="41" spans="1:25" x14ac:dyDescent="0.25">
      <c r="A41" s="4" t="s">
        <v>19</v>
      </c>
      <c r="B41" s="3">
        <v>42326</v>
      </c>
      <c r="C41" s="4">
        <v>5</v>
      </c>
      <c r="D41" s="4" t="s">
        <v>24</v>
      </c>
      <c r="E41" s="9">
        <v>64</v>
      </c>
      <c r="F41" s="3" t="s">
        <v>37</v>
      </c>
      <c r="G41" s="5">
        <v>9.4600000000000009</v>
      </c>
      <c r="H41" s="6">
        <v>1000</v>
      </c>
      <c r="I41" s="2">
        <v>631</v>
      </c>
      <c r="J41" s="2">
        <v>15.574999999999999</v>
      </c>
      <c r="M41" s="9"/>
      <c r="O41" s="10">
        <v>97.636296673003514</v>
      </c>
      <c r="P41" s="11">
        <v>1.576929912123707</v>
      </c>
      <c r="Q41" s="7">
        <f>P41/O41</f>
        <v>1.6151062318607266E-2</v>
      </c>
      <c r="R41" s="10">
        <v>119.34398983755042</v>
      </c>
      <c r="S41" s="10">
        <v>11.061435878163755</v>
      </c>
      <c r="T41" s="6">
        <f>SUM(O41:S41)</f>
        <v>229.63480336316002</v>
      </c>
      <c r="U41" s="5">
        <f>R41/T41</f>
        <v>0.51971211719510901</v>
      </c>
      <c r="V41" s="5">
        <f>O41/T41</f>
        <v>0.42518074456943211</v>
      </c>
      <c r="W41" s="5">
        <f>S41/T41</f>
        <v>4.81696838465311E-2</v>
      </c>
      <c r="X41" s="5">
        <f>S41/T41</f>
        <v>4.81696838465311E-2</v>
      </c>
    </row>
    <row r="42" spans="1:25" x14ac:dyDescent="0.25">
      <c r="A42" s="4" t="s">
        <v>19</v>
      </c>
      <c r="B42" s="12">
        <v>42333</v>
      </c>
      <c r="D42" s="5"/>
      <c r="E42" s="9">
        <v>71</v>
      </c>
      <c r="F42" s="3" t="s">
        <v>37</v>
      </c>
      <c r="G42" s="5"/>
      <c r="H42" s="5"/>
      <c r="I42" s="2">
        <v>790</v>
      </c>
      <c r="J42" s="2">
        <v>16.625</v>
      </c>
    </row>
    <row r="43" spans="1:25" x14ac:dyDescent="0.25">
      <c r="A43" s="4" t="s">
        <v>19</v>
      </c>
      <c r="B43" s="12">
        <v>42340</v>
      </c>
      <c r="D43" s="5"/>
      <c r="E43" s="9">
        <v>78</v>
      </c>
      <c r="F43" s="3" t="s">
        <v>37</v>
      </c>
      <c r="G43" s="5"/>
      <c r="H43" s="5"/>
      <c r="I43" s="2">
        <v>854.5</v>
      </c>
      <c r="J43" s="2">
        <v>19.25</v>
      </c>
    </row>
    <row r="44" spans="1:25" x14ac:dyDescent="0.25">
      <c r="A44" s="4" t="s">
        <v>19</v>
      </c>
      <c r="B44" s="3">
        <v>42345</v>
      </c>
      <c r="D44" s="9" t="s">
        <v>39</v>
      </c>
      <c r="E44" s="9">
        <v>83</v>
      </c>
      <c r="F44" s="3" t="s">
        <v>37</v>
      </c>
      <c r="G44" s="5">
        <v>9.4600000000000009</v>
      </c>
      <c r="H44" s="6">
        <v>1000</v>
      </c>
      <c r="I44" s="6"/>
      <c r="J44" s="6"/>
      <c r="M44" s="9"/>
      <c r="O44" s="10">
        <v>178.43939986556762</v>
      </c>
      <c r="P44" s="11">
        <v>3.0477266722548508</v>
      </c>
      <c r="Q44" s="7">
        <f>P44/O44</f>
        <v>1.7079897570553039E-2</v>
      </c>
      <c r="R44" s="10">
        <v>226.94069596341399</v>
      </c>
      <c r="S44" s="10">
        <v>91.519673052504658</v>
      </c>
      <c r="T44" s="6">
        <f>SUM(O44:S44)</f>
        <v>499.9645754513117</v>
      </c>
      <c r="U44" s="5">
        <f>R44/T44</f>
        <v>0.45391355129222405</v>
      </c>
      <c r="V44" s="5">
        <f>O44/T44</f>
        <v>0.35690408606348284</v>
      </c>
      <c r="W44" s="5">
        <f>S44/T44</f>
        <v>0.18305231519631368</v>
      </c>
      <c r="X44" s="5">
        <f>S44/T44</f>
        <v>0.18305231519631368</v>
      </c>
    </row>
    <row r="45" spans="1:25" x14ac:dyDescent="0.25">
      <c r="A45" s="4" t="s">
        <v>19</v>
      </c>
      <c r="B45" s="12">
        <v>42347</v>
      </c>
      <c r="D45" s="5"/>
      <c r="E45" s="9">
        <v>85</v>
      </c>
      <c r="F45" s="3" t="s">
        <v>37</v>
      </c>
      <c r="G45" s="5"/>
      <c r="H45" s="5"/>
      <c r="I45" s="2">
        <v>920.75</v>
      </c>
      <c r="J45" s="2">
        <v>21.6</v>
      </c>
    </row>
    <row r="46" spans="1:25" x14ac:dyDescent="0.25">
      <c r="A46" s="4" t="s">
        <v>19</v>
      </c>
      <c r="B46" s="12">
        <v>42356</v>
      </c>
      <c r="D46" s="5"/>
      <c r="E46" s="9">
        <v>94</v>
      </c>
      <c r="F46" s="3" t="s">
        <v>37</v>
      </c>
      <c r="G46" s="5"/>
      <c r="H46" s="5"/>
      <c r="I46" s="2">
        <v>974</v>
      </c>
      <c r="J46" s="2">
        <v>23.475000000000001</v>
      </c>
    </row>
    <row r="47" spans="1:25" x14ac:dyDescent="0.25">
      <c r="A47" s="4" t="s">
        <v>19</v>
      </c>
      <c r="B47" s="3">
        <v>42360</v>
      </c>
      <c r="C47" s="4">
        <v>6</v>
      </c>
      <c r="D47" s="4" t="s">
        <v>23</v>
      </c>
      <c r="E47" s="9">
        <v>98</v>
      </c>
      <c r="F47" s="3" t="s">
        <v>37</v>
      </c>
      <c r="G47" s="5">
        <v>9.4600000000000009</v>
      </c>
      <c r="H47" s="6">
        <v>1000</v>
      </c>
      <c r="I47" s="6"/>
      <c r="J47" s="6"/>
      <c r="M47" s="9"/>
      <c r="O47" s="10">
        <v>214.45780535823133</v>
      </c>
      <c r="P47" s="11">
        <v>3.5873690971259045</v>
      </c>
      <c r="Q47" s="7">
        <f>P47/O47</f>
        <v>1.6727621972693167E-2</v>
      </c>
      <c r="R47" s="10">
        <v>282.47894443387111</v>
      </c>
      <c r="S47" s="10">
        <v>303.64106075122243</v>
      </c>
      <c r="T47" s="6">
        <f>SUM(O47:S47)</f>
        <v>804.18190726242346</v>
      </c>
      <c r="U47" s="5">
        <f>R47/T47</f>
        <v>0.35126249656060915</v>
      </c>
      <c r="V47" s="5">
        <f>O47/T47</f>
        <v>0.26667822717907619</v>
      </c>
      <c r="W47" s="5">
        <f>S47/T47</f>
        <v>0.37757758289398718</v>
      </c>
      <c r="X47" s="5">
        <f>S47/T47</f>
        <v>0.37757758289398718</v>
      </c>
    </row>
    <row r="48" spans="1:25" x14ac:dyDescent="0.25">
      <c r="A48" s="4" t="s">
        <v>19</v>
      </c>
      <c r="B48" s="12">
        <v>42361</v>
      </c>
      <c r="D48" s="5"/>
      <c r="E48" s="9">
        <v>99</v>
      </c>
      <c r="F48" s="3" t="s">
        <v>37</v>
      </c>
      <c r="G48" s="5"/>
      <c r="H48" s="5"/>
      <c r="I48" s="2">
        <v>1048.75</v>
      </c>
      <c r="J48" s="2">
        <v>24.774999999999999</v>
      </c>
    </row>
    <row r="49" spans="1:25" x14ac:dyDescent="0.25">
      <c r="A49" s="4" t="s">
        <v>19</v>
      </c>
      <c r="B49" s="3">
        <v>42374</v>
      </c>
      <c r="C49" s="4">
        <v>7</v>
      </c>
      <c r="D49" s="4" t="s">
        <v>22</v>
      </c>
      <c r="E49" s="9">
        <v>112</v>
      </c>
      <c r="F49" s="3" t="s">
        <v>37</v>
      </c>
      <c r="G49" s="5">
        <v>9.4600000000000009</v>
      </c>
      <c r="H49" s="6">
        <v>1000</v>
      </c>
      <c r="I49" s="6"/>
      <c r="J49" s="6"/>
      <c r="M49" s="9"/>
      <c r="O49" s="10">
        <v>216.82420168274621</v>
      </c>
      <c r="P49" s="11">
        <v>3.8612415248064167</v>
      </c>
      <c r="Q49" s="7">
        <f>P49/O49</f>
        <v>1.7808166684529642E-2</v>
      </c>
      <c r="R49" s="10">
        <v>325.46560562045931</v>
      </c>
      <c r="S49" s="10">
        <v>589.92479634008544</v>
      </c>
      <c r="T49" s="6">
        <f>SUM(O49:S49)</f>
        <v>1136.0936533347817</v>
      </c>
      <c r="U49" s="5">
        <f>R49/T49</f>
        <v>0.28647779579185079</v>
      </c>
      <c r="V49" s="5">
        <f>O49/T49</f>
        <v>0.19085064074277766</v>
      </c>
      <c r="W49" s="5">
        <f>S49/T49</f>
        <v>0.51925718853236791</v>
      </c>
      <c r="X49" s="5">
        <f>S49/T49</f>
        <v>0.51925718853236791</v>
      </c>
    </row>
    <row r="50" spans="1:25" x14ac:dyDescent="0.25">
      <c r="A50" s="4" t="s">
        <v>19</v>
      </c>
      <c r="B50" s="3">
        <v>42407</v>
      </c>
      <c r="C50" s="4">
        <v>8</v>
      </c>
      <c r="D50" s="4" t="s">
        <v>20</v>
      </c>
      <c r="E50" s="9">
        <v>145</v>
      </c>
      <c r="F50" s="3" t="s">
        <v>37</v>
      </c>
      <c r="G50" s="5">
        <v>9.4600000000000009</v>
      </c>
      <c r="H50" s="6">
        <v>1000</v>
      </c>
      <c r="I50" s="6"/>
      <c r="J50" s="6"/>
      <c r="M50" s="9"/>
      <c r="O50" s="10">
        <v>167.79349020251826</v>
      </c>
      <c r="P50" s="11">
        <v>2.419173051724484</v>
      </c>
      <c r="Q50" s="7">
        <f>P50/O50</f>
        <v>1.441756202105734E-2</v>
      </c>
      <c r="R50" s="10">
        <v>353.23362452520678</v>
      </c>
      <c r="S50" s="10">
        <v>753.59700414609051</v>
      </c>
      <c r="T50" s="6">
        <f>SUM(O50:S50)</f>
        <v>1277.0577094875612</v>
      </c>
      <c r="U50" s="5">
        <f>R50/T50</f>
        <v>0.27659957878250241</v>
      </c>
      <c r="V50" s="5">
        <f>O50/T50</f>
        <v>0.13139068732441853</v>
      </c>
      <c r="W50" s="5">
        <f>S50/T50</f>
        <v>0.59010411083809422</v>
      </c>
      <c r="X50" s="5">
        <f>S50/T50</f>
        <v>0.59010411083809422</v>
      </c>
    </row>
    <row r="51" spans="1:25" x14ac:dyDescent="0.25">
      <c r="A51" s="4" t="s">
        <v>19</v>
      </c>
      <c r="B51" s="3">
        <v>42441</v>
      </c>
      <c r="C51" s="4">
        <v>9</v>
      </c>
      <c r="D51" s="4" t="s">
        <v>21</v>
      </c>
      <c r="E51" s="9">
        <v>179</v>
      </c>
      <c r="F51" s="3" t="s">
        <v>37</v>
      </c>
      <c r="G51" s="5">
        <v>9.4600000000000009</v>
      </c>
      <c r="H51" s="6">
        <v>1000</v>
      </c>
      <c r="I51" s="6"/>
      <c r="J51" s="6"/>
      <c r="K51" s="4">
        <v>44.080000000000005</v>
      </c>
      <c r="L51" s="5">
        <v>214.06734838404515</v>
      </c>
      <c r="M51" s="4"/>
      <c r="N51" s="8">
        <v>9.4302796644953784</v>
      </c>
      <c r="P51" s="8"/>
      <c r="Q51" s="8"/>
      <c r="Y51" s="8">
        <v>126.3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C363-0C51-48C9-B03D-3EAE5BBC25DE}">
  <dimension ref="A1:H4"/>
  <sheetViews>
    <sheetView workbookViewId="0"/>
  </sheetViews>
  <sheetFormatPr defaultColWidth="15.85546875" defaultRowHeight="15" x14ac:dyDescent="0.25"/>
  <cols>
    <col min="1" max="1" width="16" bestFit="1" customWidth="1"/>
    <col min="2" max="2" width="31.7109375" style="1" bestFit="1" customWidth="1"/>
    <col min="3" max="3" width="29.42578125" style="1" bestFit="1" customWidth="1"/>
    <col min="4" max="4" width="30.7109375" style="1" bestFit="1" customWidth="1"/>
    <col min="5" max="5" width="27.7109375" style="1" bestFit="1" customWidth="1"/>
    <col min="6" max="6" width="31" style="1" bestFit="1" customWidth="1"/>
    <col min="7" max="7" width="29.28515625" style="1" bestFit="1" customWidth="1"/>
    <col min="8" max="8" width="32.5703125" style="1" bestFit="1" customWidth="1"/>
    <col min="9" max="16384" width="15.85546875" style="1"/>
  </cols>
  <sheetData>
    <row r="1" spans="1:8" customFormat="1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t="s">
        <v>17</v>
      </c>
      <c r="B2" s="2"/>
      <c r="C2" s="2">
        <v>67</v>
      </c>
      <c r="D2" s="2">
        <v>87</v>
      </c>
      <c r="E2" s="2">
        <v>123</v>
      </c>
      <c r="F2" s="2">
        <v>138</v>
      </c>
      <c r="G2" s="2">
        <v>164</v>
      </c>
      <c r="H2" s="2">
        <v>177</v>
      </c>
    </row>
    <row r="3" spans="1:8" x14ac:dyDescent="0.25">
      <c r="A3" t="s">
        <v>18</v>
      </c>
      <c r="B3" s="2"/>
      <c r="C3" s="2">
        <v>51</v>
      </c>
      <c r="D3" s="2">
        <v>75</v>
      </c>
      <c r="E3" s="2">
        <v>108</v>
      </c>
      <c r="F3" s="2">
        <v>123</v>
      </c>
      <c r="G3" s="2">
        <v>145</v>
      </c>
      <c r="H3" s="2">
        <v>160</v>
      </c>
    </row>
    <row r="4" spans="1:8" x14ac:dyDescent="0.25">
      <c r="A4" t="s">
        <v>19</v>
      </c>
      <c r="B4" s="2"/>
      <c r="C4" s="2">
        <v>49</v>
      </c>
      <c r="D4" s="2">
        <v>64</v>
      </c>
      <c r="E4" s="2">
        <v>98</v>
      </c>
      <c r="F4" s="2">
        <v>112</v>
      </c>
      <c r="G4" s="2">
        <v>145</v>
      </c>
      <c r="H4" s="2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2024-01-24T06:09:37Z</dcterms:created>
  <dcterms:modified xsi:type="dcterms:W3CDTF">2025-06-11T02:41:28Z</dcterms:modified>
</cp:coreProperties>
</file>