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UnderVC\ApsimX\Tests\Simulation\SoilNitrogenPatch\"/>
    </mc:Choice>
  </mc:AlternateContent>
  <xr:revisionPtr revIDLastSave="0" documentId="13_ncr:1_{853D1538-F263-4585-AAAF-D02B7BC165F3}" xr6:coauthVersionLast="47" xr6:coauthVersionMax="47" xr10:uidLastSave="{00000000-0000-0000-0000-000000000000}"/>
  <bookViews>
    <workbookView xWindow="990" yWindow="1785" windowWidth="20715" windowHeight="18525" xr2:uid="{0CEA60F6-DC99-4D2D-8C90-8D88CAF277DA}"/>
  </bookViews>
  <sheets>
    <sheet name="ARC from Robyn" sheetId="1" r:id="rId1"/>
    <sheet name="Marcondes et 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G47" i="1"/>
  <c r="I47" i="1" s="1"/>
  <c r="J47" i="1" s="1"/>
  <c r="H46" i="1"/>
  <c r="G46" i="1"/>
  <c r="I46" i="1" s="1"/>
  <c r="J46" i="1" s="1"/>
  <c r="H45" i="1"/>
  <c r="G45" i="1"/>
  <c r="I45" i="1" s="1"/>
  <c r="J45" i="1" s="1"/>
  <c r="H44" i="1"/>
  <c r="G44" i="1"/>
  <c r="I44" i="1" s="1"/>
  <c r="J44" i="1" s="1"/>
  <c r="H42" i="1"/>
  <c r="G42" i="1"/>
  <c r="I42" i="1" s="1"/>
  <c r="J42" i="1" s="1"/>
  <c r="H41" i="1"/>
  <c r="G41" i="1"/>
  <c r="I41" i="1" s="1"/>
  <c r="J41" i="1" s="1"/>
  <c r="H40" i="1"/>
  <c r="G40" i="1"/>
  <c r="I40" i="1" s="1"/>
  <c r="J40" i="1" s="1"/>
  <c r="H39" i="1"/>
  <c r="G39" i="1"/>
  <c r="I39" i="1" s="1"/>
  <c r="J39" i="1" s="1"/>
  <c r="H38" i="1"/>
  <c r="G38" i="1"/>
  <c r="I38" i="1" s="1"/>
  <c r="J38" i="1" s="1"/>
  <c r="H37" i="1"/>
  <c r="G37" i="1"/>
  <c r="I37" i="1" s="1"/>
  <c r="J37" i="1" s="1"/>
  <c r="H36" i="1"/>
  <c r="G36" i="1"/>
  <c r="I36" i="1" s="1"/>
  <c r="J36" i="1" s="1"/>
  <c r="H35" i="1"/>
  <c r="G35" i="1"/>
  <c r="I35" i="1" s="1"/>
  <c r="J35" i="1" s="1"/>
  <c r="H34" i="1"/>
  <c r="G34" i="1"/>
  <c r="I34" i="1" s="1"/>
  <c r="J34" i="1" s="1"/>
  <c r="H33" i="1"/>
  <c r="G33" i="1"/>
  <c r="I33" i="1" s="1"/>
  <c r="J33" i="1" s="1"/>
  <c r="H32" i="1"/>
  <c r="G32" i="1"/>
  <c r="I32" i="1" s="1"/>
  <c r="J32" i="1" s="1"/>
  <c r="H31" i="1"/>
  <c r="G31" i="1"/>
  <c r="I31" i="1" s="1"/>
  <c r="J31" i="1" s="1"/>
  <c r="H30" i="1"/>
  <c r="G30" i="1"/>
  <c r="I30" i="1" s="1"/>
  <c r="J30" i="1" s="1"/>
  <c r="H29" i="1"/>
  <c r="G29" i="1"/>
  <c r="I29" i="1" s="1"/>
  <c r="J29" i="1" s="1"/>
  <c r="H28" i="1"/>
  <c r="G28" i="1"/>
  <c r="I28" i="1" s="1"/>
  <c r="J28" i="1" s="1"/>
  <c r="H27" i="1"/>
  <c r="G27" i="1"/>
  <c r="I27" i="1" s="1"/>
  <c r="J27" i="1" s="1"/>
  <c r="H26" i="1"/>
  <c r="G26" i="1"/>
  <c r="I26" i="1" s="1"/>
  <c r="J26" i="1" s="1"/>
  <c r="H25" i="1"/>
  <c r="G25" i="1"/>
  <c r="I25" i="1" s="1"/>
  <c r="J25" i="1" s="1"/>
  <c r="H24" i="1"/>
  <c r="G24" i="1"/>
  <c r="I24" i="1" s="1"/>
  <c r="J24" i="1" s="1"/>
  <c r="H23" i="1"/>
  <c r="G23" i="1"/>
  <c r="I23" i="1" s="1"/>
  <c r="J23" i="1" s="1"/>
  <c r="H22" i="1"/>
  <c r="G22" i="1"/>
  <c r="I22" i="1" s="1"/>
  <c r="J22" i="1" s="1"/>
  <c r="H21" i="1"/>
  <c r="G21" i="1"/>
  <c r="I21" i="1" s="1"/>
  <c r="J21" i="1" s="1"/>
  <c r="H20" i="1"/>
  <c r="G20" i="1"/>
  <c r="I20" i="1" s="1"/>
  <c r="J20" i="1" s="1"/>
  <c r="H19" i="1"/>
  <c r="G19" i="1"/>
  <c r="I19" i="1" s="1"/>
  <c r="J19" i="1" s="1"/>
  <c r="H18" i="1"/>
  <c r="G18" i="1"/>
  <c r="I18" i="1" s="1"/>
  <c r="J18" i="1" s="1"/>
  <c r="H17" i="1"/>
  <c r="G17" i="1"/>
  <c r="I17" i="1" s="1"/>
  <c r="J17" i="1" s="1"/>
  <c r="H16" i="1"/>
  <c r="G16" i="1"/>
  <c r="I16" i="1" s="1"/>
  <c r="J16" i="1" s="1"/>
  <c r="H15" i="1"/>
  <c r="G15" i="1"/>
  <c r="I15" i="1" s="1"/>
  <c r="J15" i="1" s="1"/>
  <c r="H14" i="1"/>
  <c r="G14" i="1"/>
  <c r="I14" i="1" s="1"/>
  <c r="J14" i="1" s="1"/>
  <c r="H13" i="1"/>
  <c r="G13" i="1"/>
  <c r="I13" i="1" s="1"/>
  <c r="J13" i="1" s="1"/>
  <c r="H12" i="1"/>
  <c r="G12" i="1"/>
  <c r="I12" i="1" s="1"/>
  <c r="J12" i="1" s="1"/>
  <c r="H11" i="1"/>
  <c r="G11" i="1"/>
  <c r="I11" i="1" s="1"/>
  <c r="J11" i="1" s="1"/>
  <c r="H10" i="1"/>
  <c r="G10" i="1"/>
  <c r="I10" i="1" s="1"/>
  <c r="J10" i="1" s="1"/>
  <c r="H9" i="1"/>
  <c r="G9" i="1"/>
  <c r="I9" i="1" s="1"/>
  <c r="J9" i="1" s="1"/>
  <c r="H8" i="1"/>
  <c r="G8" i="1"/>
  <c r="I8" i="1" s="1"/>
  <c r="J8" i="1" s="1"/>
  <c r="H43" i="1"/>
  <c r="G43" i="1"/>
  <c r="M43" i="1"/>
  <c r="B4" i="1"/>
  <c r="D36" i="1" s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6" i="2"/>
  <c r="B7" i="2"/>
  <c r="C7" i="2"/>
  <c r="D7" i="2" s="1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 s="1"/>
  <c r="D12" i="2" s="1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 s="1"/>
  <c r="B18" i="2"/>
  <c r="C18" i="2" s="1"/>
  <c r="D18" i="2" s="1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 s="1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 s="1"/>
  <c r="D28" i="2" s="1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 s="1"/>
  <c r="B34" i="2"/>
  <c r="C34" i="2" s="1"/>
  <c r="D34" i="2" s="1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 s="1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 s="1"/>
  <c r="D44" i="2" s="1"/>
  <c r="B45" i="2"/>
  <c r="C45" i="2"/>
  <c r="D45" i="2"/>
  <c r="D6" i="2"/>
  <c r="C6" i="2"/>
  <c r="B6" i="2"/>
  <c r="D35" i="1"/>
  <c r="C13" i="1"/>
  <c r="C14" i="1"/>
  <c r="C15" i="1"/>
  <c r="C16" i="1"/>
  <c r="C17" i="1"/>
  <c r="C18" i="1"/>
  <c r="C19" i="1"/>
  <c r="B9" i="1"/>
  <c r="B10" i="1"/>
  <c r="B11" i="1"/>
  <c r="B12" i="1"/>
  <c r="B13" i="1"/>
  <c r="B14" i="1"/>
  <c r="B15" i="1"/>
  <c r="B16" i="1"/>
  <c r="B17" i="1"/>
  <c r="B18" i="1"/>
  <c r="D18" i="1" s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D34" i="1" s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8" i="1"/>
  <c r="D31" i="1" l="1"/>
  <c r="C8" i="1"/>
  <c r="D30" i="1"/>
  <c r="D40" i="1"/>
  <c r="C24" i="1"/>
  <c r="D8" i="1"/>
  <c r="D29" i="1"/>
  <c r="C39" i="1"/>
  <c r="C23" i="1"/>
  <c r="C47" i="1"/>
  <c r="D24" i="1"/>
  <c r="C38" i="1"/>
  <c r="C22" i="1"/>
  <c r="C46" i="1"/>
  <c r="D23" i="1"/>
  <c r="D21" i="1"/>
  <c r="C45" i="1"/>
  <c r="D22" i="1"/>
  <c r="D20" i="1"/>
  <c r="C37" i="1"/>
  <c r="D19" i="1"/>
  <c r="C36" i="1"/>
  <c r="D33" i="1"/>
  <c r="D17" i="1"/>
  <c r="C35" i="1"/>
  <c r="D46" i="1"/>
  <c r="D32" i="1"/>
  <c r="C34" i="1"/>
  <c r="D16" i="1"/>
  <c r="D47" i="1"/>
  <c r="C33" i="1"/>
  <c r="D45" i="1"/>
  <c r="D15" i="1"/>
  <c r="C32" i="1"/>
  <c r="D39" i="1"/>
  <c r="D14" i="1"/>
  <c r="C31" i="1"/>
  <c r="D38" i="1"/>
  <c r="D13" i="1"/>
  <c r="C44" i="1"/>
  <c r="C28" i="1"/>
  <c r="D12" i="1"/>
  <c r="C30" i="1"/>
  <c r="D9" i="1"/>
  <c r="C43" i="1"/>
  <c r="I43" i="1" s="1"/>
  <c r="J43" i="1" s="1"/>
  <c r="D27" i="1"/>
  <c r="D11" i="1"/>
  <c r="C29" i="1"/>
  <c r="D37" i="1"/>
  <c r="D42" i="1"/>
  <c r="D26" i="1"/>
  <c r="D10" i="1"/>
  <c r="C21" i="1"/>
  <c r="D41" i="1"/>
  <c r="C25" i="1"/>
  <c r="C9" i="1"/>
  <c r="C20" i="1"/>
  <c r="E15" i="1"/>
  <c r="E37" i="1"/>
  <c r="E24" i="1"/>
  <c r="E19" i="1"/>
  <c r="E18" i="1"/>
  <c r="E17" i="1"/>
  <c r="E8" i="1"/>
  <c r="E13" i="1"/>
  <c r="E46" i="1"/>
  <c r="D28" i="1"/>
  <c r="D44" i="1"/>
  <c r="D43" i="1"/>
  <c r="C12" i="1"/>
  <c r="C27" i="1"/>
  <c r="C11" i="1"/>
  <c r="C42" i="1"/>
  <c r="C10" i="1"/>
  <c r="C41" i="1"/>
  <c r="C40" i="1"/>
  <c r="D25" i="1"/>
  <c r="C26" i="1"/>
  <c r="E34" i="1" l="1"/>
  <c r="E9" i="1"/>
  <c r="E20" i="1"/>
  <c r="E22" i="1"/>
  <c r="E33" i="1"/>
  <c r="E35" i="1"/>
  <c r="E36" i="1"/>
  <c r="E23" i="1"/>
  <c r="E31" i="1"/>
  <c r="E38" i="1"/>
  <c r="E45" i="1"/>
  <c r="E47" i="1"/>
  <c r="E14" i="1"/>
  <c r="E39" i="1"/>
  <c r="E21" i="1"/>
  <c r="E29" i="1"/>
  <c r="E16" i="1"/>
  <c r="E32" i="1"/>
  <c r="E30" i="1"/>
  <c r="E25" i="1"/>
  <c r="E44" i="1"/>
  <c r="E40" i="1"/>
  <c r="E42" i="1"/>
  <c r="E11" i="1"/>
  <c r="E10" i="1"/>
  <c r="E12" i="1"/>
  <c r="E26" i="1"/>
  <c r="E41" i="1"/>
  <c r="E27" i="1"/>
  <c r="E43" i="1"/>
  <c r="E28" i="1"/>
</calcChain>
</file>

<file path=xl/sharedStrings.xml><?xml version="1.0" encoding="utf-8"?>
<sst xmlns="http://schemas.openxmlformats.org/spreadsheetml/2006/main" count="33" uniqueCount="29">
  <si>
    <t>Pr</t>
  </si>
  <si>
    <t>SWB</t>
  </si>
  <si>
    <t>A</t>
  </si>
  <si>
    <t>B</t>
  </si>
  <si>
    <t>C</t>
  </si>
  <si>
    <t>t</t>
  </si>
  <si>
    <t>Protein (g sheep, kg cattle)</t>
  </si>
  <si>
    <t>Scaled birth weight</t>
  </si>
  <si>
    <t>Param</t>
  </si>
  <si>
    <t>days after conception</t>
  </si>
  <si>
    <t>t (weeks)</t>
  </si>
  <si>
    <t>t (days)</t>
  </si>
  <si>
    <t>Calf</t>
  </si>
  <si>
    <t>Uterus</t>
  </si>
  <si>
    <t>N</t>
  </si>
  <si>
    <t>Pr(day)</t>
  </si>
  <si>
    <t>dPr/dt (F)</t>
  </si>
  <si>
    <t>Pr tot (day)</t>
  </si>
  <si>
    <t>N by day</t>
  </si>
  <si>
    <t>Days</t>
  </si>
  <si>
    <t>Weeks</t>
  </si>
  <si>
    <t>CP</t>
  </si>
  <si>
    <t>CP (day)</t>
  </si>
  <si>
    <t>N per day</t>
  </si>
  <si>
    <t>https://www.sciencedirect.com/science/article/pii/S002203022300588X</t>
  </si>
  <si>
    <t>SCA utilises  ARC (1980)</t>
  </si>
  <si>
    <t>Pr Calf</t>
  </si>
  <si>
    <t>Pr Uterus</t>
  </si>
  <si>
    <t>Pr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</si>
</sst>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92038495188095E-2"/>
          <c:y val="2.5428331875182269E-2"/>
          <c:w val="0.90297462817147855"/>
          <c:h val="0.842045056867891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'ARC from Robyn'!$J$7</c:f>
              <c:strCache>
                <c:ptCount val="1"/>
                <c:pt idx="0">
                  <c:v>N by day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'ARC from Robyn'!$A$8:$A$47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'ARC from Robyn'!$J$8:$J$47</c:f>
              <c:numCache>
                <c:formatCode>General</c:formatCode>
                <c:ptCount val="40"/>
                <c:pt idx="0">
                  <c:v>1.2978900663845563E-4</c:v>
                </c:pt>
                <c:pt idx="1">
                  <c:v>1.5835620917430349E-4</c:v>
                </c:pt>
                <c:pt idx="2">
                  <c:v>1.925241984737405E-4</c:v>
                </c:pt>
                <c:pt idx="3">
                  <c:v>2.332791948207497E-4</c:v>
                </c:pt>
                <c:pt idx="4">
                  <c:v>2.8177051251740312E-4</c:v>
                </c:pt>
                <c:pt idx="5">
                  <c:v>3.39337037352202E-4</c:v>
                </c:pt>
                <c:pt idx="6">
                  <c:v>4.0753705952118044E-4</c:v>
                </c:pt>
                <c:pt idx="7">
                  <c:v>4.8818122659795711E-4</c:v>
                </c:pt>
                <c:pt idx="8">
                  <c:v>5.8336810159858113E-4</c:v>
                </c:pt>
                <c:pt idx="9">
                  <c:v>6.9552149298062599E-4</c:v>
                </c:pt>
                <c:pt idx="10">
                  <c:v>8.2742838542028462E-4</c:v>
                </c:pt>
                <c:pt idx="11">
                  <c:v>9.82275966790186E-4</c:v>
                </c:pt>
                <c:pt idx="12">
                  <c:v>1.1636859459871853E-3</c:v>
                </c:pt>
                <c:pt idx="13">
                  <c:v>1.3757441174869476E-3</c:v>
                </c:pt>
                <c:pt idx="14">
                  <c:v>1.6230229795484183E-3</c:v>
                </c:pt>
                <c:pt idx="15">
                  <c:v>1.9105951772573366E-3</c:v>
                </c:pt>
                <c:pt idx="16">
                  <c:v>2.2440356354628791E-3</c:v>
                </c:pt>
                <c:pt idx="17">
                  <c:v>2.6294104774668308E-3</c:v>
                </c:pt>
                <c:pt idx="18">
                  <c:v>3.0732511901911648E-3</c:v>
                </c:pt>
                <c:pt idx="19">
                  <c:v>3.5825129821698636E-3</c:v>
                </c:pt>
                <c:pt idx="20">
                  <c:v>4.1645168641356598E-3</c:v>
                </c:pt>
                <c:pt idx="21">
                  <c:v>4.8268756323067239E-3</c:v>
                </c:pt>
                <c:pt idx="22">
                  <c:v>5.5774046152854521E-3</c:v>
                </c:pt>
                <c:pt idx="23">
                  <c:v>6.4240187176447926E-3</c:v>
                </c:pt>
                <c:pt idx="24">
                  <c:v>7.3746179180147519E-3</c:v>
                </c:pt>
                <c:pt idx="25">
                  <c:v>8.4369639212314423E-3</c:v>
                </c:pt>
                <c:pt idx="26">
                  <c:v>9.6185510930240376E-3</c:v>
                </c:pt>
                <c:pt idx="27">
                  <c:v>1.0926475099558493E-2</c:v>
                </c:pt>
                <c:pt idx="28">
                  <c:v>1.2367302819512154E-2</c:v>
                </c:pt>
                <c:pt idx="29">
                  <c:v>1.3946947089055577E-2</c:v>
                </c:pt>
                <c:pt idx="30">
                  <c:v>1.5670549684976696E-2</c:v>
                </c:pt>
                <c:pt idx="31">
                  <c:v>1.7542375661073233E-2</c:v>
                </c:pt>
                <c:pt idx="32">
                  <c:v>1.9565721747398034E-2</c:v>
                </c:pt>
                <c:pt idx="33">
                  <c:v>2.1742841025438685E-2</c:v>
                </c:pt>
                <c:pt idx="34">
                  <c:v>2.4074885532350921E-2</c:v>
                </c:pt>
                <c:pt idx="35">
                  <c:v>2.6561867852598224E-2</c:v>
                </c:pt>
                <c:pt idx="36">
                  <c:v>2.9202642153817512E-2</c:v>
                </c:pt>
                <c:pt idx="37">
                  <c:v>3.1994904541348908E-2</c:v>
                </c:pt>
                <c:pt idx="38">
                  <c:v>3.4935212065233617E-2</c:v>
                </c:pt>
                <c:pt idx="39">
                  <c:v>3.8019019233025225E-2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59-463B-92A8-F4035E64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909648"/>
        <c:axId val="766905328"/>
      </c:scatterChart>
      <c:valAx>
        <c:axId val="7669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05328"/>
        <c:crosses val="autoZero"/>
        <c:crossBetween val="midCat"/>
      </c:valAx>
      <c:valAx>
        <c:axId val="7669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0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'ARC from Robyn'!$C$7</c:f>
              <c:strCache>
                <c:ptCount val="1"/>
                <c:pt idx="0">
                  <c:v>Pr Calf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'ARC from Robyn'!$A$8:$A$47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'ARC from Robyn'!$C$8:$C$47</c:f>
              <c:numCache>
                <c:formatCode>General</c:formatCode>
                <c:ptCount val="40"/>
                <c:pt idx="0">
                  <c:v>7.1412836243713924E-5</c:v>
                </c:pt>
                <c:pt idx="1">
                  <c:v>1.2279711560198505E-4</c:v>
                </c:pt>
                <c:pt idx="2">
                  <c:v>2.0696614066650904E-4</c:v>
                </c:pt>
                <c:pt idx="3">
                  <c:v>3.4216159817559153E-4</c:v>
                </c:pt>
                <c:pt idx="4">
                  <c:v>5.5525662676884208E-4</c:v>
                </c:pt>
                <c:pt idx="5">
                  <c:v>8.8508504084140499E-4</c:v>
                </c:pt>
                <c:pt idx="6">
                  <c:v>1.3867310468089129E-3</c:v>
                </c:pt>
                <c:pt idx="7">
                  <c:v>2.1369387370789215E-3</c:v>
                </c:pt>
                <c:pt idx="8">
                  <c:v>3.2407899450123323E-3</c:v>
                </c:pt>
                <c:pt idx="9">
                  <c:v>4.8397754218357557E-3</c:v>
                </c:pt>
                <c:pt idx="10">
                  <c:v>7.121346362209801E-3</c:v>
                </c:pt>
                <c:pt idx="11">
                  <c:v>1.0329980608549262E-2</c:v>
                </c:pt>
                <c:pt idx="12">
                  <c:v>1.4779731101949542E-2</c:v>
                </c:pt>
                <c:pt idx="13">
                  <c:v>2.0868145276781214E-2</c:v>
                </c:pt>
                <c:pt idx="14">
                  <c:v>2.9091356331789314E-2</c:v>
                </c:pt>
                <c:pt idx="15">
                  <c:v>4.0060054998022232E-2</c:v>
                </c:pt>
                <c:pt idx="16">
                  <c:v>5.4515958789166083E-2</c:v>
                </c:pt>
                <c:pt idx="17">
                  <c:v>7.3348310518606699E-2</c:v>
                </c:pt>
                <c:pt idx="18">
                  <c:v>9.7609864963273785E-2</c:v>
                </c:pt>
                <c:pt idx="19">
                  <c:v>0.12853176746549297</c:v>
                </c:pt>
                <c:pt idx="20">
                  <c:v>0.16753669572396726</c:v>
                </c:pt>
                <c:pt idx="21">
                  <c:v>0.21624962959612803</c:v>
                </c:pt>
                <c:pt idx="22">
                  <c:v>0.27650563551282614</c:v>
                </c:pt>
                <c:pt idx="23">
                  <c:v>0.35035410254336841</c:v>
                </c:pt>
                <c:pt idx="24">
                  <c:v>0.44005894499906839</c:v>
                </c:pt>
                <c:pt idx="25">
                  <c:v>0.54809438886503081</c:v>
                </c:pt>
                <c:pt idx="26">
                  <c:v>0.67713608202188813</c:v>
                </c:pt>
                <c:pt idx="27">
                  <c:v>0.83004740575544955</c:v>
                </c:pt>
                <c:pt idx="28">
                  <c:v>1.0098610112821749</c:v>
                </c:pt>
                <c:pt idx="29">
                  <c:v>1.2197557534046672</c:v>
                </c:pt>
                <c:pt idx="30">
                  <c:v>1.4630293374486778</c:v>
                </c:pt>
                <c:pt idx="31">
                  <c:v>1.7430671292220299</c:v>
                </c:pt>
                <c:pt idx="32">
                  <c:v>2.0633076955033203</c:v>
                </c:pt>
                <c:pt idx="33">
                  <c:v>2.4272057401208342</c:v>
                </c:pt>
                <c:pt idx="34">
                  <c:v>2.8381931747767029</c:v>
                </c:pt>
                <c:pt idx="35">
                  <c:v>3.299639112405047</c:v>
                </c:pt>
                <c:pt idx="36">
                  <c:v>3.8148095932699717</c:v>
                </c:pt>
                <c:pt idx="37">
                  <c:v>4.3868278506389009</c:v>
                </c:pt>
                <c:pt idx="38">
                  <c:v>5.0186358951986803</c:v>
                </c:pt>
                <c:pt idx="39">
                  <c:v>5.7129581477999158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59-463B-92A8-F4035E64D925}"/>
            </c:ext>
          </c:extLst>
        </c:ser>
        <c:ser>
          <c:idx val="1"/>
          <c:order val="1"/>
          <c:tx>
            <c:strRef>
              <c:f>'ARC from Robyn'!$D$7</c:f>
              <c:strCache>
                <c:ptCount val="1"/>
                <c:pt idx="0">
                  <c:v>Pr Uterus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'ARC from Robyn'!$A$8:$A$47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'ARC from Robyn'!$D$8:$D$47</c:f>
              <c:numCache>
                <c:formatCode>General</c:formatCode>
                <c:ptCount val="40"/>
                <c:pt idx="0">
                  <c:v>1.020921869118408E-2</c:v>
                </c:pt>
                <c:pt idx="1">
                  <c:v>1.2902046337755421E-2</c:v>
                </c:pt>
                <c:pt idx="2">
                  <c:v>1.6235928331088303E-2</c:v>
                </c:pt>
                <c:pt idx="3">
                  <c:v>2.0346123069271749E-2</c:v>
                </c:pt>
                <c:pt idx="4">
                  <c:v>2.5392483987680896E-2</c:v>
                </c:pt>
                <c:pt idx="5">
                  <c:v>3.1563129139228603E-2</c:v>
                </c:pt>
                <c:pt idx="6">
                  <c:v>3.9078513925540563E-2</c:v>
                </c:pt>
                <c:pt idx="7">
                  <c:v>4.8195928484140053E-2</c:v>
                </c:pt>
                <c:pt idx="8">
                  <c:v>5.9214439046720739E-2</c:v>
                </c:pt>
                <c:pt idx="9">
                  <c:v>7.2480289849463267E-2</c:v>
                </c:pt>
                <c:pt idx="10">
                  <c:v>8.8392778886468473E-2</c:v>
                </c:pt>
                <c:pt idx="11">
                  <c:v>0.10741061694981791</c:v>
                </c:pt>
                <c:pt idx="12">
                  <c:v>0.13005877500309904</c:v>
                </c:pt>
                <c:pt idx="13">
                  <c:v>0.15693582000915474</c:v>
                </c:pt>
                <c:pt idx="14">
                  <c:v>0.18872173390847907</c:v>
                </c:pt>
                <c:pt idx="15">
                  <c:v>0.22618620456478847</c:v>
                </c:pt>
                <c:pt idx="16">
                  <c:v>0.27019737121295179</c:v>
                </c:pt>
                <c:pt idx="17">
                  <c:v>0.3217310003267484</c:v>
                </c:pt>
                <c:pt idx="18">
                  <c:v>0.38188006094507621</c:v>
                </c:pt>
                <c:pt idx="19">
                  <c:v>0.45186466143985854</c:v>
                </c:pt>
                <c:pt idx="20">
                  <c:v>0.53304230256952378</c:v>
                </c:pt>
                <c:pt idx="21">
                  <c:v>0.6269183945377742</c:v>
                </c:pt>
                <c:pt idx="22">
                  <c:v>0.73515697877240349</c:v>
                </c:pt>
                <c:pt idx="23">
                  <c:v>0.85959158836056171</c:v>
                </c:pt>
                <c:pt idx="24">
                  <c:v>1.0022361746333992</c:v>
                </c:pt>
                <c:pt idx="25">
                  <c:v>1.1652960213922174</c:v>
                </c:pt>
                <c:pt idx="26">
                  <c:v>1.3511785628151258</c:v>
                </c:pt>
                <c:pt idx="27">
                  <c:v>1.5625040162777104</c:v>
                </c:pt>
                <c:pt idx="28">
                  <c:v>1.8021157372570771</c:v>
                </c:pt>
                <c:pt idx="29">
                  <c:v>2.0730902002506681</c:v>
                </c:pt>
                <c:pt idx="30">
                  <c:v>2.3787465073043919</c:v>
                </c:pt>
                <c:pt idx="31">
                  <c:v>2.722655324371976</c:v>
                </c:pt>
                <c:pt idx="32">
                  <c:v>3.10864714536942</c:v>
                </c:pt>
                <c:pt idx="33">
                  <c:v>3.5408197844814686</c:v>
                </c:pt>
                <c:pt idx="34">
                  <c:v>4.0235449990427972</c:v>
                </c:pt>
                <c:pt idx="35">
                  <c:v>4.5614741481618166</c:v>
                </c:pt>
                <c:pt idx="36">
                  <c:v>5.1595427961713973</c:v>
                </c:pt>
                <c:pt idx="37">
                  <c:v>5.8229741749538206</c:v>
                </c:pt>
                <c:pt idx="38">
                  <c:v>6.5572814251594806</c:v>
                </c:pt>
                <c:pt idx="39">
                  <c:v>7.3682685432660664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59-463B-92A8-F4035E64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909648"/>
        <c:axId val="766905328"/>
      </c:scatterChart>
      <c:valAx>
        <c:axId val="7669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05328"/>
        <c:crosses val="autoZero"/>
        <c:crossBetween val="midCat"/>
      </c:valAx>
      <c:valAx>
        <c:axId val="7669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0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18</xdr:row>
      <xdr:rowOff>166687</xdr:rowOff>
    </xdr:from>
    <xdr:to>
      <xdr:col>19</xdr:col>
      <xdr:colOff>419100</xdr:colOff>
      <xdr:row>33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BB721-4069-2F93-5EEA-A7DA13360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6</xdr:row>
      <xdr:rowOff>9525</xdr:rowOff>
    </xdr:from>
    <xdr:to>
      <xdr:col>29</xdr:col>
      <xdr:colOff>390525</xdr:colOff>
      <xdr:row>30</xdr:row>
      <xdr:rowOff>57150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4753977-EEB3-881C-277A-095481F90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2475" y="1152525"/>
          <a:ext cx="5886450" cy="461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219075</xdr:colOff>
      <xdr:row>2</xdr:row>
      <xdr:rowOff>128587</xdr:rowOff>
    </xdr:from>
    <xdr:to>
      <xdr:col>18</xdr:col>
      <xdr:colOff>523875</xdr:colOff>
      <xdr:row>17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4F9473-0406-DBAC-290B-1AB73DD2A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</xdr:row>
      <xdr:rowOff>0</xdr:rowOff>
    </xdr:from>
    <xdr:to>
      <xdr:col>24</xdr:col>
      <xdr:colOff>543852</xdr:colOff>
      <xdr:row>31</xdr:row>
      <xdr:rowOff>105534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143C59-33BD-F3DD-7A97-56FAC3054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571500"/>
          <a:ext cx="6639852" cy="543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76B0-0A8D-4B1C-BFE0-6F62A35A78FB}">
  <dimension ref="A2:S47"/>
  <sheetViews>
    <sheetView tabSelected="1" topLeftCell="A2" workbookViewId="0">
      <selection activeCell="P37" sqref="P37"/>
    </sheetView>
  </sheetViews>
  <sheetFormatPr defaultRowHeight="15" x14ac:dyDescent="0.25"/>
  <cols>
    <col min="3" max="3" width="12" bestFit="1" customWidth="1"/>
  </cols>
  <sheetData>
    <row r="2" spans="1:19" x14ac:dyDescent="0.25">
      <c r="A2" t="s">
        <v>6</v>
      </c>
      <c r="B2" t="s">
        <v>7</v>
      </c>
      <c r="C2" t="s">
        <v>8</v>
      </c>
      <c r="D2" t="s">
        <v>8</v>
      </c>
      <c r="E2" t="s">
        <v>8</v>
      </c>
      <c r="F2" t="s">
        <v>9</v>
      </c>
      <c r="S2" s="1" t="s">
        <v>25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9" x14ac:dyDescent="0.25">
      <c r="B4">
        <f>H4/40</f>
        <v>0.78749999999999998</v>
      </c>
      <c r="C4">
        <v>5.3579999999999997</v>
      </c>
      <c r="D4">
        <v>15.228999999999999</v>
      </c>
      <c r="E4">
        <v>5.3800000000000002E-3</v>
      </c>
      <c r="G4" t="s">
        <v>12</v>
      </c>
      <c r="H4">
        <v>31.5</v>
      </c>
    </row>
    <row r="5" spans="1:19" x14ac:dyDescent="0.25">
      <c r="C5">
        <v>8.5359999999999996</v>
      </c>
      <c r="D5">
        <v>13.12</v>
      </c>
      <c r="E5">
        <v>2.6199999999999999E-3</v>
      </c>
      <c r="G5" t="s">
        <v>13</v>
      </c>
    </row>
    <row r="7" spans="1:19" x14ac:dyDescent="0.25">
      <c r="A7" t="s">
        <v>10</v>
      </c>
      <c r="B7" t="s">
        <v>11</v>
      </c>
      <c r="C7" t="s">
        <v>26</v>
      </c>
      <c r="D7" t="s">
        <v>27</v>
      </c>
      <c r="E7" t="s">
        <v>28</v>
      </c>
      <c r="G7" t="s">
        <v>16</v>
      </c>
      <c r="H7" t="s">
        <v>15</v>
      </c>
      <c r="I7" t="s">
        <v>17</v>
      </c>
      <c r="J7" t="s">
        <v>18</v>
      </c>
    </row>
    <row r="8" spans="1:19" x14ac:dyDescent="0.25">
      <c r="A8">
        <v>1</v>
      </c>
      <c r="B8">
        <f>7*A8</f>
        <v>7</v>
      </c>
      <c r="C8">
        <f>$B$4*EXP($C$4-$D$4*EXP(-1*$E$4*$B8))</f>
        <v>7.1412836243713924E-5</v>
      </c>
      <c r="D8">
        <f>$B$4*EXP($C$5-$D$5*EXP(-1*$E$5*$B8))</f>
        <v>1.020921869118408E-2</v>
      </c>
      <c r="E8">
        <f>C8+D8</f>
        <v>1.0280631527427794E-2</v>
      </c>
      <c r="G8" s="3">
        <f t="shared" ref="G8:G47" si="0">C8*($D$4*$E$4*EXP(-1*$E$4*$B8))</f>
        <v>5.6347469101111042E-6</v>
      </c>
      <c r="H8" s="3">
        <f t="shared" ref="H8:H47" si="1">D8*($D$4*$E$4*EXP(-1*$E$4*$B8))</f>
        <v>8.0554654458023646E-4</v>
      </c>
      <c r="I8" s="3">
        <f t="shared" ref="I8:I47" si="2">G8+H8</f>
        <v>8.111812914903476E-4</v>
      </c>
      <c r="J8" s="3">
        <f t="shared" ref="J8:J47" si="3">I8/6.25</f>
        <v>1.2978900663845563E-4</v>
      </c>
    </row>
    <row r="9" spans="1:19" x14ac:dyDescent="0.25">
      <c r="A9">
        <v>2</v>
      </c>
      <c r="B9">
        <f t="shared" ref="B9:B48" si="4">7*A9</f>
        <v>14</v>
      </c>
      <c r="C9">
        <f t="shared" ref="C9:C47" si="5">$B$4*EXP($C$4-$D$4*EXP(-1*$E$4*$B9))</f>
        <v>1.2279711560198505E-4</v>
      </c>
      <c r="D9">
        <f t="shared" ref="D9:D47" si="6">$B$4*EXP($C$5-$D$5*EXP(-1*$E$5*$B9))</f>
        <v>1.2902046337755421E-2</v>
      </c>
      <c r="E9">
        <f t="shared" ref="E9:E47" si="7">C9+D9</f>
        <v>1.3024843453357407E-2</v>
      </c>
      <c r="G9" s="3">
        <f t="shared" si="0"/>
        <v>9.3310553951689572E-6</v>
      </c>
      <c r="H9" s="3">
        <f t="shared" si="1"/>
        <v>9.8039525194422786E-4</v>
      </c>
      <c r="I9" s="3">
        <f t="shared" si="2"/>
        <v>9.8972630733939679E-4</v>
      </c>
      <c r="J9" s="3">
        <f t="shared" si="3"/>
        <v>1.5835620917430349E-4</v>
      </c>
    </row>
    <row r="10" spans="1:19" x14ac:dyDescent="0.25">
      <c r="A10">
        <v>3</v>
      </c>
      <c r="B10">
        <f t="shared" si="4"/>
        <v>21</v>
      </c>
      <c r="C10">
        <f t="shared" si="5"/>
        <v>2.0696614066650904E-4</v>
      </c>
      <c r="D10">
        <f t="shared" si="6"/>
        <v>1.6235928331088303E-2</v>
      </c>
      <c r="E10">
        <f t="shared" si="7"/>
        <v>1.6442894471754812E-2</v>
      </c>
      <c r="G10" s="3">
        <f t="shared" si="0"/>
        <v>1.514559617661504E-5</v>
      </c>
      <c r="H10" s="3">
        <f t="shared" si="1"/>
        <v>1.188130644284263E-3</v>
      </c>
      <c r="I10" s="3">
        <f t="shared" si="2"/>
        <v>1.2032762404608781E-3</v>
      </c>
      <c r="J10" s="3">
        <f t="shared" si="3"/>
        <v>1.925241984737405E-4</v>
      </c>
    </row>
    <row r="11" spans="1:19" x14ac:dyDescent="0.25">
      <c r="A11">
        <v>4</v>
      </c>
      <c r="B11">
        <f t="shared" si="4"/>
        <v>28</v>
      </c>
      <c r="C11">
        <f t="shared" si="5"/>
        <v>3.4216159817559153E-4</v>
      </c>
      <c r="D11">
        <f t="shared" si="6"/>
        <v>2.0346123069271749E-2</v>
      </c>
      <c r="E11">
        <f t="shared" si="7"/>
        <v>2.0688284667447342E-2</v>
      </c>
      <c r="G11" s="3">
        <f t="shared" si="0"/>
        <v>2.4113641912570266E-5</v>
      </c>
      <c r="H11" s="3">
        <f t="shared" si="1"/>
        <v>1.4338813257171153E-3</v>
      </c>
      <c r="I11" s="3">
        <f t="shared" si="2"/>
        <v>1.4579949676296856E-3</v>
      </c>
      <c r="J11" s="3">
        <f t="shared" si="3"/>
        <v>2.332791948207497E-4</v>
      </c>
    </row>
    <row r="12" spans="1:19" x14ac:dyDescent="0.25">
      <c r="A12">
        <v>5</v>
      </c>
      <c r="B12">
        <f t="shared" si="4"/>
        <v>35</v>
      </c>
      <c r="C12">
        <f t="shared" si="5"/>
        <v>5.5525662676884208E-4</v>
      </c>
      <c r="D12">
        <f t="shared" si="6"/>
        <v>2.5392483987680896E-2</v>
      </c>
      <c r="E12">
        <f t="shared" si="7"/>
        <v>2.5947740614449738E-2</v>
      </c>
      <c r="G12" s="3">
        <f t="shared" si="0"/>
        <v>3.7685107787432621E-5</v>
      </c>
      <c r="H12" s="3">
        <f t="shared" si="1"/>
        <v>1.7233805954463368E-3</v>
      </c>
      <c r="I12" s="3">
        <f t="shared" si="2"/>
        <v>1.7610657032337694E-3</v>
      </c>
      <c r="J12" s="3">
        <f t="shared" si="3"/>
        <v>2.8177051251740312E-4</v>
      </c>
    </row>
    <row r="13" spans="1:19" x14ac:dyDescent="0.25">
      <c r="A13">
        <v>6</v>
      </c>
      <c r="B13">
        <f t="shared" si="4"/>
        <v>42</v>
      </c>
      <c r="C13">
        <f t="shared" si="5"/>
        <v>8.8508504084140499E-4</v>
      </c>
      <c r="D13">
        <f t="shared" si="6"/>
        <v>3.1563129139228603E-2</v>
      </c>
      <c r="E13">
        <f t="shared" si="7"/>
        <v>3.2448214180070011E-2</v>
      </c>
      <c r="G13" s="3">
        <f t="shared" si="0"/>
        <v>5.7850282202192031E-5</v>
      </c>
      <c r="H13" s="3">
        <f t="shared" si="1"/>
        <v>2.0630062012490704E-3</v>
      </c>
      <c r="I13" s="3">
        <f t="shared" si="2"/>
        <v>2.1208564834512625E-3</v>
      </c>
      <c r="J13" s="3">
        <f t="shared" si="3"/>
        <v>3.39337037352202E-4</v>
      </c>
    </row>
    <row r="14" spans="1:19" x14ac:dyDescent="0.25">
      <c r="A14">
        <v>7</v>
      </c>
      <c r="B14">
        <f t="shared" si="4"/>
        <v>49</v>
      </c>
      <c r="C14">
        <f t="shared" si="5"/>
        <v>1.3867310468089129E-3</v>
      </c>
      <c r="D14">
        <f t="shared" si="6"/>
        <v>3.9078513925540563E-2</v>
      </c>
      <c r="E14">
        <f t="shared" si="7"/>
        <v>4.0465244972349476E-2</v>
      </c>
      <c r="G14" s="3">
        <f t="shared" si="0"/>
        <v>8.728853203987221E-5</v>
      </c>
      <c r="H14" s="3">
        <f t="shared" si="1"/>
        <v>2.4598180899675056E-3</v>
      </c>
      <c r="I14" s="3">
        <f t="shared" si="2"/>
        <v>2.5471066220073778E-3</v>
      </c>
      <c r="J14" s="3">
        <f t="shared" si="3"/>
        <v>4.0753705952118044E-4</v>
      </c>
    </row>
    <row r="15" spans="1:19" x14ac:dyDescent="0.25">
      <c r="A15">
        <v>8</v>
      </c>
      <c r="B15">
        <f t="shared" si="4"/>
        <v>56</v>
      </c>
      <c r="C15">
        <f t="shared" si="5"/>
        <v>2.1369387370789215E-3</v>
      </c>
      <c r="D15">
        <f t="shared" si="6"/>
        <v>4.8195928484140053E-2</v>
      </c>
      <c r="E15">
        <f t="shared" si="7"/>
        <v>5.0332867221218977E-2</v>
      </c>
      <c r="G15" s="3">
        <f t="shared" si="0"/>
        <v>1.2953928409825501E-4</v>
      </c>
      <c r="H15" s="3">
        <f t="shared" si="1"/>
        <v>2.9215933821389768E-3</v>
      </c>
      <c r="I15" s="3">
        <f t="shared" si="2"/>
        <v>3.0511326662372319E-3</v>
      </c>
      <c r="J15" s="3">
        <f t="shared" si="3"/>
        <v>4.8818122659795711E-4</v>
      </c>
    </row>
    <row r="16" spans="1:19" x14ac:dyDescent="0.25">
      <c r="A16">
        <v>9</v>
      </c>
      <c r="B16">
        <f t="shared" si="4"/>
        <v>63</v>
      </c>
      <c r="C16">
        <f t="shared" si="5"/>
        <v>3.2407899450123323E-3</v>
      </c>
      <c r="D16">
        <f t="shared" si="6"/>
        <v>5.9214439046720739E-2</v>
      </c>
      <c r="E16">
        <f t="shared" si="7"/>
        <v>6.2455228991733072E-2</v>
      </c>
      <c r="G16" s="3">
        <f t="shared" si="0"/>
        <v>1.8919287348140434E-4</v>
      </c>
      <c r="H16" s="3">
        <f t="shared" si="1"/>
        <v>3.4568577615097279E-3</v>
      </c>
      <c r="I16" s="3">
        <f t="shared" si="2"/>
        <v>3.6460506349911322E-3</v>
      </c>
      <c r="J16" s="3">
        <f t="shared" si="3"/>
        <v>5.8336810159858113E-4</v>
      </c>
    </row>
    <row r="17" spans="1:10" x14ac:dyDescent="0.25">
      <c r="A17">
        <v>10</v>
      </c>
      <c r="B17">
        <f t="shared" si="4"/>
        <v>70</v>
      </c>
      <c r="C17">
        <f t="shared" si="5"/>
        <v>4.8397754218357557E-3</v>
      </c>
      <c r="D17">
        <f t="shared" si="6"/>
        <v>7.2480289849463267E-2</v>
      </c>
      <c r="E17">
        <f t="shared" si="7"/>
        <v>7.7320065271299018E-2</v>
      </c>
      <c r="G17" s="3">
        <f t="shared" si="0"/>
        <v>2.7209688514189396E-4</v>
      </c>
      <c r="H17" s="3">
        <f t="shared" si="1"/>
        <v>4.0749124459870181E-3</v>
      </c>
      <c r="I17" s="3">
        <f t="shared" si="2"/>
        <v>4.3470093311289123E-3</v>
      </c>
      <c r="J17" s="3">
        <f t="shared" si="3"/>
        <v>6.9552149298062599E-4</v>
      </c>
    </row>
    <row r="18" spans="1:10" x14ac:dyDescent="0.25">
      <c r="A18">
        <v>11</v>
      </c>
      <c r="B18">
        <f t="shared" si="4"/>
        <v>77</v>
      </c>
      <c r="C18">
        <f t="shared" si="5"/>
        <v>7.121346362209801E-3</v>
      </c>
      <c r="D18">
        <f t="shared" si="6"/>
        <v>8.8392778886468473E-2</v>
      </c>
      <c r="E18">
        <f t="shared" si="7"/>
        <v>9.5514125248678278E-2</v>
      </c>
      <c r="G18" s="3">
        <f t="shared" si="0"/>
        <v>3.8557151279722712E-4</v>
      </c>
      <c r="H18" s="3">
        <f t="shared" si="1"/>
        <v>4.785855896079552E-3</v>
      </c>
      <c r="I18" s="3">
        <f t="shared" si="2"/>
        <v>5.1714274088767789E-3</v>
      </c>
      <c r="J18" s="3">
        <f t="shared" si="3"/>
        <v>8.2742838542028462E-4</v>
      </c>
    </row>
    <row r="19" spans="1:10" x14ac:dyDescent="0.25">
      <c r="A19">
        <v>12</v>
      </c>
      <c r="B19">
        <f t="shared" si="4"/>
        <v>84</v>
      </c>
      <c r="C19">
        <f t="shared" si="5"/>
        <v>1.0329980608549262E-2</v>
      </c>
      <c r="D19">
        <f t="shared" si="6"/>
        <v>0.10741061694981791</v>
      </c>
      <c r="E19">
        <f t="shared" si="7"/>
        <v>0.11774059755836716</v>
      </c>
      <c r="G19" s="3">
        <f t="shared" si="0"/>
        <v>5.3862537113401538E-4</v>
      </c>
      <c r="H19" s="3">
        <f t="shared" si="1"/>
        <v>5.6005994213046478E-3</v>
      </c>
      <c r="I19" s="3">
        <f t="shared" si="2"/>
        <v>6.1392247924386628E-3</v>
      </c>
      <c r="J19" s="3">
        <f t="shared" si="3"/>
        <v>9.82275966790186E-4</v>
      </c>
    </row>
    <row r="20" spans="1:10" x14ac:dyDescent="0.25">
      <c r="A20">
        <v>13</v>
      </c>
      <c r="B20">
        <f t="shared" si="4"/>
        <v>91</v>
      </c>
      <c r="C20">
        <f t="shared" si="5"/>
        <v>1.4779731101949542E-2</v>
      </c>
      <c r="D20">
        <f t="shared" si="6"/>
        <v>0.13005877500309904</v>
      </c>
      <c r="E20">
        <f t="shared" si="7"/>
        <v>0.14483850610504859</v>
      </c>
      <c r="G20" s="3">
        <f t="shared" si="0"/>
        <v>7.421612970592873E-4</v>
      </c>
      <c r="H20" s="3">
        <f t="shared" si="1"/>
        <v>6.5308758653606211E-3</v>
      </c>
      <c r="I20" s="3">
        <f t="shared" si="2"/>
        <v>7.2730371624199087E-3</v>
      </c>
      <c r="J20" s="3">
        <f t="shared" si="3"/>
        <v>1.1636859459871853E-3</v>
      </c>
    </row>
    <row r="21" spans="1:10" x14ac:dyDescent="0.25">
      <c r="A21">
        <v>14</v>
      </c>
      <c r="B21">
        <f t="shared" si="4"/>
        <v>98</v>
      </c>
      <c r="C21">
        <f t="shared" si="5"/>
        <v>2.0868145276781214E-2</v>
      </c>
      <c r="D21">
        <f t="shared" si="6"/>
        <v>0.15693582000915474</v>
      </c>
      <c r="E21">
        <f t="shared" si="7"/>
        <v>0.17780396528593595</v>
      </c>
      <c r="G21" s="3">
        <f t="shared" si="0"/>
        <v>1.0091601465842578E-3</v>
      </c>
      <c r="H21" s="3">
        <f t="shared" si="1"/>
        <v>7.5892405877091649E-3</v>
      </c>
      <c r="I21" s="3">
        <f t="shared" si="2"/>
        <v>8.598400734293422E-3</v>
      </c>
      <c r="J21" s="3">
        <f t="shared" si="3"/>
        <v>1.3757441174869476E-3</v>
      </c>
    </row>
    <row r="22" spans="1:10" x14ac:dyDescent="0.25">
      <c r="A22">
        <v>15</v>
      </c>
      <c r="B22">
        <f t="shared" si="4"/>
        <v>105</v>
      </c>
      <c r="C22">
        <f t="shared" si="5"/>
        <v>2.9091356331789314E-2</v>
      </c>
      <c r="D22">
        <f t="shared" si="6"/>
        <v>0.18872173390847907</v>
      </c>
      <c r="E22">
        <f t="shared" si="7"/>
        <v>0.21781309024026838</v>
      </c>
      <c r="G22" s="3">
        <f t="shared" si="0"/>
        <v>1.3548296093178387E-3</v>
      </c>
      <c r="H22" s="3">
        <f t="shared" si="1"/>
        <v>8.789064012859775E-3</v>
      </c>
      <c r="I22" s="3">
        <f t="shared" si="2"/>
        <v>1.0143893622177614E-2</v>
      </c>
      <c r="J22" s="3">
        <f t="shared" si="3"/>
        <v>1.6230229795484183E-3</v>
      </c>
    </row>
    <row r="23" spans="1:10" x14ac:dyDescent="0.25">
      <c r="A23">
        <v>16</v>
      </c>
      <c r="B23">
        <f t="shared" si="4"/>
        <v>112</v>
      </c>
      <c r="C23">
        <f t="shared" si="5"/>
        <v>4.0060054998022232E-2</v>
      </c>
      <c r="D23">
        <f t="shared" si="6"/>
        <v>0.22618620456478847</v>
      </c>
      <c r="E23">
        <f t="shared" si="7"/>
        <v>0.26624625956281067</v>
      </c>
      <c r="G23" s="3">
        <f t="shared" si="0"/>
        <v>1.7967047688661655E-3</v>
      </c>
      <c r="H23" s="3">
        <f t="shared" si="1"/>
        <v>1.0144515088992188E-2</v>
      </c>
      <c r="I23" s="3">
        <f t="shared" si="2"/>
        <v>1.1941219857858353E-2</v>
      </c>
      <c r="J23" s="3">
        <f t="shared" si="3"/>
        <v>1.9105951772573366E-3</v>
      </c>
    </row>
    <row r="24" spans="1:10" x14ac:dyDescent="0.25">
      <c r="A24">
        <v>17</v>
      </c>
      <c r="B24">
        <f t="shared" si="4"/>
        <v>119</v>
      </c>
      <c r="C24">
        <f t="shared" si="5"/>
        <v>5.4515958789166083E-2</v>
      </c>
      <c r="D24">
        <f t="shared" si="6"/>
        <v>0.27019737121295179</v>
      </c>
      <c r="E24">
        <f t="shared" si="7"/>
        <v>0.32471333000211788</v>
      </c>
      <c r="G24" s="3">
        <f t="shared" si="0"/>
        <v>2.3546876375447178E-3</v>
      </c>
      <c r="H24" s="3">
        <f t="shared" si="1"/>
        <v>1.1670535084098276E-2</v>
      </c>
      <c r="I24" s="3">
        <f t="shared" si="2"/>
        <v>1.4025222721642994E-2</v>
      </c>
      <c r="J24" s="3">
        <f t="shared" si="3"/>
        <v>2.2440356354628791E-3</v>
      </c>
    </row>
    <row r="25" spans="1:10" x14ac:dyDescent="0.25">
      <c r="A25">
        <v>18</v>
      </c>
      <c r="B25">
        <f t="shared" si="4"/>
        <v>126</v>
      </c>
      <c r="C25">
        <f t="shared" si="5"/>
        <v>7.3348310518606699E-2</v>
      </c>
      <c r="D25">
        <f t="shared" si="6"/>
        <v>0.3217310003267484</v>
      </c>
      <c r="E25">
        <f t="shared" si="7"/>
        <v>0.39507931084535508</v>
      </c>
      <c r="G25" s="3">
        <f t="shared" si="0"/>
        <v>3.0510142344812451E-3</v>
      </c>
      <c r="H25" s="3">
        <f t="shared" si="1"/>
        <v>1.3382801249686448E-2</v>
      </c>
      <c r="I25" s="3">
        <f t="shared" si="2"/>
        <v>1.6433815484167693E-2</v>
      </c>
      <c r="J25" s="3">
        <f t="shared" si="3"/>
        <v>2.6294104774668308E-3</v>
      </c>
    </row>
    <row r="26" spans="1:10" x14ac:dyDescent="0.25">
      <c r="A26">
        <v>19</v>
      </c>
      <c r="B26">
        <f t="shared" si="4"/>
        <v>133</v>
      </c>
      <c r="C26">
        <f t="shared" si="5"/>
        <v>9.7609864963273785E-2</v>
      </c>
      <c r="D26">
        <f t="shared" si="6"/>
        <v>0.38188006094507621</v>
      </c>
      <c r="E26">
        <f t="shared" si="7"/>
        <v>0.47948992590834999</v>
      </c>
      <c r="G26" s="3">
        <f t="shared" si="0"/>
        <v>3.910139940694478E-3</v>
      </c>
      <c r="H26" s="3">
        <f t="shared" si="1"/>
        <v>1.5297679998000302E-2</v>
      </c>
      <c r="I26" s="3">
        <f t="shared" si="2"/>
        <v>1.9207819938694779E-2</v>
      </c>
      <c r="J26" s="3">
        <f t="shared" si="3"/>
        <v>3.0732511901911648E-3</v>
      </c>
    </row>
    <row r="27" spans="1:10" x14ac:dyDescent="0.25">
      <c r="A27">
        <v>20</v>
      </c>
      <c r="B27">
        <f t="shared" si="4"/>
        <v>140</v>
      </c>
      <c r="C27">
        <f t="shared" si="5"/>
        <v>0.12853176746549297</v>
      </c>
      <c r="D27">
        <f t="shared" si="6"/>
        <v>0.45186466143985854</v>
      </c>
      <c r="E27">
        <f t="shared" si="7"/>
        <v>0.58039642890535148</v>
      </c>
      <c r="G27" s="3">
        <f t="shared" si="0"/>
        <v>4.958536771526397E-3</v>
      </c>
      <c r="H27" s="3">
        <f t="shared" si="1"/>
        <v>1.743216936703525E-2</v>
      </c>
      <c r="I27" s="3">
        <f t="shared" si="2"/>
        <v>2.2390706138561648E-2</v>
      </c>
      <c r="J27" s="3">
        <f t="shared" si="3"/>
        <v>3.5825129821698636E-3</v>
      </c>
    </row>
    <row r="28" spans="1:10" x14ac:dyDescent="0.25">
      <c r="A28">
        <v>21</v>
      </c>
      <c r="B28">
        <f t="shared" si="4"/>
        <v>147</v>
      </c>
      <c r="C28">
        <f t="shared" si="5"/>
        <v>0.16753669572396726</v>
      </c>
      <c r="D28">
        <f t="shared" si="6"/>
        <v>0.53304230256952378</v>
      </c>
      <c r="E28">
        <f t="shared" si="7"/>
        <v>0.70057899829349102</v>
      </c>
      <c r="G28" s="3">
        <f t="shared" si="0"/>
        <v>6.2243997144107348E-3</v>
      </c>
      <c r="H28" s="3">
        <f t="shared" si="1"/>
        <v>1.9803830686437138E-2</v>
      </c>
      <c r="I28" s="3">
        <f t="shared" si="2"/>
        <v>2.6028230400847872E-2</v>
      </c>
      <c r="J28" s="3">
        <f t="shared" si="3"/>
        <v>4.1645168641356598E-3</v>
      </c>
    </row>
    <row r="29" spans="1:10" x14ac:dyDescent="0.25">
      <c r="A29">
        <v>22</v>
      </c>
      <c r="B29">
        <f t="shared" si="4"/>
        <v>154</v>
      </c>
      <c r="C29">
        <f t="shared" si="5"/>
        <v>0.21624962959612803</v>
      </c>
      <c r="D29">
        <f t="shared" si="6"/>
        <v>0.6269183945377742</v>
      </c>
      <c r="E29">
        <f t="shared" si="7"/>
        <v>0.84316802413390224</v>
      </c>
      <c r="G29" s="3">
        <f t="shared" si="0"/>
        <v>7.7372631975185305E-3</v>
      </c>
      <c r="H29" s="3">
        <f t="shared" si="1"/>
        <v>2.2430709504398492E-2</v>
      </c>
      <c r="I29" s="3">
        <f t="shared" si="2"/>
        <v>3.0167972701917022E-2</v>
      </c>
      <c r="J29" s="3">
        <f t="shared" si="3"/>
        <v>4.8268756323067239E-3</v>
      </c>
    </row>
    <row r="30" spans="1:10" x14ac:dyDescent="0.25">
      <c r="A30">
        <v>23</v>
      </c>
      <c r="B30">
        <f t="shared" si="4"/>
        <v>161</v>
      </c>
      <c r="C30">
        <f t="shared" si="5"/>
        <v>0.27650563551282614</v>
      </c>
      <c r="D30">
        <f t="shared" si="6"/>
        <v>0.73515697877240349</v>
      </c>
      <c r="E30">
        <f t="shared" si="7"/>
        <v>1.0116626142852296</v>
      </c>
      <c r="G30" s="3">
        <f t="shared" si="0"/>
        <v>9.5275328570834424E-3</v>
      </c>
      <c r="H30" s="3">
        <f t="shared" si="1"/>
        <v>2.5331245988450629E-2</v>
      </c>
      <c r="I30" s="3">
        <f t="shared" si="2"/>
        <v>3.4858778845534073E-2</v>
      </c>
      <c r="J30" s="3">
        <f t="shared" si="3"/>
        <v>5.5774046152854521E-3</v>
      </c>
    </row>
    <row r="31" spans="1:10" x14ac:dyDescent="0.25">
      <c r="A31">
        <v>24</v>
      </c>
      <c r="B31">
        <f t="shared" si="4"/>
        <v>168</v>
      </c>
      <c r="C31">
        <f t="shared" si="5"/>
        <v>0.35035410254336841</v>
      </c>
      <c r="D31">
        <f t="shared" si="6"/>
        <v>0.85959158836056171</v>
      </c>
      <c r="E31">
        <f t="shared" si="7"/>
        <v>1.2099456909039301</v>
      </c>
      <c r="G31" s="3">
        <f t="shared" si="0"/>
        <v>1.1625941816347123E-2</v>
      </c>
      <c r="H31" s="3">
        <f t="shared" si="1"/>
        <v>2.8524175168932835E-2</v>
      </c>
      <c r="I31" s="3">
        <f t="shared" si="2"/>
        <v>4.0150116985279954E-2</v>
      </c>
      <c r="J31" s="3">
        <f t="shared" si="3"/>
        <v>6.4240187176447926E-3</v>
      </c>
    </row>
    <row r="32" spans="1:10" x14ac:dyDescent="0.25">
      <c r="A32">
        <v>25</v>
      </c>
      <c r="B32">
        <f t="shared" si="4"/>
        <v>175</v>
      </c>
      <c r="C32">
        <f t="shared" si="5"/>
        <v>0.44005894499906839</v>
      </c>
      <c r="D32">
        <f t="shared" si="6"/>
        <v>1.0022361746333992</v>
      </c>
      <c r="E32">
        <f t="shared" si="7"/>
        <v>1.4422951196324676</v>
      </c>
      <c r="G32" s="3">
        <f t="shared" si="0"/>
        <v>1.4062944437473085E-2</v>
      </c>
      <c r="H32" s="3">
        <f t="shared" si="1"/>
        <v>3.2028417550119113E-2</v>
      </c>
      <c r="I32" s="3">
        <f t="shared" si="2"/>
        <v>4.60913619875922E-2</v>
      </c>
      <c r="J32" s="3">
        <f t="shared" si="3"/>
        <v>7.3746179180147519E-3</v>
      </c>
    </row>
    <row r="33" spans="1:13" x14ac:dyDescent="0.25">
      <c r="A33">
        <v>26</v>
      </c>
      <c r="B33">
        <f t="shared" si="4"/>
        <v>182</v>
      </c>
      <c r="C33">
        <f t="shared" si="5"/>
        <v>0.54809438886503081</v>
      </c>
      <c r="D33">
        <f t="shared" si="6"/>
        <v>1.1652960213922174</v>
      </c>
      <c r="E33">
        <f t="shared" si="7"/>
        <v>1.7133904102572481</v>
      </c>
      <c r="G33" s="3">
        <f t="shared" si="0"/>
        <v>1.686806374002852E-2</v>
      </c>
      <c r="H33" s="3">
        <f t="shared" si="1"/>
        <v>3.5862960767667991E-2</v>
      </c>
      <c r="I33" s="3">
        <f t="shared" si="2"/>
        <v>5.2731024507696511E-2</v>
      </c>
      <c r="J33" s="3">
        <f t="shared" si="3"/>
        <v>8.4369639212314423E-3</v>
      </c>
    </row>
    <row r="34" spans="1:13" x14ac:dyDescent="0.25">
      <c r="A34">
        <v>27</v>
      </c>
      <c r="B34">
        <f t="shared" si="4"/>
        <v>189</v>
      </c>
      <c r="C34">
        <f t="shared" si="5"/>
        <v>0.67713608202188813</v>
      </c>
      <c r="D34">
        <f t="shared" si="6"/>
        <v>1.3511785628151258</v>
      </c>
      <c r="E34">
        <f t="shared" si="7"/>
        <v>2.028314644837014</v>
      </c>
      <c r="G34" s="3">
        <f t="shared" si="0"/>
        <v>2.0069211211991858E-2</v>
      </c>
      <c r="H34" s="3">
        <f t="shared" si="1"/>
        <v>4.0046733119408373E-2</v>
      </c>
      <c r="I34" s="3">
        <f t="shared" si="2"/>
        <v>6.0115944331400231E-2</v>
      </c>
      <c r="J34" s="3">
        <f t="shared" si="3"/>
        <v>9.6185510930240376E-3</v>
      </c>
    </row>
    <row r="35" spans="1:13" x14ac:dyDescent="0.25">
      <c r="A35">
        <v>28</v>
      </c>
      <c r="B35">
        <f t="shared" si="4"/>
        <v>196</v>
      </c>
      <c r="C35">
        <f t="shared" si="5"/>
        <v>0.83004740575544955</v>
      </c>
      <c r="D35">
        <f t="shared" si="6"/>
        <v>1.5625040162777104</v>
      </c>
      <c r="E35">
        <f t="shared" si="7"/>
        <v>2.3925514220331601</v>
      </c>
      <c r="G35" s="3">
        <f t="shared" si="0"/>
        <v>2.3691999435515018E-2</v>
      </c>
      <c r="H35" s="3">
        <f t="shared" si="1"/>
        <v>4.459846993672556E-2</v>
      </c>
      <c r="I35" s="3">
        <f t="shared" si="2"/>
        <v>6.8290469372240578E-2</v>
      </c>
      <c r="J35" s="3">
        <f t="shared" si="3"/>
        <v>1.0926475099558493E-2</v>
      </c>
    </row>
    <row r="36" spans="1:13" x14ac:dyDescent="0.25">
      <c r="A36">
        <v>29</v>
      </c>
      <c r="B36">
        <f t="shared" si="4"/>
        <v>203</v>
      </c>
      <c r="C36">
        <f t="shared" si="5"/>
        <v>1.0098610112821749</v>
      </c>
      <c r="D36">
        <f t="shared" si="6"/>
        <v>1.8021157372570771</v>
      </c>
      <c r="E36">
        <f t="shared" si="7"/>
        <v>2.8119767485392519</v>
      </c>
      <c r="G36" s="3">
        <f t="shared" si="0"/>
        <v>2.7759068728593857E-2</v>
      </c>
      <c r="H36" s="3">
        <f t="shared" si="1"/>
        <v>4.9536573893357111E-2</v>
      </c>
      <c r="I36" s="3">
        <f t="shared" si="2"/>
        <v>7.7295642621950961E-2</v>
      </c>
      <c r="J36" s="3">
        <f t="shared" si="3"/>
        <v>1.2367302819512154E-2</v>
      </c>
    </row>
    <row r="37" spans="1:13" x14ac:dyDescent="0.25">
      <c r="A37">
        <v>30</v>
      </c>
      <c r="B37">
        <f t="shared" si="4"/>
        <v>210</v>
      </c>
      <c r="C37">
        <f t="shared" si="5"/>
        <v>1.2197557534046672</v>
      </c>
      <c r="D37">
        <f t="shared" si="6"/>
        <v>2.0730902002506681</v>
      </c>
      <c r="E37">
        <f t="shared" si="7"/>
        <v>3.2928459536553354</v>
      </c>
      <c r="G37" s="3">
        <f t="shared" si="0"/>
        <v>3.2289448841778895E-2</v>
      </c>
      <c r="H37" s="3">
        <f t="shared" si="1"/>
        <v>5.4878970464818454E-2</v>
      </c>
      <c r="I37" s="3">
        <f t="shared" si="2"/>
        <v>8.7168419306597356E-2</v>
      </c>
      <c r="J37" s="3">
        <f t="shared" si="3"/>
        <v>1.3946947089055577E-2</v>
      </c>
    </row>
    <row r="38" spans="1:13" x14ac:dyDescent="0.25">
      <c r="A38">
        <v>31</v>
      </c>
      <c r="B38">
        <f t="shared" si="4"/>
        <v>217</v>
      </c>
      <c r="C38">
        <f t="shared" si="5"/>
        <v>1.4630293374486778</v>
      </c>
      <c r="D38">
        <f t="shared" si="6"/>
        <v>2.3787465073043919</v>
      </c>
      <c r="E38">
        <f t="shared" si="7"/>
        <v>3.8417758447530694</v>
      </c>
      <c r="G38" s="3">
        <f t="shared" si="0"/>
        <v>3.7297975678324685E-2</v>
      </c>
      <c r="H38" s="3">
        <f t="shared" si="1"/>
        <v>6.0642959852779663E-2</v>
      </c>
      <c r="I38" s="3">
        <f t="shared" si="2"/>
        <v>9.7940935531104348E-2</v>
      </c>
      <c r="J38" s="3">
        <f t="shared" si="3"/>
        <v>1.5670549684976696E-2</v>
      </c>
    </row>
    <row r="39" spans="1:13" x14ac:dyDescent="0.25">
      <c r="A39">
        <v>32</v>
      </c>
      <c r="B39">
        <f t="shared" si="4"/>
        <v>224</v>
      </c>
      <c r="C39">
        <f t="shared" si="5"/>
        <v>1.7430671292220299</v>
      </c>
      <c r="D39">
        <f t="shared" si="6"/>
        <v>2.722655324371976</v>
      </c>
      <c r="E39">
        <f t="shared" si="7"/>
        <v>4.4657224535940063</v>
      </c>
      <c r="G39" s="3">
        <f t="shared" si="0"/>
        <v>4.2794781109091004E-2</v>
      </c>
      <c r="H39" s="3">
        <f t="shared" si="1"/>
        <v>6.6845066772616701E-2</v>
      </c>
      <c r="I39" s="3">
        <f t="shared" si="2"/>
        <v>0.10963984788170771</v>
      </c>
      <c r="J39" s="3">
        <f t="shared" si="3"/>
        <v>1.7542375661073233E-2</v>
      </c>
    </row>
    <row r="40" spans="1:13" x14ac:dyDescent="0.25">
      <c r="A40">
        <v>33</v>
      </c>
      <c r="B40">
        <f t="shared" si="4"/>
        <v>231</v>
      </c>
      <c r="C40">
        <f t="shared" si="5"/>
        <v>2.0633076955033203</v>
      </c>
      <c r="D40">
        <f t="shared" si="6"/>
        <v>3.10864714536942</v>
      </c>
      <c r="E40">
        <f t="shared" si="7"/>
        <v>5.1719548408727398</v>
      </c>
      <c r="G40" s="3">
        <f t="shared" si="0"/>
        <v>4.8784871353728304E-2</v>
      </c>
      <c r="H40" s="3">
        <f t="shared" si="1"/>
        <v>7.3500889567509414E-2</v>
      </c>
      <c r="I40" s="3">
        <f t="shared" si="2"/>
        <v>0.12228576092123772</v>
      </c>
      <c r="J40" s="3">
        <f t="shared" si="3"/>
        <v>1.9565721747398034E-2</v>
      </c>
    </row>
    <row r="41" spans="1:13" x14ac:dyDescent="0.25">
      <c r="A41">
        <v>34</v>
      </c>
      <c r="B41">
        <f t="shared" si="4"/>
        <v>238</v>
      </c>
      <c r="C41">
        <f t="shared" si="5"/>
        <v>2.4272057401208342</v>
      </c>
      <c r="D41">
        <f t="shared" si="6"/>
        <v>3.5408197844814686</v>
      </c>
      <c r="E41">
        <f t="shared" si="7"/>
        <v>5.9680255246023028</v>
      </c>
      <c r="G41" s="3">
        <f t="shared" si="0"/>
        <v>5.5267806251335858E-2</v>
      </c>
      <c r="H41" s="3">
        <f t="shared" si="1"/>
        <v>8.0624950157655917E-2</v>
      </c>
      <c r="I41" s="3">
        <f t="shared" si="2"/>
        <v>0.13589275640899179</v>
      </c>
      <c r="J41" s="3">
        <f t="shared" si="3"/>
        <v>2.1742841025438685E-2</v>
      </c>
      <c r="K41">
        <v>7</v>
      </c>
    </row>
    <row r="42" spans="1:13" x14ac:dyDescent="0.25">
      <c r="A42">
        <v>35</v>
      </c>
      <c r="B42">
        <f t="shared" si="4"/>
        <v>245</v>
      </c>
      <c r="C42">
        <f t="shared" si="5"/>
        <v>2.8381931747767029</v>
      </c>
      <c r="D42">
        <f t="shared" si="6"/>
        <v>4.0235449990427972</v>
      </c>
      <c r="E42">
        <f t="shared" si="7"/>
        <v>6.8617381738195</v>
      </c>
      <c r="G42" s="3">
        <f t="shared" si="0"/>
        <v>6.2237488219597688E-2</v>
      </c>
      <c r="H42" s="3">
        <f t="shared" si="1"/>
        <v>8.8230546357595585E-2</v>
      </c>
      <c r="I42" s="3">
        <f t="shared" si="2"/>
        <v>0.15046803457719327</v>
      </c>
      <c r="J42" s="3">
        <f t="shared" si="3"/>
        <v>2.4074885532350921E-2</v>
      </c>
      <c r="K42">
        <v>6</v>
      </c>
    </row>
    <row r="43" spans="1:13" x14ac:dyDescent="0.25">
      <c r="A43" s="2">
        <v>36</v>
      </c>
      <c r="B43" s="2">
        <f t="shared" si="4"/>
        <v>252</v>
      </c>
      <c r="C43" s="2">
        <f t="shared" si="5"/>
        <v>3.299639112405047</v>
      </c>
      <c r="D43" s="2">
        <f t="shared" si="6"/>
        <v>4.5614741481618166</v>
      </c>
      <c r="E43" s="2">
        <f t="shared" si="7"/>
        <v>7.8611132605668637</v>
      </c>
      <c r="F43" s="2"/>
      <c r="G43" s="3">
        <f>C43*($D$4*$E$4*EXP(-1*$E$4*$B43))</f>
        <v>6.9682065980887012E-2</v>
      </c>
      <c r="H43" s="3">
        <f>D43*($D$4*$E$4*EXP(-1*$E$4*$B43))</f>
        <v>9.632960809785189E-2</v>
      </c>
      <c r="I43" s="3">
        <f t="shared" ref="I9:I47" si="8">G43+H43</f>
        <v>0.1660116740787389</v>
      </c>
      <c r="J43" s="3">
        <f t="shared" ref="J9:J47" si="9">I43/6.25</f>
        <v>2.6561867852598224E-2</v>
      </c>
      <c r="K43" s="2">
        <v>5</v>
      </c>
      <c r="M43">
        <f>EXP(-1*$E$4*$A43)</f>
        <v>0.82392151697372606</v>
      </c>
    </row>
    <row r="44" spans="1:13" x14ac:dyDescent="0.25">
      <c r="A44">
        <v>37</v>
      </c>
      <c r="B44">
        <f t="shared" si="4"/>
        <v>259</v>
      </c>
      <c r="C44">
        <f t="shared" si="5"/>
        <v>3.8148095932699717</v>
      </c>
      <c r="D44">
        <f t="shared" si="6"/>
        <v>5.1595427961713973</v>
      </c>
      <c r="E44">
        <f t="shared" si="7"/>
        <v>8.9743523894413695</v>
      </c>
      <c r="G44" s="3">
        <f t="shared" ref="G44:G47" si="10">C44*($D$4*$E$4*EXP(-1*$E$4*$B44))</f>
        <v>7.7583954392270393E-2</v>
      </c>
      <c r="H44" s="3">
        <f t="shared" ref="H44:H47" si="11">D44*($D$4*$E$4*EXP(-1*$E$4*$B44))</f>
        <v>0.10493255906908906</v>
      </c>
      <c r="I44" s="3">
        <f t="shared" ref="I44:I47" si="12">G44+H44</f>
        <v>0.18251651346135944</v>
      </c>
      <c r="J44" s="3">
        <f t="shared" ref="J44:J47" si="13">I44/6.25</f>
        <v>2.9202642153817512E-2</v>
      </c>
      <c r="K44">
        <v>4</v>
      </c>
    </row>
    <row r="45" spans="1:13" x14ac:dyDescent="0.25">
      <c r="A45">
        <v>38</v>
      </c>
      <c r="B45">
        <f t="shared" si="4"/>
        <v>266</v>
      </c>
      <c r="C45">
        <f t="shared" si="5"/>
        <v>4.3868278506389009</v>
      </c>
      <c r="D45">
        <f t="shared" si="6"/>
        <v>5.8229741749538206</v>
      </c>
      <c r="E45">
        <f t="shared" si="7"/>
        <v>10.209802025592722</v>
      </c>
      <c r="G45" s="3">
        <f t="shared" si="10"/>
        <v>8.591996811537965E-2</v>
      </c>
      <c r="H45" s="3">
        <f t="shared" si="11"/>
        <v>0.11404818526805102</v>
      </c>
      <c r="I45" s="3">
        <f t="shared" si="12"/>
        <v>0.19996815338343066</v>
      </c>
      <c r="J45" s="3">
        <f t="shared" si="13"/>
        <v>3.1994904541348908E-2</v>
      </c>
      <c r="K45">
        <v>3</v>
      </c>
    </row>
    <row r="46" spans="1:13" x14ac:dyDescent="0.25">
      <c r="A46">
        <v>39</v>
      </c>
      <c r="B46">
        <f t="shared" si="4"/>
        <v>273</v>
      </c>
      <c r="C46">
        <f t="shared" si="5"/>
        <v>5.0186358951986803</v>
      </c>
      <c r="D46">
        <f t="shared" si="6"/>
        <v>6.5572814251594806</v>
      </c>
      <c r="E46">
        <f t="shared" si="7"/>
        <v>11.575917320358162</v>
      </c>
      <c r="G46" s="3">
        <f t="shared" si="10"/>
        <v>9.4661563542256924E-2</v>
      </c>
      <c r="H46" s="3">
        <f t="shared" si="11"/>
        <v>0.12368351186545318</v>
      </c>
      <c r="I46" s="3">
        <f t="shared" si="12"/>
        <v>0.21834507540771009</v>
      </c>
      <c r="J46" s="3">
        <f t="shared" si="13"/>
        <v>3.4935212065233617E-2</v>
      </c>
      <c r="K46">
        <v>2</v>
      </c>
    </row>
    <row r="47" spans="1:13" x14ac:dyDescent="0.25">
      <c r="A47">
        <v>40</v>
      </c>
      <c r="B47">
        <f t="shared" si="4"/>
        <v>280</v>
      </c>
      <c r="C47">
        <f t="shared" si="5"/>
        <v>5.7129581477999158</v>
      </c>
      <c r="D47">
        <f t="shared" si="6"/>
        <v>7.3682685432660664</v>
      </c>
      <c r="E47">
        <f t="shared" si="7"/>
        <v>13.081226691065982</v>
      </c>
      <c r="G47" s="3">
        <f t="shared" si="10"/>
        <v>0.10377518046865104</v>
      </c>
      <c r="H47" s="3">
        <f t="shared" si="11"/>
        <v>0.13384368973775659</v>
      </c>
      <c r="I47" s="3">
        <f t="shared" si="12"/>
        <v>0.23761887020640765</v>
      </c>
      <c r="J47" s="3">
        <f t="shared" si="13"/>
        <v>3.8019019233025225E-2</v>
      </c>
      <c r="K4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D5C-D932-4BA7-B275-96E92A2A42CA}">
  <dimension ref="A1:O45"/>
  <sheetViews>
    <sheetView workbookViewId="0">
      <selection activeCell="O1" sqref="O1"/>
    </sheetView>
  </sheetViews>
  <sheetFormatPr defaultRowHeight="15" x14ac:dyDescent="0.25"/>
  <sheetData>
    <row r="1" spans="1:15" x14ac:dyDescent="0.25">
      <c r="O1" t="s">
        <v>24</v>
      </c>
    </row>
    <row r="2" spans="1:15" x14ac:dyDescent="0.25">
      <c r="B2" t="s">
        <v>2</v>
      </c>
      <c r="C2">
        <v>4.9000000000000002E-2</v>
      </c>
    </row>
    <row r="3" spans="1:15" x14ac:dyDescent="0.25">
      <c r="B3" t="s">
        <v>3</v>
      </c>
      <c r="C3">
        <v>1.78E-2</v>
      </c>
    </row>
    <row r="5" spans="1:15" x14ac:dyDescent="0.25">
      <c r="A5" t="s">
        <v>20</v>
      </c>
      <c r="B5" t="s">
        <v>19</v>
      </c>
      <c r="C5" t="s">
        <v>21</v>
      </c>
      <c r="D5" t="s">
        <v>14</v>
      </c>
      <c r="F5" t="s">
        <v>22</v>
      </c>
      <c r="G5" t="s">
        <v>23</v>
      </c>
    </row>
    <row r="6" spans="1:15" x14ac:dyDescent="0.25">
      <c r="A6">
        <v>1</v>
      </c>
      <c r="B6">
        <f>7*A6</f>
        <v>7</v>
      </c>
      <c r="C6">
        <f>$C$2*EXP($C$3*$B6)</f>
        <v>5.5502068931944121E-2</v>
      </c>
      <c r="D6">
        <f>C6/6.25</f>
        <v>8.880331029111059E-3</v>
      </c>
      <c r="F6">
        <f>$C$2*$C$3*EXP($C$3*$B6)</f>
        <v>9.8793682698860544E-4</v>
      </c>
      <c r="G6">
        <f>F6/6.25</f>
        <v>1.5806989231817686E-4</v>
      </c>
    </row>
    <row r="7" spans="1:15" x14ac:dyDescent="0.25">
      <c r="A7">
        <v>2</v>
      </c>
      <c r="B7">
        <f t="shared" ref="B7:B45" si="0">7*A7</f>
        <v>14</v>
      </c>
      <c r="C7">
        <f t="shared" ref="C7:C45" si="1">$C$2*EXP($C$3*$B7)</f>
        <v>6.2866931749515853E-2</v>
      </c>
      <c r="D7">
        <f t="shared" ref="D7:D45" si="2">C7/6.25</f>
        <v>1.0058709079922536E-2</v>
      </c>
      <c r="F7">
        <f t="shared" ref="F7:F45" si="3">$C$2*$C$3*EXP($C$3*$B7)</f>
        <v>1.119031385141382E-3</v>
      </c>
      <c r="G7">
        <f t="shared" ref="G7:G45" si="4">F7/6.25</f>
        <v>1.7904502162262114E-4</v>
      </c>
    </row>
    <row r="8" spans="1:15" x14ac:dyDescent="0.25">
      <c r="A8">
        <v>3</v>
      </c>
      <c r="B8">
        <f t="shared" si="0"/>
        <v>21</v>
      </c>
      <c r="C8">
        <f t="shared" si="1"/>
        <v>7.1209077132682749E-2</v>
      </c>
      <c r="D8">
        <f t="shared" si="2"/>
        <v>1.1393452341229239E-2</v>
      </c>
      <c r="F8">
        <f t="shared" si="3"/>
        <v>1.2675215729617529E-3</v>
      </c>
      <c r="G8">
        <f t="shared" si="4"/>
        <v>2.0280345167388047E-4</v>
      </c>
    </row>
    <row r="9" spans="1:15" x14ac:dyDescent="0.25">
      <c r="A9">
        <v>4</v>
      </c>
      <c r="B9">
        <f t="shared" si="0"/>
        <v>28</v>
      </c>
      <c r="C9">
        <f t="shared" si="1"/>
        <v>8.0658185869352708E-2</v>
      </c>
      <c r="D9">
        <f t="shared" si="2"/>
        <v>1.2905309739096434E-2</v>
      </c>
      <c r="F9">
        <f t="shared" si="3"/>
        <v>1.4357157084744785E-3</v>
      </c>
      <c r="G9">
        <f t="shared" si="4"/>
        <v>2.2971451335591656E-4</v>
      </c>
    </row>
    <row r="10" spans="1:15" x14ac:dyDescent="0.25">
      <c r="A10">
        <v>5</v>
      </c>
      <c r="B10">
        <f t="shared" si="0"/>
        <v>35</v>
      </c>
      <c r="C10">
        <f t="shared" si="1"/>
        <v>9.1361146776456639E-2</v>
      </c>
      <c r="D10">
        <f t="shared" si="2"/>
        <v>1.4617783484233062E-2</v>
      </c>
      <c r="F10">
        <f t="shared" si="3"/>
        <v>1.6262284126209283E-3</v>
      </c>
      <c r="G10">
        <f t="shared" si="4"/>
        <v>2.6019654601934852E-4</v>
      </c>
    </row>
    <row r="11" spans="1:15" x14ac:dyDescent="0.25">
      <c r="A11">
        <v>6</v>
      </c>
      <c r="B11">
        <f t="shared" si="0"/>
        <v>42</v>
      </c>
      <c r="C11">
        <f t="shared" si="1"/>
        <v>0.10348434012425227</v>
      </c>
      <c r="D11">
        <f t="shared" si="2"/>
        <v>1.6557494419880362E-2</v>
      </c>
      <c r="F11">
        <f t="shared" si="3"/>
        <v>1.8420212542116904E-3</v>
      </c>
      <c r="G11">
        <f t="shared" si="4"/>
        <v>2.9472340067387048E-4</v>
      </c>
    </row>
    <row r="12" spans="1:15" x14ac:dyDescent="0.25">
      <c r="A12">
        <v>7</v>
      </c>
      <c r="B12">
        <f t="shared" si="0"/>
        <v>49</v>
      </c>
      <c r="C12">
        <f t="shared" si="1"/>
        <v>0.11721622406026527</v>
      </c>
      <c r="D12">
        <f t="shared" si="2"/>
        <v>1.8754595849642442E-2</v>
      </c>
      <c r="F12">
        <f t="shared" si="3"/>
        <v>2.0864487882727221E-3</v>
      </c>
      <c r="G12">
        <f t="shared" si="4"/>
        <v>3.3383180612363555E-4</v>
      </c>
    </row>
    <row r="13" spans="1:15" x14ac:dyDescent="0.25">
      <c r="A13">
        <v>8</v>
      </c>
      <c r="B13">
        <f t="shared" si="0"/>
        <v>56</v>
      </c>
      <c r="C13">
        <f t="shared" si="1"/>
        <v>0.13277026423949084</v>
      </c>
      <c r="D13">
        <f t="shared" si="2"/>
        <v>2.1243242278318534E-2</v>
      </c>
      <c r="F13">
        <f t="shared" si="3"/>
        <v>2.3633107034629368E-3</v>
      </c>
      <c r="G13">
        <f t="shared" si="4"/>
        <v>3.7812971255406989E-4</v>
      </c>
    </row>
    <row r="14" spans="1:15" x14ac:dyDescent="0.25">
      <c r="A14">
        <v>9</v>
      </c>
      <c r="B14">
        <f t="shared" si="0"/>
        <v>63</v>
      </c>
      <c r="C14">
        <f t="shared" si="1"/>
        <v>0.15038825220270724</v>
      </c>
      <c r="D14">
        <f t="shared" si="2"/>
        <v>2.4062120352433158E-2</v>
      </c>
      <c r="F14">
        <f t="shared" si="3"/>
        <v>2.6769108892081886E-3</v>
      </c>
      <c r="G14">
        <f t="shared" si="4"/>
        <v>4.2830574227331017E-4</v>
      </c>
    </row>
    <row r="15" spans="1:15" x14ac:dyDescent="0.25">
      <c r="A15">
        <v>10</v>
      </c>
      <c r="B15">
        <f t="shared" si="0"/>
        <v>70</v>
      </c>
      <c r="C15">
        <f t="shared" si="1"/>
        <v>0.17034406408794395</v>
      </c>
      <c r="D15">
        <f t="shared" si="2"/>
        <v>2.7255050254071031E-2</v>
      </c>
      <c r="F15">
        <f t="shared" si="3"/>
        <v>3.0321243407654022E-3</v>
      </c>
      <c r="G15">
        <f t="shared" si="4"/>
        <v>4.8513989452246434E-4</v>
      </c>
    </row>
    <row r="16" spans="1:15" x14ac:dyDescent="0.25">
      <c r="A16">
        <v>11</v>
      </c>
      <c r="B16">
        <f t="shared" si="0"/>
        <v>77</v>
      </c>
      <c r="C16">
        <f t="shared" si="1"/>
        <v>0.19294791810523615</v>
      </c>
      <c r="D16">
        <f t="shared" si="2"/>
        <v>3.0871666896837784E-2</v>
      </c>
      <c r="F16">
        <f t="shared" si="3"/>
        <v>3.4344729422732035E-3</v>
      </c>
      <c r="G16">
        <f t="shared" si="4"/>
        <v>5.4951567076371257E-4</v>
      </c>
    </row>
    <row r="17" spans="1:7" x14ac:dyDescent="0.25">
      <c r="A17">
        <v>12</v>
      </c>
      <c r="B17">
        <f t="shared" si="0"/>
        <v>84</v>
      </c>
      <c r="C17">
        <f t="shared" si="1"/>
        <v>0.21855119695820255</v>
      </c>
      <c r="D17">
        <f t="shared" si="2"/>
        <v>3.4968191513312409E-2</v>
      </c>
      <c r="F17">
        <f t="shared" si="3"/>
        <v>3.8902113058560056E-3</v>
      </c>
      <c r="G17">
        <f t="shared" si="4"/>
        <v>6.2243380893696086E-4</v>
      </c>
    </row>
    <row r="18" spans="1:7" x14ac:dyDescent="0.25">
      <c r="A18">
        <v>13</v>
      </c>
      <c r="B18">
        <f t="shared" si="0"/>
        <v>91</v>
      </c>
      <c r="C18">
        <f t="shared" si="1"/>
        <v>0.24755191017822556</v>
      </c>
      <c r="D18">
        <f t="shared" si="2"/>
        <v>3.960830562851609E-2</v>
      </c>
      <c r="F18">
        <f t="shared" si="3"/>
        <v>4.4064240011724154E-3</v>
      </c>
      <c r="G18">
        <f t="shared" si="4"/>
        <v>7.0502784018758649E-4</v>
      </c>
    </row>
    <row r="19" spans="1:7" x14ac:dyDescent="0.25">
      <c r="A19">
        <v>14</v>
      </c>
      <c r="B19">
        <f t="shared" si="0"/>
        <v>98</v>
      </c>
      <c r="C19">
        <f t="shared" si="1"/>
        <v>0.28040088128461865</v>
      </c>
      <c r="D19">
        <f t="shared" si="2"/>
        <v>4.4864141005538982E-2</v>
      </c>
      <c r="F19">
        <f t="shared" si="3"/>
        <v>4.9911356868662113E-3</v>
      </c>
      <c r="G19">
        <f t="shared" si="4"/>
        <v>7.9858170989859382E-4</v>
      </c>
    </row>
    <row r="20" spans="1:7" x14ac:dyDescent="0.25">
      <c r="A20">
        <v>15</v>
      </c>
      <c r="B20">
        <f t="shared" si="0"/>
        <v>105</v>
      </c>
      <c r="C20">
        <f t="shared" si="1"/>
        <v>0.31760875595177107</v>
      </c>
      <c r="D20">
        <f t="shared" si="2"/>
        <v>5.0817400952283369E-2</v>
      </c>
      <c r="F20">
        <f t="shared" si="3"/>
        <v>5.6534358559415252E-3</v>
      </c>
      <c r="G20">
        <f t="shared" si="4"/>
        <v>9.04549736950644E-4</v>
      </c>
    </row>
    <row r="21" spans="1:7" x14ac:dyDescent="0.25">
      <c r="A21">
        <v>16</v>
      </c>
      <c r="B21">
        <f t="shared" si="0"/>
        <v>112</v>
      </c>
      <c r="C21">
        <f t="shared" si="1"/>
        <v>0.35975394012702483</v>
      </c>
      <c r="D21">
        <f t="shared" si="2"/>
        <v>5.7560630420323972E-2</v>
      </c>
      <c r="F21">
        <f t="shared" si="3"/>
        <v>6.403620134261042E-3</v>
      </c>
      <c r="G21">
        <f t="shared" si="4"/>
        <v>1.0245792214817668E-3</v>
      </c>
    </row>
    <row r="22" spans="1:7" x14ac:dyDescent="0.25">
      <c r="A22">
        <v>17</v>
      </c>
      <c r="B22">
        <f t="shared" si="0"/>
        <v>119</v>
      </c>
      <c r="C22">
        <f t="shared" si="1"/>
        <v>0.40749159149935965</v>
      </c>
      <c r="D22">
        <f t="shared" si="2"/>
        <v>6.5198654639897546E-2</v>
      </c>
      <c r="F22">
        <f t="shared" si="3"/>
        <v>7.2533503286886019E-3</v>
      </c>
      <c r="G22">
        <f t="shared" si="4"/>
        <v>1.1605360525901763E-3</v>
      </c>
    </row>
    <row r="23" spans="1:7" x14ac:dyDescent="0.25">
      <c r="A23">
        <v>18</v>
      </c>
      <c r="B23">
        <f t="shared" si="0"/>
        <v>126</v>
      </c>
      <c r="C23">
        <f t="shared" si="1"/>
        <v>0.46156380409357295</v>
      </c>
      <c r="D23">
        <f t="shared" si="2"/>
        <v>7.3850208654971675E-2</v>
      </c>
      <c r="F23">
        <f t="shared" si="3"/>
        <v>8.2158357128655993E-3</v>
      </c>
      <c r="G23">
        <f t="shared" si="4"/>
        <v>1.3145337140584958E-3</v>
      </c>
    </row>
    <row r="24" spans="1:7" x14ac:dyDescent="0.25">
      <c r="A24">
        <v>19</v>
      </c>
      <c r="B24">
        <f t="shared" si="0"/>
        <v>133</v>
      </c>
      <c r="C24">
        <f t="shared" si="1"/>
        <v>0.52281114431207831</v>
      </c>
      <c r="D24">
        <f t="shared" si="2"/>
        <v>8.3649783089932525E-2</v>
      </c>
      <c r="F24">
        <f t="shared" si="3"/>
        <v>9.3060383687549944E-3</v>
      </c>
      <c r="G24">
        <f t="shared" si="4"/>
        <v>1.4889661390007991E-3</v>
      </c>
    </row>
    <row r="25" spans="1:7" x14ac:dyDescent="0.25">
      <c r="A25">
        <v>20</v>
      </c>
      <c r="B25">
        <f t="shared" si="0"/>
        <v>140</v>
      </c>
      <c r="C25">
        <f t="shared" si="1"/>
        <v>0.59218571775505213</v>
      </c>
      <c r="D25">
        <f t="shared" si="2"/>
        <v>9.4749714840808338E-2</v>
      </c>
      <c r="F25">
        <f t="shared" si="3"/>
        <v>1.0540905776039926E-2</v>
      </c>
      <c r="G25">
        <f t="shared" si="4"/>
        <v>1.6865449241663883E-3</v>
      </c>
    </row>
    <row r="26" spans="1:7" x14ac:dyDescent="0.25">
      <c r="A26">
        <v>21</v>
      </c>
      <c r="B26">
        <f t="shared" si="0"/>
        <v>147</v>
      </c>
      <c r="C26">
        <f t="shared" si="1"/>
        <v>0.67076596994599402</v>
      </c>
      <c r="D26">
        <f t="shared" si="2"/>
        <v>0.10732255519135904</v>
      </c>
      <c r="F26">
        <f t="shared" si="3"/>
        <v>1.1939634265038693E-2</v>
      </c>
      <c r="G26">
        <f t="shared" si="4"/>
        <v>1.910341482406191E-3</v>
      </c>
    </row>
    <row r="27" spans="1:7" x14ac:dyDescent="0.25">
      <c r="A27">
        <v>22</v>
      </c>
      <c r="B27">
        <f t="shared" si="0"/>
        <v>154</v>
      </c>
      <c r="C27">
        <f t="shared" si="1"/>
        <v>0.75977345104377381</v>
      </c>
      <c r="D27">
        <f t="shared" si="2"/>
        <v>0.12156375216700381</v>
      </c>
      <c r="F27">
        <f t="shared" si="3"/>
        <v>1.3523967428579173E-2</v>
      </c>
      <c r="G27">
        <f t="shared" si="4"/>
        <v>2.1638347885726676E-3</v>
      </c>
    </row>
    <row r="28" spans="1:7" x14ac:dyDescent="0.25">
      <c r="A28">
        <v>23</v>
      </c>
      <c r="B28">
        <f t="shared" si="0"/>
        <v>161</v>
      </c>
      <c r="C28">
        <f t="shared" si="1"/>
        <v>0.86059180515291023</v>
      </c>
      <c r="D28">
        <f t="shared" si="2"/>
        <v>0.13769468882446564</v>
      </c>
      <c r="F28">
        <f t="shared" si="3"/>
        <v>1.5318534131721802E-2</v>
      </c>
      <c r="G28">
        <f t="shared" si="4"/>
        <v>2.4509654610754884E-3</v>
      </c>
    </row>
    <row r="29" spans="1:7" x14ac:dyDescent="0.25">
      <c r="A29">
        <v>24</v>
      </c>
      <c r="B29">
        <f t="shared" si="0"/>
        <v>168</v>
      </c>
      <c r="C29">
        <f t="shared" si="1"/>
        <v>0.9747882794257765</v>
      </c>
      <c r="D29">
        <f t="shared" si="2"/>
        <v>0.15596612470812424</v>
      </c>
      <c r="F29">
        <f t="shared" si="3"/>
        <v>1.7351231373778822E-2</v>
      </c>
      <c r="G29">
        <f t="shared" si="4"/>
        <v>2.7761970198046117E-3</v>
      </c>
    </row>
    <row r="30" spans="1:7" x14ac:dyDescent="0.25">
      <c r="A30">
        <v>25</v>
      </c>
      <c r="B30">
        <f t="shared" si="0"/>
        <v>175</v>
      </c>
      <c r="C30">
        <f t="shared" si="1"/>
        <v>1.1041380873212372</v>
      </c>
      <c r="D30">
        <f t="shared" si="2"/>
        <v>0.17666209397139795</v>
      </c>
      <c r="F30">
        <f t="shared" si="3"/>
        <v>1.9653657954318025E-2</v>
      </c>
      <c r="G30">
        <f t="shared" si="4"/>
        <v>3.1445852726908839E-3</v>
      </c>
    </row>
    <row r="31" spans="1:7" x14ac:dyDescent="0.25">
      <c r="A31">
        <v>26</v>
      </c>
      <c r="B31">
        <f t="shared" si="0"/>
        <v>182</v>
      </c>
      <c r="C31">
        <f t="shared" si="1"/>
        <v>1.2506520047528213</v>
      </c>
      <c r="D31">
        <f t="shared" si="2"/>
        <v>0.20010432076045143</v>
      </c>
      <c r="F31">
        <f t="shared" si="3"/>
        <v>2.2261605684600221E-2</v>
      </c>
      <c r="G31">
        <f t="shared" si="4"/>
        <v>3.5618569095360354E-3</v>
      </c>
    </row>
    <row r="32" spans="1:7" x14ac:dyDescent="0.25">
      <c r="A32">
        <v>27</v>
      </c>
      <c r="B32">
        <f t="shared" si="0"/>
        <v>189</v>
      </c>
      <c r="C32">
        <f t="shared" si="1"/>
        <v>1.4166076281156161</v>
      </c>
      <c r="D32">
        <f t="shared" si="2"/>
        <v>0.22665722049849857</v>
      </c>
      <c r="F32">
        <f t="shared" si="3"/>
        <v>2.5215615780457969E-2</v>
      </c>
      <c r="G32">
        <f t="shared" si="4"/>
        <v>4.0344985248732751E-3</v>
      </c>
    </row>
    <row r="33" spans="1:7" x14ac:dyDescent="0.25">
      <c r="A33">
        <v>28</v>
      </c>
      <c r="B33">
        <f t="shared" si="0"/>
        <v>196</v>
      </c>
      <c r="C33">
        <f t="shared" si="1"/>
        <v>1.6045847801059345</v>
      </c>
      <c r="D33">
        <f t="shared" si="2"/>
        <v>0.25673356481694953</v>
      </c>
      <c r="F33">
        <f t="shared" si="3"/>
        <v>2.8561609085885634E-2</v>
      </c>
      <c r="G33">
        <f t="shared" si="4"/>
        <v>4.5698574537417014E-3</v>
      </c>
    </row>
    <row r="34" spans="1:7" x14ac:dyDescent="0.25">
      <c r="A34">
        <v>29</v>
      </c>
      <c r="B34">
        <f t="shared" si="0"/>
        <v>203</v>
      </c>
      <c r="C34">
        <f t="shared" si="1"/>
        <v>1.8175056137262851</v>
      </c>
      <c r="D34">
        <f t="shared" si="2"/>
        <v>0.29080089819620558</v>
      </c>
      <c r="F34">
        <f t="shared" si="3"/>
        <v>3.2351599924327873E-2</v>
      </c>
      <c r="G34">
        <f t="shared" si="4"/>
        <v>5.1762559878924599E-3</v>
      </c>
    </row>
    <row r="35" spans="1:7" x14ac:dyDescent="0.25">
      <c r="A35">
        <v>30</v>
      </c>
      <c r="B35">
        <f t="shared" si="0"/>
        <v>210</v>
      </c>
      <c r="C35">
        <f t="shared" si="1"/>
        <v>2.0586800379026871</v>
      </c>
      <c r="D35">
        <f t="shared" si="2"/>
        <v>0.32938880606442994</v>
      </c>
      <c r="F35">
        <f t="shared" si="3"/>
        <v>3.664450467466783E-2</v>
      </c>
      <c r="G35">
        <f t="shared" si="4"/>
        <v>5.8631207479468532E-3</v>
      </c>
    </row>
    <row r="36" spans="1:7" x14ac:dyDescent="0.25">
      <c r="A36">
        <v>31</v>
      </c>
      <c r="B36">
        <f t="shared" si="0"/>
        <v>217</v>
      </c>
      <c r="C36">
        <f t="shared" si="1"/>
        <v>2.3318571708671896</v>
      </c>
      <c r="D36">
        <f t="shared" si="2"/>
        <v>0.37309714733875032</v>
      </c>
      <c r="F36">
        <f t="shared" si="3"/>
        <v>4.1507057641435974E-2</v>
      </c>
      <c r="G36">
        <f t="shared" si="4"/>
        <v>6.6411292226297557E-3</v>
      </c>
    </row>
    <row r="37" spans="1:7" x14ac:dyDescent="0.25">
      <c r="A37">
        <v>32</v>
      </c>
      <c r="B37">
        <f t="shared" si="0"/>
        <v>224</v>
      </c>
      <c r="C37">
        <f t="shared" si="1"/>
        <v>2.6412836211616111</v>
      </c>
      <c r="D37">
        <f t="shared" si="2"/>
        <v>0.42260537938585779</v>
      </c>
      <c r="F37">
        <f t="shared" si="3"/>
        <v>4.7014848456676681E-2</v>
      </c>
      <c r="G37">
        <f t="shared" si="4"/>
        <v>7.5223757530682687E-3</v>
      </c>
    </row>
    <row r="38" spans="1:7" x14ac:dyDescent="0.25">
      <c r="A38">
        <v>33</v>
      </c>
      <c r="B38">
        <f t="shared" si="0"/>
        <v>231</v>
      </c>
      <c r="C38">
        <f t="shared" si="1"/>
        <v>2.9917695022556456</v>
      </c>
      <c r="D38">
        <f t="shared" si="2"/>
        <v>0.47868312036090332</v>
      </c>
      <c r="F38">
        <f t="shared" si="3"/>
        <v>5.3253497140150499E-2</v>
      </c>
      <c r="G38">
        <f t="shared" si="4"/>
        <v>8.5205595424240801E-3</v>
      </c>
    </row>
    <row r="39" spans="1:7" x14ac:dyDescent="0.25">
      <c r="A39">
        <v>34</v>
      </c>
      <c r="B39">
        <f t="shared" si="0"/>
        <v>238</v>
      </c>
      <c r="C39">
        <f t="shared" si="1"/>
        <v>3.3887632069934899</v>
      </c>
      <c r="D39">
        <f t="shared" si="2"/>
        <v>0.54220211311895838</v>
      </c>
      <c r="F39">
        <f t="shared" si="3"/>
        <v>6.0319985084484121E-2</v>
      </c>
      <c r="G39">
        <f t="shared" si="4"/>
        <v>9.6511976135174593E-3</v>
      </c>
    </row>
    <row r="40" spans="1:7" x14ac:dyDescent="0.25">
      <c r="A40">
        <v>35</v>
      </c>
      <c r="B40">
        <f t="shared" si="0"/>
        <v>245</v>
      </c>
      <c r="C40">
        <f t="shared" si="1"/>
        <v>3.8384361042569122</v>
      </c>
      <c r="D40">
        <f t="shared" si="2"/>
        <v>0.61414977668110593</v>
      </c>
      <c r="F40">
        <f t="shared" si="3"/>
        <v>6.8324162655773041E-2</v>
      </c>
      <c r="G40">
        <f t="shared" si="4"/>
        <v>1.0931866024923687E-2</v>
      </c>
    </row>
    <row r="41" spans="1:7" x14ac:dyDescent="0.25">
      <c r="A41">
        <v>36</v>
      </c>
      <c r="B41">
        <f t="shared" si="0"/>
        <v>252</v>
      </c>
      <c r="C41">
        <f t="shared" si="1"/>
        <v>4.3477784744761259</v>
      </c>
      <c r="D41">
        <f t="shared" si="2"/>
        <v>0.69564455591618013</v>
      </c>
      <c r="F41">
        <f t="shared" si="3"/>
        <v>7.7390456845675054E-2</v>
      </c>
      <c r="G41">
        <f t="shared" si="4"/>
        <v>1.2382473095308009E-2</v>
      </c>
    </row>
    <row r="42" spans="1:7" x14ac:dyDescent="0.25">
      <c r="A42">
        <v>37</v>
      </c>
      <c r="B42">
        <f t="shared" si="0"/>
        <v>259</v>
      </c>
      <c r="C42">
        <f t="shared" si="1"/>
        <v>4.9247081753305464</v>
      </c>
      <c r="D42">
        <f t="shared" si="2"/>
        <v>0.78795330805288744</v>
      </c>
      <c r="F42">
        <f t="shared" si="3"/>
        <v>8.7659805520883732E-2</v>
      </c>
      <c r="G42">
        <f t="shared" si="4"/>
        <v>1.4025568883341397E-2</v>
      </c>
    </row>
    <row r="43" spans="1:7" x14ac:dyDescent="0.25">
      <c r="A43">
        <v>38</v>
      </c>
      <c r="B43">
        <f t="shared" si="0"/>
        <v>266</v>
      </c>
      <c r="C43">
        <f t="shared" si="1"/>
        <v>5.5781937268756066</v>
      </c>
      <c r="D43">
        <f t="shared" si="2"/>
        <v>0.892510996300097</v>
      </c>
      <c r="F43">
        <f t="shared" si="3"/>
        <v>9.9291848338385794E-2</v>
      </c>
      <c r="G43">
        <f t="shared" si="4"/>
        <v>1.5886695734141726E-2</v>
      </c>
    </row>
    <row r="44" spans="1:7" x14ac:dyDescent="0.25">
      <c r="A44">
        <v>39</v>
      </c>
      <c r="B44">
        <f t="shared" si="0"/>
        <v>273</v>
      </c>
      <c r="C44">
        <f t="shared" si="1"/>
        <v>6.3183937294854733</v>
      </c>
      <c r="D44">
        <f t="shared" si="2"/>
        <v>1.0109429967176757</v>
      </c>
      <c r="F44">
        <f t="shared" si="3"/>
        <v>0.11246740838484143</v>
      </c>
      <c r="G44">
        <f t="shared" si="4"/>
        <v>1.7994785341574629E-2</v>
      </c>
    </row>
    <row r="45" spans="1:7" x14ac:dyDescent="0.25">
      <c r="A45">
        <v>40</v>
      </c>
      <c r="B45">
        <f t="shared" si="0"/>
        <v>280</v>
      </c>
      <c r="C45">
        <f t="shared" si="1"/>
        <v>7.1568147818993095</v>
      </c>
      <c r="D45">
        <f t="shared" si="2"/>
        <v>1.1450903651038895</v>
      </c>
      <c r="F45">
        <f t="shared" si="3"/>
        <v>0.12739130311780772</v>
      </c>
      <c r="G45">
        <f t="shared" si="4"/>
        <v>2.0382608498849236E-2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 from Robyn</vt:lpstr>
      <vt:lpstr>Marcondes et 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Snow</dc:creator>
  <cp:lastModifiedBy>Val Snow</cp:lastModifiedBy>
  <dcterms:created xsi:type="dcterms:W3CDTF">2025-08-20T23:03:27Z</dcterms:created>
  <dcterms:modified xsi:type="dcterms:W3CDTF">2025-08-21T04:05:44Z</dcterms:modified>
</cp:coreProperties>
</file>