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Prototypes\Cotton\Observed\"/>
    </mc:Choice>
  </mc:AlternateContent>
  <xr:revisionPtr revIDLastSave="0" documentId="13_ncr:1_{2C330FC8-1D49-4715-937C-8B6795818B85}" xr6:coauthVersionLast="47" xr6:coauthVersionMax="47" xr10:uidLastSave="{00000000-0000-0000-0000-000000000000}"/>
  <bookViews>
    <workbookView xWindow="-28920" yWindow="3360" windowWidth="29040" windowHeight="17640" xr2:uid="{2CD5F283-94FE-4198-B98E-779709417693}"/>
  </bookViews>
  <sheets>
    <sheet name="CottonObserved" sheetId="1" r:id="rId1"/>
  </sheets>
  <definedNames>
    <definedName name="_xlnm._FilterDatabase" localSheetId="0" hidden="1">CottonObserved!$A$1:$EQ$2585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8" i="1" l="1"/>
  <c r="AA24" i="1"/>
  <c r="Z48" i="1" l="1"/>
  <c r="Z24" i="1"/>
  <c r="Y48" i="1"/>
  <c r="Y24" i="1"/>
  <c r="Q45" i="1"/>
  <c r="Q21" i="1"/>
  <c r="Q17" i="1"/>
  <c r="H17" i="1" l="1"/>
  <c r="H38" i="1"/>
  <c r="H35" i="1"/>
  <c r="H33" i="1"/>
  <c r="H15" i="1"/>
  <c r="H12" i="1"/>
</calcChain>
</file>

<file path=xl/sharedStrings.xml><?xml version="1.0" encoding="utf-8"?>
<sst xmlns="http://schemas.openxmlformats.org/spreadsheetml/2006/main" count="74" uniqueCount="29">
  <si>
    <t>SimulationName</t>
  </si>
  <si>
    <t>Clock.Today</t>
  </si>
  <si>
    <t>Cotton.Leaf.Height</t>
  </si>
  <si>
    <t>Cotton.Leaf.NodeNumber</t>
  </si>
  <si>
    <t>EMCalculator.Script.EMp100</t>
  </si>
  <si>
    <t>Cotton.Leaf.LAI</t>
  </si>
  <si>
    <t>Cotton.Leaf.CoverGreen</t>
  </si>
  <si>
    <t>EMCalculator.Script.EMv100</t>
  </si>
  <si>
    <t>Cotton.Leaf.TotalNumber</t>
  </si>
  <si>
    <t>Cotton.Leaf.Wt</t>
  </si>
  <si>
    <t>Cotton.Stem.Wt</t>
  </si>
  <si>
    <t>Cotton.Boll.Wt</t>
  </si>
  <si>
    <t>Cotton.AboveGround.Wt</t>
  </si>
  <si>
    <t>ForestHill2023IrrigationFull</t>
  </si>
  <si>
    <t>ForestHill2023IrrigationPartial</t>
  </si>
  <si>
    <t>Cotton.Leaf.SpecificArea</t>
  </si>
  <si>
    <t>Cotton.Bur.Wt</t>
  </si>
  <si>
    <t>Cotton.Leaf.LAIError</t>
  </si>
  <si>
    <t>Cotton.Leaf.CoverGreenError</t>
  </si>
  <si>
    <t>Cotton.Stem.NConc</t>
  </si>
  <si>
    <t>Cotton.Leaf.Live.NConc</t>
  </si>
  <si>
    <t>Bur.NConc</t>
  </si>
  <si>
    <t>Cotton.Fruit.Nconc</t>
  </si>
  <si>
    <t>Cotton.Seed.NConc</t>
  </si>
  <si>
    <t>Cotton.SeedCotton.Wt</t>
  </si>
  <si>
    <t>percent_l</t>
  </si>
  <si>
    <t>Cotton.Lint.Wt</t>
  </si>
  <si>
    <t>Cotton.Seed.Wt</t>
  </si>
  <si>
    <t>Cotton.Lint.Bales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</si>
</sst>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AA1664"/>
  <sheetViews>
    <sheetView tabSelected="1" zoomScale="130" zoomScaleNormal="130" workbookViewId="0">
      <pane xSplit="9345" ySplit="765" topLeftCell="W22" activePane="bottomRight"/>
      <selection pane="topRight" activeCell="AA2" sqref="AA2"/>
      <selection pane="bottomLeft" activeCell="A24" sqref="A24:XFD24"/>
      <selection pane="bottomRight" activeCell="AA48" sqref="AA48"/>
    </sheetView>
  </sheetViews>
  <sheetFormatPr defaultColWidth="39.5703125" defaultRowHeight="15" x14ac:dyDescent="0.25"/>
  <cols>
    <col min="1" max="1" width="40.140625" bestFit="1" customWidth="1"/>
    <col min="2" max="2" width="24.28515625" bestFit="1" customWidth="1"/>
    <col min="3" max="3" width="14.42578125" bestFit="1" customWidth="1"/>
    <col min="4" max="4" width="25.7109375" bestFit="1" customWidth="1"/>
    <col min="5" max="10" width="25.7109375" customWidth="1"/>
    <col min="11" max="11" width="38.140625" bestFit="1" customWidth="1"/>
    <col min="12" max="12" width="24" bestFit="1" customWidth="1"/>
    <col min="13" max="13" width="36.28515625" bestFit="1" customWidth="1"/>
    <col min="14" max="14" width="16" bestFit="1" customWidth="1"/>
    <col min="15" max="15" width="32.42578125" bestFit="1" customWidth="1"/>
    <col min="16" max="16" width="33.42578125" bestFit="1" customWidth="1"/>
    <col min="17" max="17" width="20.42578125" bestFit="1" customWidth="1"/>
    <col min="18" max="18" width="18.7109375" bestFit="1" customWidth="1"/>
    <col min="19" max="19" width="22.140625" bestFit="1" customWidth="1"/>
    <col min="20" max="20" width="10.28515625" bestFit="1" customWidth="1"/>
    <col min="21" max="21" width="18" bestFit="1" customWidth="1"/>
    <col min="22" max="22" width="18.5703125" bestFit="1" customWidth="1"/>
    <col min="23" max="23" width="33.5703125" bestFit="1" customWidth="1"/>
    <col min="24" max="24" width="30.28515625" bestFit="1" customWidth="1"/>
    <col min="25" max="25" width="34.140625" bestFit="1" customWidth="1"/>
    <col min="26" max="26" width="31.85546875" bestFit="1" customWidth="1"/>
    <col min="27" max="27" width="35.5703125" bestFit="1" customWidth="1"/>
    <col min="28" max="28" width="14.42578125" bestFit="1" customWidth="1"/>
    <col min="29" max="29" width="17.42578125" bestFit="1" customWidth="1"/>
    <col min="30" max="30" width="16.28515625" bestFit="1" customWidth="1"/>
    <col min="31" max="31" width="16.140625" bestFit="1" customWidth="1"/>
    <col min="32" max="32" width="18.5703125" bestFit="1" customWidth="1"/>
    <col min="33" max="33" width="18" bestFit="1" customWidth="1"/>
    <col min="34" max="34" width="21.140625" bestFit="1" customWidth="1"/>
    <col min="35" max="35" width="16.7109375" bestFit="1" customWidth="1"/>
    <col min="36" max="36" width="21.42578125" bestFit="1" customWidth="1"/>
    <col min="37" max="37" width="17.42578125" bestFit="1" customWidth="1"/>
    <col min="38" max="38" width="17.85546875" bestFit="1" customWidth="1"/>
    <col min="39" max="39" width="24.7109375" bestFit="1" customWidth="1"/>
    <col min="40" max="40" width="16.140625" bestFit="1" customWidth="1"/>
    <col min="41" max="41" width="12.28515625" bestFit="1" customWidth="1"/>
    <col min="42" max="42" width="9.42578125" bestFit="1" customWidth="1"/>
    <col min="43" max="43" width="12.28515625" bestFit="1" customWidth="1"/>
    <col min="44" max="44" width="12.42578125" bestFit="1" customWidth="1"/>
    <col min="45" max="45" width="11.42578125" bestFit="1" customWidth="1"/>
    <col min="46" max="46" width="12.28515625" bestFit="1" customWidth="1"/>
    <col min="47" max="47" width="17.5703125" bestFit="1" customWidth="1"/>
    <col min="48" max="48" width="20.7109375" bestFit="1" customWidth="1"/>
    <col min="49" max="49" width="16.42578125" bestFit="1" customWidth="1"/>
    <col min="50" max="50" width="26" bestFit="1" customWidth="1"/>
    <col min="51" max="51" width="24.85546875" bestFit="1" customWidth="1"/>
    <col min="52" max="52" width="27.42578125" bestFit="1" customWidth="1"/>
    <col min="53" max="53" width="12.42578125" bestFit="1" customWidth="1"/>
    <col min="54" max="54" width="16.7109375" bestFit="1" customWidth="1"/>
    <col min="55" max="55" width="14.7109375" bestFit="1" customWidth="1"/>
    <col min="56" max="56" width="17.28515625" bestFit="1" customWidth="1"/>
    <col min="57" max="57" width="33.28515625" bestFit="1" customWidth="1"/>
    <col min="58" max="58" width="32.42578125" bestFit="1" customWidth="1"/>
    <col min="59" max="59" width="32.85546875" bestFit="1" customWidth="1"/>
    <col min="60" max="60" width="14.7109375" bestFit="1" customWidth="1"/>
    <col min="61" max="61" width="9.85546875" bestFit="1" customWidth="1"/>
    <col min="62" max="62" width="8.42578125" bestFit="1" customWidth="1"/>
    <col min="63" max="63" width="9.42578125" bestFit="1" customWidth="1"/>
    <col min="64" max="64" width="10.7109375" bestFit="1" customWidth="1"/>
    <col min="65" max="65" width="7.7109375" bestFit="1" customWidth="1"/>
    <col min="66" max="66" width="7.140625" bestFit="1" customWidth="1"/>
    <col min="67" max="67" width="16.140625" bestFit="1" customWidth="1"/>
    <col min="68" max="68" width="12.85546875" bestFit="1" customWidth="1"/>
    <col min="69" max="69" width="11.85546875" bestFit="1" customWidth="1"/>
    <col min="70" max="71" width="11.42578125" bestFit="1" customWidth="1"/>
    <col min="72" max="72" width="12.85546875" bestFit="1" customWidth="1"/>
    <col min="73" max="73" width="12.42578125" bestFit="1" customWidth="1"/>
    <col min="74" max="74" width="17.5703125" bestFit="1" customWidth="1"/>
    <col min="75" max="76" width="14.140625" bestFit="1" customWidth="1"/>
    <col min="77" max="77" width="23" bestFit="1" customWidth="1"/>
    <col min="78" max="78" width="11.7109375" bestFit="1" customWidth="1"/>
    <col min="79" max="79" width="12.42578125" bestFit="1" customWidth="1"/>
    <col min="80" max="80" width="23" bestFit="1" customWidth="1"/>
    <col min="81" max="81" width="11.7109375" bestFit="1" customWidth="1"/>
    <col min="82" max="82" width="12.42578125" bestFit="1" customWidth="1"/>
    <col min="83" max="83" width="23" bestFit="1" customWidth="1"/>
    <col min="84" max="84" width="11.7109375" bestFit="1" customWidth="1"/>
    <col min="85" max="85" width="12.42578125" bestFit="1" customWidth="1"/>
    <col min="86" max="86" width="23" bestFit="1" customWidth="1"/>
    <col min="87" max="87" width="11.7109375" bestFit="1" customWidth="1"/>
    <col min="88" max="88" width="12.42578125" bestFit="1" customWidth="1"/>
    <col min="89" max="89" width="23" bestFit="1" customWidth="1"/>
    <col min="90" max="90" width="11.7109375" bestFit="1" customWidth="1"/>
    <col min="91" max="91" width="12.42578125" bestFit="1" customWidth="1"/>
    <col min="92" max="92" width="23" bestFit="1" customWidth="1"/>
    <col min="93" max="93" width="11.7109375" bestFit="1" customWidth="1"/>
    <col min="94" max="94" width="12.42578125" bestFit="1" customWidth="1"/>
    <col min="95" max="95" width="23" bestFit="1" customWidth="1"/>
    <col min="96" max="96" width="11.7109375" bestFit="1" customWidth="1"/>
    <col min="97" max="97" width="12.42578125" bestFit="1" customWidth="1"/>
    <col min="98" max="98" width="23" bestFit="1" customWidth="1"/>
    <col min="99" max="99" width="11.7109375" bestFit="1" customWidth="1"/>
    <col min="100" max="100" width="12.42578125" bestFit="1" customWidth="1"/>
    <col min="101" max="101" width="23" bestFit="1" customWidth="1"/>
    <col min="102" max="102" width="11.7109375" bestFit="1" customWidth="1"/>
    <col min="103" max="103" width="12.42578125" bestFit="1" customWidth="1"/>
    <col min="104" max="104" width="24" bestFit="1" customWidth="1"/>
    <col min="105" max="105" width="12.7109375" bestFit="1" customWidth="1"/>
    <col min="106" max="106" width="13.42578125" bestFit="1" customWidth="1"/>
    <col min="107" max="107" width="24" bestFit="1" customWidth="1"/>
    <col min="108" max="108" width="12.7109375" bestFit="1" customWidth="1"/>
    <col min="109" max="109" width="13.42578125" bestFit="1" customWidth="1"/>
    <col min="110" max="110" width="24" bestFit="1" customWidth="1"/>
    <col min="111" max="111" width="12.7109375" bestFit="1" customWidth="1"/>
    <col min="112" max="112" width="13.42578125" bestFit="1" customWidth="1"/>
    <col min="113" max="113" width="7.5703125" bestFit="1" customWidth="1"/>
    <col min="114" max="114" width="18.5703125" bestFit="1" customWidth="1"/>
    <col min="115" max="115" width="19" bestFit="1" customWidth="1"/>
    <col min="116" max="116" width="18.5703125" bestFit="1" customWidth="1"/>
    <col min="117" max="117" width="19" bestFit="1" customWidth="1"/>
    <col min="118" max="118" width="18.5703125" bestFit="1" customWidth="1"/>
    <col min="119" max="119" width="19" bestFit="1" customWidth="1"/>
    <col min="120" max="120" width="18.5703125" bestFit="1" customWidth="1"/>
    <col min="121" max="121" width="19" bestFit="1" customWidth="1"/>
    <col min="122" max="122" width="18.5703125" bestFit="1" customWidth="1"/>
    <col min="123" max="123" width="19" bestFit="1" customWidth="1"/>
    <col min="124" max="124" width="18.5703125" bestFit="1" customWidth="1"/>
    <col min="125" max="125" width="19" bestFit="1" customWidth="1"/>
    <col min="126" max="126" width="18.5703125" bestFit="1" customWidth="1"/>
    <col min="127" max="127" width="19" bestFit="1" customWidth="1"/>
    <col min="128" max="128" width="18.5703125" bestFit="1" customWidth="1"/>
    <col min="129" max="129" width="19" bestFit="1" customWidth="1"/>
    <col min="130" max="130" width="7.5703125" bestFit="1" customWidth="1"/>
    <col min="131" max="138" width="18.5703125" bestFit="1" customWidth="1"/>
    <col min="139" max="139" width="6.140625" bestFit="1" customWidth="1"/>
    <col min="140" max="147" width="24.5703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G1" t="s">
        <v>17</v>
      </c>
      <c r="H1" t="s">
        <v>15</v>
      </c>
      <c r="I1" t="s">
        <v>6</v>
      </c>
      <c r="J1" t="s">
        <v>18</v>
      </c>
      <c r="K1" t="s">
        <v>7</v>
      </c>
      <c r="L1" t="s">
        <v>4</v>
      </c>
      <c r="M1" t="s">
        <v>9</v>
      </c>
      <c r="N1" t="s">
        <v>10</v>
      </c>
      <c r="O1" t="s">
        <v>11</v>
      </c>
      <c r="P1" t="s">
        <v>12</v>
      </c>
      <c r="Q1" t="s">
        <v>16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25">
      <c r="A2" t="s">
        <v>13</v>
      </c>
      <c r="B2" s="1">
        <v>45236</v>
      </c>
      <c r="K2">
        <v>105.68333333333334</v>
      </c>
      <c r="L2">
        <v>96.683333333333337</v>
      </c>
    </row>
    <row r="3" spans="1:27" x14ac:dyDescent="0.25">
      <c r="A3" t="s">
        <v>13</v>
      </c>
      <c r="B3" s="1">
        <v>45243</v>
      </c>
      <c r="K3">
        <v>120.93333333333334</v>
      </c>
      <c r="L3">
        <v>139.43333333333331</v>
      </c>
    </row>
    <row r="4" spans="1:27" x14ac:dyDescent="0.25">
      <c r="A4" t="s">
        <v>13</v>
      </c>
      <c r="B4" s="1">
        <v>45248</v>
      </c>
      <c r="K4">
        <v>144.7833333333333</v>
      </c>
      <c r="L4">
        <v>162.56666666666666</v>
      </c>
    </row>
    <row r="5" spans="1:27" x14ac:dyDescent="0.25">
      <c r="A5" t="s">
        <v>13</v>
      </c>
      <c r="B5" s="1">
        <v>45254</v>
      </c>
      <c r="C5">
        <v>86</v>
      </c>
      <c r="D5">
        <v>1.45</v>
      </c>
      <c r="K5">
        <v>163.91666666666666</v>
      </c>
      <c r="L5">
        <v>183.21666666666667</v>
      </c>
    </row>
    <row r="6" spans="1:27" x14ac:dyDescent="0.25">
      <c r="A6" t="s">
        <v>13</v>
      </c>
      <c r="B6" s="1">
        <v>45259</v>
      </c>
      <c r="C6">
        <v>153</v>
      </c>
      <c r="D6">
        <v>2.85</v>
      </c>
      <c r="F6">
        <v>0.10276899785187731</v>
      </c>
      <c r="G6">
        <v>2.4123522851920851E-2</v>
      </c>
      <c r="K6">
        <v>178.29999999999998</v>
      </c>
      <c r="L6">
        <v>172.93333333333331</v>
      </c>
    </row>
    <row r="7" spans="1:27" x14ac:dyDescent="0.25">
      <c r="A7" t="s">
        <v>13</v>
      </c>
      <c r="B7" s="1">
        <v>45266</v>
      </c>
      <c r="C7">
        <v>250</v>
      </c>
      <c r="D7">
        <v>6.05</v>
      </c>
      <c r="F7">
        <v>0.22487305131812216</v>
      </c>
      <c r="G7">
        <v>1.3732764172807894E-2</v>
      </c>
      <c r="I7">
        <v>0.19663461538461538</v>
      </c>
      <c r="J7">
        <v>3.5770618361488406E-2</v>
      </c>
      <c r="K7">
        <v>178.16666666666666</v>
      </c>
      <c r="L7">
        <v>192.94999999999996</v>
      </c>
    </row>
    <row r="8" spans="1:27" x14ac:dyDescent="0.25">
      <c r="A8" t="s">
        <v>13</v>
      </c>
      <c r="B8" s="1">
        <v>45273</v>
      </c>
      <c r="C8">
        <v>337</v>
      </c>
      <c r="D8">
        <v>8</v>
      </c>
      <c r="G8">
        <v>3.605272908788857E-2</v>
      </c>
      <c r="I8">
        <v>0.27596153846153848</v>
      </c>
      <c r="J8">
        <v>4.7629496970109417E-2</v>
      </c>
      <c r="K8">
        <v>182.6</v>
      </c>
      <c r="L8">
        <v>161.20000000000002</v>
      </c>
    </row>
    <row r="9" spans="1:27" x14ac:dyDescent="0.25">
      <c r="A9" t="s">
        <v>13</v>
      </c>
      <c r="B9" s="1">
        <v>45274</v>
      </c>
      <c r="F9">
        <v>0.5190413407082255</v>
      </c>
      <c r="G9">
        <v>3.605272908788857E-2</v>
      </c>
    </row>
    <row r="10" spans="1:27" x14ac:dyDescent="0.25">
      <c r="A10" t="s">
        <v>13</v>
      </c>
      <c r="B10" s="1">
        <v>45279</v>
      </c>
      <c r="C10">
        <v>448.5</v>
      </c>
      <c r="D10">
        <v>9.9499999999999993</v>
      </c>
      <c r="E10">
        <v>19.8</v>
      </c>
      <c r="F10">
        <v>0.93459622187351832</v>
      </c>
      <c r="G10">
        <v>0.14620537270042952</v>
      </c>
      <c r="I10">
        <v>0.41602564102564105</v>
      </c>
      <c r="J10">
        <v>4.632333044943851E-2</v>
      </c>
      <c r="K10">
        <v>176.85714285714286</v>
      </c>
      <c r="L10">
        <v>142.31428571428572</v>
      </c>
      <c r="M10">
        <v>61.869882044725493</v>
      </c>
      <c r="N10">
        <v>47.219165425471701</v>
      </c>
      <c r="P10">
        <v>109.08904747019719</v>
      </c>
      <c r="R10">
        <v>2.57275E-2</v>
      </c>
      <c r="S10">
        <v>4.4797500000000004E-2</v>
      </c>
    </row>
    <row r="11" spans="1:27" x14ac:dyDescent="0.25">
      <c r="A11" t="s">
        <v>13</v>
      </c>
      <c r="B11" s="1">
        <v>45288</v>
      </c>
      <c r="F11">
        <v>2.2807749309999026</v>
      </c>
      <c r="G11">
        <v>4.1026933330751199E-2</v>
      </c>
      <c r="K11">
        <v>198.48333333333335</v>
      </c>
      <c r="L11">
        <v>190.58333333333337</v>
      </c>
    </row>
    <row r="12" spans="1:27" x14ac:dyDescent="0.25">
      <c r="A12" t="s">
        <v>13</v>
      </c>
      <c r="B12" s="1">
        <v>45296</v>
      </c>
      <c r="C12">
        <v>770.5</v>
      </c>
      <c r="E12">
        <v>41.2</v>
      </c>
      <c r="F12">
        <v>2.9598787282147736</v>
      </c>
      <c r="G12">
        <v>7.4730791031138666E-2</v>
      </c>
      <c r="H12">
        <f>F12/M12</f>
        <v>1.9955521573186027E-2</v>
      </c>
      <c r="I12">
        <v>0.75</v>
      </c>
      <c r="J12">
        <v>8.4403488823438802E-2</v>
      </c>
      <c r="K12">
        <v>195.43333333333337</v>
      </c>
      <c r="L12">
        <v>145.15</v>
      </c>
      <c r="M12">
        <v>148.32379686792672</v>
      </c>
      <c r="N12">
        <v>182.30627017799995</v>
      </c>
      <c r="P12">
        <v>330.63006704592664</v>
      </c>
      <c r="R12">
        <v>1.9225000000000003E-2</v>
      </c>
      <c r="S12">
        <v>4.1849999999999998E-2</v>
      </c>
    </row>
    <row r="13" spans="1:27" x14ac:dyDescent="0.25">
      <c r="A13" t="s">
        <v>13</v>
      </c>
      <c r="B13" s="1">
        <v>45302</v>
      </c>
      <c r="C13">
        <v>973</v>
      </c>
      <c r="D13">
        <v>16.3</v>
      </c>
      <c r="I13">
        <v>0.92307692307692313</v>
      </c>
      <c r="J13">
        <v>0.10013140610136738</v>
      </c>
    </row>
    <row r="14" spans="1:27" x14ac:dyDescent="0.25">
      <c r="A14" t="s">
        <v>13</v>
      </c>
      <c r="B14" s="1">
        <v>45306</v>
      </c>
      <c r="C14">
        <v>1014</v>
      </c>
      <c r="I14">
        <v>0.9028846153846154</v>
      </c>
      <c r="J14">
        <v>7.0723752109358815E-2</v>
      </c>
      <c r="K14">
        <v>158.63333333333333</v>
      </c>
      <c r="L14">
        <v>104.5</v>
      </c>
    </row>
    <row r="15" spans="1:27" x14ac:dyDescent="0.25">
      <c r="A15" t="s">
        <v>13</v>
      </c>
      <c r="B15" s="1">
        <v>45307</v>
      </c>
      <c r="D15">
        <v>16.899999999999999</v>
      </c>
      <c r="E15">
        <v>52.9</v>
      </c>
      <c r="F15">
        <v>4.2869858289235543</v>
      </c>
      <c r="G15">
        <v>0.46875655267478084</v>
      </c>
      <c r="H15">
        <f>F15/M15</f>
        <v>1.8194598470576563E-2</v>
      </c>
      <c r="M15">
        <v>235.61860053445332</v>
      </c>
      <c r="N15">
        <v>329.13664247461998</v>
      </c>
      <c r="O15">
        <v>39.927173460593856</v>
      </c>
      <c r="P15">
        <v>604.68241646966715</v>
      </c>
      <c r="R15">
        <v>1.3165E-2</v>
      </c>
      <c r="S15">
        <v>3.9805E-2</v>
      </c>
      <c r="U15">
        <v>3.202E-2</v>
      </c>
    </row>
    <row r="16" spans="1:27" x14ac:dyDescent="0.25">
      <c r="A16" t="s">
        <v>13</v>
      </c>
      <c r="B16" s="1">
        <v>45314</v>
      </c>
      <c r="C16">
        <v>1175.5</v>
      </c>
      <c r="D16">
        <v>18.149999999999999</v>
      </c>
      <c r="I16">
        <v>0.98701923076923082</v>
      </c>
      <c r="J16">
        <v>7.2646492320450506E-2</v>
      </c>
      <c r="K16">
        <v>202.79999999999998</v>
      </c>
      <c r="L16">
        <v>173.93333333333331</v>
      </c>
    </row>
    <row r="17" spans="1:27" x14ac:dyDescent="0.25">
      <c r="A17" t="s">
        <v>13</v>
      </c>
      <c r="B17" s="1">
        <v>45323</v>
      </c>
      <c r="C17">
        <v>1246.5</v>
      </c>
      <c r="D17">
        <v>19.649999999999999</v>
      </c>
      <c r="E17">
        <v>66.849999999999994</v>
      </c>
      <c r="F17">
        <v>5.312378794687266</v>
      </c>
      <c r="G17">
        <v>0.32232021196016941</v>
      </c>
      <c r="H17">
        <f>F18/M17</f>
        <v>2.0823552901265103E-2</v>
      </c>
      <c r="I17" s="2">
        <v>0.98990384615384619</v>
      </c>
      <c r="J17">
        <v>6.3817475023250456E-2</v>
      </c>
      <c r="K17">
        <v>204.26666666666665</v>
      </c>
      <c r="L17" s="2">
        <v>180.61666666666667</v>
      </c>
      <c r="M17">
        <v>282.98</v>
      </c>
      <c r="N17" s="2">
        <v>425.3</v>
      </c>
      <c r="O17">
        <v>175.6</v>
      </c>
      <c r="P17">
        <v>883.9</v>
      </c>
      <c r="Q17">
        <f>O17*0.4156</f>
        <v>72.97936</v>
      </c>
    </row>
    <row r="18" spans="1:27" x14ac:dyDescent="0.25">
      <c r="A18" t="s">
        <v>13</v>
      </c>
      <c r="B18" s="1">
        <v>45331</v>
      </c>
      <c r="F18">
        <v>5.8926489999999996</v>
      </c>
      <c r="G18">
        <v>0.16848393942648088</v>
      </c>
      <c r="I18" s="2"/>
      <c r="K18" s="2">
        <v>175.71666666666667</v>
      </c>
      <c r="L18" s="2">
        <v>124.45</v>
      </c>
    </row>
    <row r="19" spans="1:27" x14ac:dyDescent="0.25">
      <c r="A19" t="s">
        <v>13</v>
      </c>
      <c r="B19" s="1">
        <v>45335</v>
      </c>
      <c r="I19" s="2"/>
      <c r="K19">
        <v>191.41666666666666</v>
      </c>
      <c r="L19" s="2">
        <v>164.79999999999998</v>
      </c>
      <c r="N19" s="2"/>
    </row>
    <row r="20" spans="1:27" x14ac:dyDescent="0.25">
      <c r="A20" t="s">
        <v>13</v>
      </c>
      <c r="B20" s="1">
        <v>45345</v>
      </c>
      <c r="C20">
        <v>1420</v>
      </c>
      <c r="F20">
        <v>7.135758</v>
      </c>
      <c r="G20">
        <v>0.25569019509642193</v>
      </c>
      <c r="I20" s="2"/>
      <c r="K20" s="2">
        <v>170.18571428571428</v>
      </c>
      <c r="L20" s="2">
        <v>147.1142857142857</v>
      </c>
      <c r="N20" s="2"/>
    </row>
    <row r="21" spans="1:27" x14ac:dyDescent="0.25">
      <c r="A21" t="s">
        <v>13</v>
      </c>
      <c r="B21" s="1">
        <v>45355</v>
      </c>
      <c r="D21">
        <v>23</v>
      </c>
      <c r="E21">
        <v>79</v>
      </c>
      <c r="F21">
        <v>5.51</v>
      </c>
      <c r="G21">
        <v>0.53</v>
      </c>
      <c r="I21" s="2"/>
      <c r="K21" s="2"/>
      <c r="L21" s="2"/>
      <c r="M21">
        <v>337.92520602731139</v>
      </c>
      <c r="N21">
        <v>523.52460726068648</v>
      </c>
      <c r="O21">
        <v>776.86871345544523</v>
      </c>
      <c r="P21">
        <v>1638.318526743443</v>
      </c>
      <c r="Q21">
        <f>O21*0.299</f>
        <v>232.28374532317812</v>
      </c>
    </row>
    <row r="22" spans="1:27" x14ac:dyDescent="0.25">
      <c r="A22" t="s">
        <v>13</v>
      </c>
      <c r="B22" s="1">
        <v>45365</v>
      </c>
      <c r="I22" s="2"/>
      <c r="K22" s="2">
        <v>133.20000000000002</v>
      </c>
      <c r="L22" s="2">
        <v>108.51666666666667</v>
      </c>
    </row>
    <row r="23" spans="1:27" x14ac:dyDescent="0.25">
      <c r="A23" t="s">
        <v>13</v>
      </c>
      <c r="B23" s="1">
        <v>45385</v>
      </c>
      <c r="C23">
        <v>1428.5</v>
      </c>
      <c r="D23">
        <v>23.65</v>
      </c>
      <c r="E23">
        <v>86.85</v>
      </c>
      <c r="F23">
        <v>4.3250000000000002</v>
      </c>
      <c r="G23">
        <v>0.11559999999999999</v>
      </c>
      <c r="I23" s="2"/>
      <c r="K23" s="2">
        <v>124.89999999999999</v>
      </c>
      <c r="L23" s="2">
        <v>79.050000000000011</v>
      </c>
      <c r="R23">
        <v>1.1295000000000001E-2</v>
      </c>
      <c r="S23">
        <v>3.4539999999999994E-2</v>
      </c>
      <c r="T23">
        <v>1.0438000000000001E-2</v>
      </c>
      <c r="V23">
        <v>4.3422500000000003E-2</v>
      </c>
    </row>
    <row r="24" spans="1:27" x14ac:dyDescent="0.25">
      <c r="A24" t="s">
        <v>13</v>
      </c>
      <c r="B24" s="1">
        <v>45412</v>
      </c>
      <c r="I24" s="2"/>
      <c r="K24" s="2"/>
      <c r="L24" s="2"/>
      <c r="R24">
        <v>1.3667499999999999E-2</v>
      </c>
      <c r="S24">
        <v>3.1032500000000001E-2</v>
      </c>
      <c r="T24">
        <v>9.4684999999999995E-3</v>
      </c>
      <c r="V24">
        <v>4.5307500000000001E-2</v>
      </c>
      <c r="W24">
        <v>663.71759259259261</v>
      </c>
      <c r="X24">
        <v>0.43490381934764427</v>
      </c>
      <c r="Y24">
        <f>W24*X24</f>
        <v>288.65331598674226</v>
      </c>
      <c r="Z24">
        <f>W24-Y24</f>
        <v>375.06427660585035</v>
      </c>
      <c r="AA24">
        <f>Y24/22.7</f>
        <v>12.716005109548117</v>
      </c>
    </row>
    <row r="25" spans="1:27" x14ac:dyDescent="0.25">
      <c r="A25" t="s">
        <v>14</v>
      </c>
      <c r="B25" s="1">
        <v>45236</v>
      </c>
      <c r="K25">
        <v>93.333333333333329</v>
      </c>
      <c r="L25" s="2">
        <v>82.300000000000011</v>
      </c>
    </row>
    <row r="26" spans="1:27" x14ac:dyDescent="0.25">
      <c r="A26" t="s">
        <v>14</v>
      </c>
      <c r="B26" s="1">
        <v>45243</v>
      </c>
      <c r="K26">
        <v>104.5</v>
      </c>
      <c r="L26" s="2">
        <v>135.1</v>
      </c>
    </row>
    <row r="27" spans="1:27" x14ac:dyDescent="0.25">
      <c r="A27" t="s">
        <v>14</v>
      </c>
      <c r="B27" s="1">
        <v>45248</v>
      </c>
      <c r="K27">
        <v>124.35000000000002</v>
      </c>
      <c r="L27" s="2">
        <v>158.38333333333333</v>
      </c>
    </row>
    <row r="28" spans="1:27" x14ac:dyDescent="0.25">
      <c r="A28" t="s">
        <v>14</v>
      </c>
      <c r="B28" s="1">
        <v>45254</v>
      </c>
      <c r="C28">
        <v>70</v>
      </c>
      <c r="D28">
        <v>1.2</v>
      </c>
      <c r="K28">
        <v>158.5</v>
      </c>
      <c r="L28" s="2">
        <v>170.91666666666666</v>
      </c>
    </row>
    <row r="29" spans="1:27" x14ac:dyDescent="0.25">
      <c r="A29" t="s">
        <v>14</v>
      </c>
      <c r="B29" s="1">
        <v>45259</v>
      </c>
      <c r="C29">
        <v>122.5</v>
      </c>
      <c r="D29">
        <v>2.5499999999999998</v>
      </c>
      <c r="F29">
        <v>0.10798078444273128</v>
      </c>
      <c r="G29">
        <v>1.0286612192528072E-2</v>
      </c>
      <c r="K29">
        <v>166.08333333333334</v>
      </c>
      <c r="L29" s="2">
        <v>170.3</v>
      </c>
    </row>
    <row r="30" spans="1:27" x14ac:dyDescent="0.25">
      <c r="A30" t="s">
        <v>14</v>
      </c>
      <c r="B30" s="1">
        <v>45266</v>
      </c>
      <c r="C30">
        <v>249.5</v>
      </c>
      <c r="D30">
        <v>5.4</v>
      </c>
      <c r="F30">
        <v>0.21781349165461303</v>
      </c>
      <c r="G30">
        <v>3.0473870842271603E-2</v>
      </c>
      <c r="I30">
        <v>0.20528846153846153</v>
      </c>
      <c r="J30">
        <v>3.5743400843100848E-2</v>
      </c>
      <c r="K30">
        <v>182.61666666666667</v>
      </c>
      <c r="L30" s="2">
        <v>167.28333333333333</v>
      </c>
    </row>
    <row r="31" spans="1:27" x14ac:dyDescent="0.25">
      <c r="A31" t="s">
        <v>14</v>
      </c>
      <c r="B31" s="1">
        <v>45273</v>
      </c>
      <c r="C31">
        <v>346.84210526315792</v>
      </c>
      <c r="D31">
        <v>8.0526315789473681</v>
      </c>
      <c r="I31">
        <v>0.30819838056680166</v>
      </c>
      <c r="J31">
        <v>4.4581672466543681E-2</v>
      </c>
      <c r="K31">
        <v>168.93333333333331</v>
      </c>
      <c r="L31" s="2">
        <v>158.08333333333334</v>
      </c>
    </row>
    <row r="32" spans="1:27" x14ac:dyDescent="0.25">
      <c r="A32" t="s">
        <v>14</v>
      </c>
      <c r="B32" s="1">
        <v>45274</v>
      </c>
      <c r="F32">
        <v>0.45692237396557861</v>
      </c>
      <c r="G32">
        <v>5.1146750325636835E-2</v>
      </c>
    </row>
    <row r="33" spans="1:27" x14ac:dyDescent="0.25">
      <c r="A33" t="s">
        <v>14</v>
      </c>
      <c r="B33" s="1">
        <v>45279</v>
      </c>
      <c r="C33">
        <v>462</v>
      </c>
      <c r="D33">
        <v>10.15</v>
      </c>
      <c r="E33">
        <v>21.25</v>
      </c>
      <c r="F33">
        <v>0.90377009469093894</v>
      </c>
      <c r="G33">
        <v>0.17957612594849667</v>
      </c>
      <c r="H33">
        <f>F33/M33</f>
        <v>1.4968551468417543E-2</v>
      </c>
      <c r="I33">
        <v>0.40192307692307694</v>
      </c>
      <c r="J33">
        <v>5.4543711246622169E-2</v>
      </c>
      <c r="K33">
        <v>158.51666666666665</v>
      </c>
      <c r="L33">
        <v>137.65</v>
      </c>
      <c r="M33">
        <v>60.377926120494841</v>
      </c>
      <c r="N33">
        <v>47.44502885132195</v>
      </c>
      <c r="P33">
        <v>107.82295497181678</v>
      </c>
      <c r="R33" s="3">
        <v>2.6790000000000001E-2</v>
      </c>
      <c r="S33" s="3">
        <v>4.5779999999999994E-2</v>
      </c>
    </row>
    <row r="34" spans="1:27" x14ac:dyDescent="0.25">
      <c r="A34" t="s">
        <v>14</v>
      </c>
      <c r="B34" s="1">
        <v>45288</v>
      </c>
      <c r="C34">
        <v>586.5</v>
      </c>
      <c r="D34">
        <v>12.2</v>
      </c>
      <c r="F34">
        <v>2.1000585963396539</v>
      </c>
      <c r="G34">
        <v>0.16175497233014249</v>
      </c>
      <c r="I34">
        <v>0.61923076923076925</v>
      </c>
      <c r="J34">
        <v>5.8313123992568404E-2</v>
      </c>
      <c r="K34">
        <v>183.81666666666663</v>
      </c>
      <c r="L34" s="2">
        <v>185.81666666666663</v>
      </c>
    </row>
    <row r="35" spans="1:27" x14ac:dyDescent="0.25">
      <c r="A35" t="s">
        <v>14</v>
      </c>
      <c r="B35" s="1">
        <v>45296</v>
      </c>
      <c r="C35">
        <v>793</v>
      </c>
      <c r="E35">
        <v>40</v>
      </c>
      <c r="F35">
        <v>3.0317071477592523</v>
      </c>
      <c r="G35">
        <v>0.33366923094714623</v>
      </c>
      <c r="H35">
        <f>F35/M35</f>
        <v>2.1060960200872104E-2</v>
      </c>
      <c r="I35">
        <v>0.76298076923076918</v>
      </c>
      <c r="J35">
        <v>7.3246859198435113E-2</v>
      </c>
      <c r="K35">
        <v>174.58333333333334</v>
      </c>
      <c r="L35" s="2">
        <v>149.88333333333335</v>
      </c>
      <c r="M35">
        <v>143.94914186456293</v>
      </c>
      <c r="N35">
        <v>181.99552389227946</v>
      </c>
      <c r="P35">
        <v>325.94466575684237</v>
      </c>
      <c r="R35" s="3">
        <v>1.805E-2</v>
      </c>
      <c r="S35" s="3">
        <v>4.1440000000000005E-2</v>
      </c>
    </row>
    <row r="36" spans="1:27" x14ac:dyDescent="0.25">
      <c r="A36" t="s">
        <v>14</v>
      </c>
      <c r="B36" s="1">
        <v>45302</v>
      </c>
      <c r="C36">
        <v>956.5</v>
      </c>
      <c r="D36">
        <v>16.2</v>
      </c>
      <c r="I36">
        <v>0.86442307692307696</v>
      </c>
      <c r="J36">
        <v>5.5622450987683897E-2</v>
      </c>
    </row>
    <row r="37" spans="1:27" x14ac:dyDescent="0.25">
      <c r="A37" t="s">
        <v>14</v>
      </c>
      <c r="B37" s="1">
        <v>45306</v>
      </c>
      <c r="C37">
        <v>1006</v>
      </c>
      <c r="I37">
        <v>0.9259615384615385</v>
      </c>
      <c r="J37">
        <v>4.7935013232664241E-2</v>
      </c>
      <c r="K37">
        <v>133.11666666666665</v>
      </c>
      <c r="L37" s="2">
        <v>100.80000000000001</v>
      </c>
    </row>
    <row r="38" spans="1:27" x14ac:dyDescent="0.25">
      <c r="A38" t="s">
        <v>14</v>
      </c>
      <c r="B38" s="1">
        <v>45307</v>
      </c>
      <c r="D38">
        <v>17</v>
      </c>
      <c r="E38">
        <v>54.5</v>
      </c>
      <c r="F38">
        <v>4.0425206810776277</v>
      </c>
      <c r="G38">
        <v>0.37827040810057388</v>
      </c>
      <c r="H38">
        <f>F38/M38</f>
        <v>1.8643711192968791E-2</v>
      </c>
      <c r="M38">
        <v>216.8302565533308</v>
      </c>
      <c r="N38">
        <v>304.20829456947212</v>
      </c>
      <c r="O38">
        <v>35.676835928243406</v>
      </c>
      <c r="P38">
        <v>556.71538705104638</v>
      </c>
      <c r="R38" s="3">
        <v>1.3804999999999998E-2</v>
      </c>
      <c r="S38" s="3">
        <v>4.0665000000000007E-2</v>
      </c>
      <c r="U38">
        <v>3.1247499999999997E-2</v>
      </c>
    </row>
    <row r="39" spans="1:27" x14ac:dyDescent="0.25">
      <c r="A39" t="s">
        <v>14</v>
      </c>
      <c r="B39" s="1">
        <v>45314</v>
      </c>
      <c r="C39">
        <v>1191.5</v>
      </c>
      <c r="D39">
        <v>18.25</v>
      </c>
      <c r="I39">
        <v>0.9802884615384615</v>
      </c>
      <c r="J39">
        <v>6.4726008422452033E-2</v>
      </c>
      <c r="K39">
        <v>150.83333333333334</v>
      </c>
      <c r="L39">
        <v>119.81666666666666</v>
      </c>
    </row>
    <row r="40" spans="1:27" x14ac:dyDescent="0.25">
      <c r="A40" t="s">
        <v>14</v>
      </c>
      <c r="B40" s="1">
        <v>45323</v>
      </c>
      <c r="K40">
        <v>188.48333333333335</v>
      </c>
      <c r="L40">
        <v>172.45000000000005</v>
      </c>
      <c r="R40" s="3">
        <v>1.07435E-2</v>
      </c>
      <c r="S40" s="3">
        <v>3.7872499999999996E-2</v>
      </c>
    </row>
    <row r="41" spans="1:27" x14ac:dyDescent="0.25">
      <c r="A41" t="s">
        <v>14</v>
      </c>
      <c r="B41" s="1">
        <v>45331</v>
      </c>
      <c r="F41">
        <v>5.5032705000000002</v>
      </c>
      <c r="G41">
        <v>1.6615774246742543E-2</v>
      </c>
      <c r="K41">
        <v>165.13333333333333</v>
      </c>
      <c r="L41">
        <v>133.63333333333333</v>
      </c>
    </row>
    <row r="42" spans="1:27" x14ac:dyDescent="0.25">
      <c r="A42" t="s">
        <v>14</v>
      </c>
      <c r="B42" s="1">
        <v>45335</v>
      </c>
      <c r="K42" s="2">
        <v>146.33333333333334</v>
      </c>
      <c r="L42">
        <v>103.91666666666669</v>
      </c>
    </row>
    <row r="43" spans="1:27" x14ac:dyDescent="0.25">
      <c r="A43" t="s">
        <v>14</v>
      </c>
      <c r="B43" s="1">
        <v>45345</v>
      </c>
      <c r="C43">
        <v>1375</v>
      </c>
      <c r="F43">
        <v>6.2965385000000005</v>
      </c>
      <c r="G43">
        <v>0.3468610456650591</v>
      </c>
      <c r="K43" s="2">
        <v>126.25000000000001</v>
      </c>
      <c r="L43">
        <v>83.516666666666666</v>
      </c>
    </row>
    <row r="44" spans="1:27" x14ac:dyDescent="0.25">
      <c r="A44" t="s">
        <v>14</v>
      </c>
      <c r="B44" s="1">
        <v>45355</v>
      </c>
      <c r="K44" s="2"/>
      <c r="R44" s="3">
        <v>9.216499999999999E-3</v>
      </c>
      <c r="S44" s="3">
        <v>3.5055000000000003E-2</v>
      </c>
      <c r="T44" s="3">
        <v>1.2669999999999999E-2</v>
      </c>
      <c r="V44" s="3">
        <v>4.0005000000000006E-2</v>
      </c>
    </row>
    <row r="45" spans="1:27" x14ac:dyDescent="0.25">
      <c r="A45" t="s">
        <v>14</v>
      </c>
      <c r="B45" s="1">
        <v>45356</v>
      </c>
      <c r="D45">
        <v>22.1</v>
      </c>
      <c r="E45">
        <v>76.900000000000006</v>
      </c>
      <c r="F45">
        <v>4.8499999999999996</v>
      </c>
      <c r="G45">
        <v>0.16900000000000001</v>
      </c>
      <c r="M45">
        <v>294.8704949629435</v>
      </c>
      <c r="N45">
        <v>516.04750033059599</v>
      </c>
      <c r="O45">
        <v>670.32696541298287</v>
      </c>
      <c r="P45">
        <v>1481.2449607065223</v>
      </c>
      <c r="Q45">
        <f>O45*0.299</f>
        <v>200.42776265848187</v>
      </c>
      <c r="R45" s="3">
        <v>8.7022499999999999E-3</v>
      </c>
      <c r="S45" s="3">
        <v>3.3075E-2</v>
      </c>
      <c r="T45" s="3">
        <v>1.0208749999999999E-2</v>
      </c>
      <c r="V45" s="3">
        <v>4.1472499999999995E-2</v>
      </c>
    </row>
    <row r="46" spans="1:27" x14ac:dyDescent="0.25">
      <c r="A46" t="s">
        <v>14</v>
      </c>
      <c r="B46" s="1">
        <v>45365</v>
      </c>
      <c r="K46">
        <v>84.583333333333343</v>
      </c>
      <c r="L46">
        <v>48.733333333333341</v>
      </c>
    </row>
    <row r="47" spans="1:27" x14ac:dyDescent="0.25">
      <c r="A47" t="s">
        <v>14</v>
      </c>
      <c r="B47" s="1">
        <v>45385</v>
      </c>
      <c r="C47">
        <v>1319.5</v>
      </c>
      <c r="D47">
        <v>21.75</v>
      </c>
      <c r="E47">
        <v>71.599999999999994</v>
      </c>
      <c r="F47">
        <v>2.8519999999999999</v>
      </c>
      <c r="G47">
        <v>0.29970000000000002</v>
      </c>
      <c r="K47">
        <v>82.983333333333334</v>
      </c>
      <c r="L47">
        <v>62.15</v>
      </c>
      <c r="R47" s="3">
        <v>1.1314999999999999E-2</v>
      </c>
      <c r="S47" s="3">
        <v>3.3135000000000005E-2</v>
      </c>
      <c r="T47" s="3">
        <v>1.57425E-2</v>
      </c>
      <c r="V47" s="3">
        <v>4.2617500000000003E-2</v>
      </c>
    </row>
    <row r="48" spans="1:27" x14ac:dyDescent="0.25">
      <c r="A48" t="s">
        <v>14</v>
      </c>
      <c r="B48" s="1">
        <v>45412</v>
      </c>
      <c r="R48" s="3">
        <v>1.3025E-2</v>
      </c>
      <c r="S48" s="3">
        <v>3.0525000000000004E-2</v>
      </c>
      <c r="T48" s="3">
        <v>9.8587500000000012E-3</v>
      </c>
      <c r="V48" s="3">
        <v>4.5824999999999998E-2</v>
      </c>
      <c r="W48">
        <v>679.21296296296293</v>
      </c>
      <c r="X48">
        <v>0.43425660617637696</v>
      </c>
      <c r="Y48">
        <f>W48*X48</f>
        <v>294.95271616729752</v>
      </c>
      <c r="Z48">
        <f>W48-Y48</f>
        <v>384.26024679566541</v>
      </c>
      <c r="AA48">
        <f>Y48/22.7</f>
        <v>12.99351172543161</v>
      </c>
    </row>
    <row r="1664" ht="15.75" customHeight="1" x14ac:dyDescent="0.25"/>
  </sheetData>
  <sortState xmlns:xlrd2="http://schemas.microsoft.com/office/spreadsheetml/2017/richdata2" ref="A1642:EQ1821">
    <sortCondition ref="B2:B2272"/>
    <sortCondition ref="C2:C22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2025-02-21T04:26:31Z</dcterms:modified>
</cp:coreProperties>
</file>