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Prototypes\Lentil\Ex Olmedo\"/>
    </mc:Choice>
  </mc:AlternateContent>
  <xr:revisionPtr revIDLastSave="0" documentId="13_ncr:1_{FA1A4A27-1D0E-4BFF-93B4-C33F389BD374}" xr6:coauthVersionLast="47" xr6:coauthVersionMax="47" xr10:uidLastSave="{00000000-0000-0000-0000-000000000000}"/>
  <bookViews>
    <workbookView xWindow="-108" yWindow="-108" windowWidth="23256" windowHeight="12456" xr2:uid="{F25CDDDB-9569-4F1B-953C-2F8392226DAB}"/>
  </bookViews>
  <sheets>
    <sheet name="data" sheetId="1" r:id="rId1"/>
    <sheet name="read 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2" i="1"/>
  <c r="V13" i="1"/>
  <c r="V10" i="1"/>
  <c r="S3" i="1"/>
  <c r="S4" i="1"/>
  <c r="S5" i="1"/>
  <c r="S6" i="1"/>
  <c r="S7" i="1"/>
  <c r="S8" i="1"/>
  <c r="S9" i="1"/>
  <c r="S2" i="1"/>
  <c r="N3" i="1"/>
  <c r="N4" i="1"/>
  <c r="N5" i="1"/>
  <c r="N6" i="1"/>
  <c r="N7" i="1"/>
  <c r="N8" i="1"/>
  <c r="N9" i="1"/>
  <c r="N10" i="1"/>
  <c r="N11" i="1"/>
  <c r="N12" i="1"/>
  <c r="N13" i="1"/>
  <c r="M3" i="1"/>
  <c r="M4" i="1"/>
  <c r="M5" i="1"/>
  <c r="M6" i="1"/>
  <c r="M7" i="1"/>
  <c r="M8" i="1"/>
  <c r="M9" i="1"/>
  <c r="M10" i="1"/>
  <c r="M11" i="1"/>
  <c r="M12" i="1"/>
  <c r="M13" i="1"/>
  <c r="M2" i="1"/>
  <c r="N2" i="1"/>
</calcChain>
</file>

<file path=xl/sharedStrings.xml><?xml version="1.0" encoding="utf-8"?>
<sst xmlns="http://schemas.openxmlformats.org/spreadsheetml/2006/main" count="148" uniqueCount="63">
  <si>
    <t>Sampling</t>
  </si>
  <si>
    <t>SamplingGS</t>
  </si>
  <si>
    <t>SamplingDate</t>
  </si>
  <si>
    <t>EmergenceDate</t>
  </si>
  <si>
    <t>PlantingDate</t>
  </si>
  <si>
    <t>TOS</t>
  </si>
  <si>
    <t>Cultivar</t>
  </si>
  <si>
    <t>Water</t>
  </si>
  <si>
    <t>DW.TotalBiomass.gmsq</t>
  </si>
  <si>
    <t>DW.Stem.gmsq</t>
  </si>
  <si>
    <t>DW.Pod.gmsq</t>
  </si>
  <si>
    <t>DW.Leaf.gmsq</t>
  </si>
  <si>
    <t>SpecificLA.cmsqg</t>
  </si>
  <si>
    <t>GY.Mgha</t>
  </si>
  <si>
    <t>KN.smsq</t>
  </si>
  <si>
    <t>KW.mgs</t>
  </si>
  <si>
    <t>HI</t>
  </si>
  <si>
    <t>Flowering</t>
  </si>
  <si>
    <t>TOS1</t>
  </si>
  <si>
    <t>PBA_Jumbo2</t>
  </si>
  <si>
    <t>No</t>
  </si>
  <si>
    <t>Yes</t>
  </si>
  <si>
    <t>TOS2</t>
  </si>
  <si>
    <t>Podding</t>
  </si>
  <si>
    <t>Maturity</t>
  </si>
  <si>
    <t>Project</t>
  </si>
  <si>
    <t>FAHMA</t>
  </si>
  <si>
    <t>Season</t>
  </si>
  <si>
    <t>Site</t>
  </si>
  <si>
    <t>Gatton, QLD</t>
  </si>
  <si>
    <t>Rainfed</t>
  </si>
  <si>
    <t>Irrigated</t>
  </si>
  <si>
    <t>Total Plant Biomass</t>
  </si>
  <si>
    <t>g/m2</t>
  </si>
  <si>
    <t>Stem Biomass</t>
  </si>
  <si>
    <t>Pod Biomass</t>
  </si>
  <si>
    <t>Leaf Biomass</t>
  </si>
  <si>
    <t>Specific Leaf Area</t>
  </si>
  <si>
    <t>cm2/g</t>
  </si>
  <si>
    <t>Yield</t>
  </si>
  <si>
    <t>Mg/ha = tn/ha</t>
  </si>
  <si>
    <t>Seed Number</t>
  </si>
  <si>
    <t>seeds/m2</t>
  </si>
  <si>
    <t>Seed Weight</t>
  </si>
  <si>
    <t>mg/seed</t>
  </si>
  <si>
    <t>Harvest Index</t>
  </si>
  <si>
    <t>PBA Jumbo 2</t>
  </si>
  <si>
    <t>Plant density</t>
  </si>
  <si>
    <t>120 plants/m2</t>
  </si>
  <si>
    <t>Crop</t>
  </si>
  <si>
    <t>Lentil</t>
  </si>
  <si>
    <t>"Stem" includes stem plus flower buds and flowers if present. At maturity, it also includes leaves</t>
  </si>
  <si>
    <t>SimulationName</t>
  </si>
  <si>
    <t>Clock.Today</t>
  </si>
  <si>
    <t>Lentil.AboveGround.Wt</t>
  </si>
  <si>
    <t>Lentil.Stem.Wt</t>
  </si>
  <si>
    <t>Lentil.Pod.Wt</t>
  </si>
  <si>
    <t>Lentil.Leaf.Wt</t>
  </si>
  <si>
    <t>Lentil.Leaf.Canopy.SpecificArea</t>
  </si>
  <si>
    <t>Lentil.Grain.Wt</t>
  </si>
  <si>
    <t>Lentil.Grain.Number</t>
  </si>
  <si>
    <t>Lentil.Grain.Size</t>
  </si>
  <si>
    <t>Lentil.Grain.HarvestIndex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</si>
</sst>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textRotation="6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B2DB-29C2-4ECF-A71E-10ECF70BB576}">
  <dimension ref="A1:Z13"/>
  <sheetViews>
    <sheetView tabSelected="1" topLeftCell="M1" workbookViewId="0">
      <selection activeCell="S2" sqref="S2:V13"/>
    </sheetView>
  </sheetViews>
  <sheetFormatPr defaultRowHeight="14.4" x14ac:dyDescent="0.3"/>
  <cols>
    <col min="1" max="1" width="7.109375" bestFit="1" customWidth="1"/>
    <col min="2" max="2" width="7.44140625" bestFit="1" customWidth="1"/>
    <col min="3" max="3" width="11.44140625" bestFit="1" customWidth="1"/>
    <col min="4" max="4" width="5.6640625" bestFit="1" customWidth="1"/>
    <col min="5" max="5" width="9.109375" style="1"/>
    <col min="6" max="6" width="11.5546875" bestFit="1" customWidth="1"/>
    <col min="7" max="7" width="13.44140625" bestFit="1" customWidth="1"/>
    <col min="8" max="8" width="14.6640625" bestFit="1" customWidth="1"/>
    <col min="9" max="9" width="12.33203125" bestFit="1" customWidth="1"/>
    <col min="10" max="10" width="5.44140625" bestFit="1" customWidth="1"/>
    <col min="11" max="11" width="12.109375" bestFit="1" customWidth="1"/>
    <col min="12" max="12" width="6.109375" bestFit="1" customWidth="1"/>
    <col min="13" max="13" width="25.77734375" bestFit="1" customWidth="1"/>
    <col min="14" max="14" width="13.77734375" customWidth="1"/>
    <col min="15" max="15" width="22.5546875" bestFit="1" customWidth="1"/>
    <col min="16" max="16" width="14.44140625" bestFit="1" customWidth="1"/>
    <col min="17" max="17" width="13.5546875" bestFit="1" customWidth="1"/>
    <col min="18" max="18" width="13.6640625" bestFit="1" customWidth="1"/>
    <col min="19" max="19" width="27.109375" bestFit="1" customWidth="1"/>
  </cols>
  <sheetData>
    <row r="1" spans="1:26" ht="150" x14ac:dyDescent="0.3">
      <c r="A1" t="s">
        <v>25</v>
      </c>
      <c r="B1" t="s">
        <v>27</v>
      </c>
      <c r="C1" t="s">
        <v>28</v>
      </c>
      <c r="D1" t="s">
        <v>49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62</v>
      </c>
      <c r="X1" s="5"/>
    </row>
    <row r="2" spans="1:26" x14ac:dyDescent="0.3">
      <c r="A2" t="s">
        <v>26</v>
      </c>
      <c r="B2">
        <v>2023</v>
      </c>
      <c r="C2" t="s">
        <v>29</v>
      </c>
      <c r="D2" t="s">
        <v>50</v>
      </c>
      <c r="E2" s="1">
        <v>1</v>
      </c>
      <c r="F2" t="s">
        <v>17</v>
      </c>
      <c r="G2" s="2">
        <v>45160</v>
      </c>
      <c r="H2" s="2">
        <v>45106</v>
      </c>
      <c r="I2" s="2">
        <v>45092</v>
      </c>
      <c r="J2" t="s">
        <v>18</v>
      </c>
      <c r="K2" t="s">
        <v>19</v>
      </c>
      <c r="L2" t="s">
        <v>20</v>
      </c>
      <c r="M2" t="str">
        <f>"Gatton23"&amp;J2&amp;"Irr"&amp;IF(L2="Yes","Wet","Dry")&amp;"CvJumbo2"</f>
        <v>Gatton23TOS1IrrDryCvJumbo2</v>
      </c>
      <c r="N2" s="2">
        <f>G2</f>
        <v>45160</v>
      </c>
      <c r="O2">
        <v>317.221</v>
      </c>
      <c r="P2">
        <v>187.494</v>
      </c>
      <c r="R2">
        <v>129.727</v>
      </c>
      <c r="S2">
        <f>Y2/10000</f>
        <v>2.5385400000000002E-2</v>
      </c>
      <c r="Y2">
        <v>253.85400000000001</v>
      </c>
    </row>
    <row r="3" spans="1:26" x14ac:dyDescent="0.3">
      <c r="A3" t="s">
        <v>26</v>
      </c>
      <c r="B3">
        <v>2023</v>
      </c>
      <c r="C3" t="s">
        <v>29</v>
      </c>
      <c r="D3" t="s">
        <v>50</v>
      </c>
      <c r="E3" s="1">
        <v>1</v>
      </c>
      <c r="F3" t="s">
        <v>17</v>
      </c>
      <c r="G3" s="2">
        <v>45168</v>
      </c>
      <c r="H3" s="2">
        <v>45106</v>
      </c>
      <c r="I3" s="2">
        <v>45092</v>
      </c>
      <c r="J3" t="s">
        <v>18</v>
      </c>
      <c r="K3" t="s">
        <v>19</v>
      </c>
      <c r="L3" t="s">
        <v>21</v>
      </c>
      <c r="M3" t="str">
        <f t="shared" ref="M3:M13" si="0">"Gatton23"&amp;J3&amp;"Irr"&amp;IF(L3="Yes","Wet","Dry")&amp;"CvJumbo2"</f>
        <v>Gatton23TOS1IrrWetCvJumbo2</v>
      </c>
      <c r="N3" s="2">
        <f t="shared" ref="N3:N13" si="1">G3</f>
        <v>45168</v>
      </c>
      <c r="O3">
        <v>493.94600000000003</v>
      </c>
      <c r="P3">
        <v>291.91300000000001</v>
      </c>
      <c r="R3">
        <v>202.03299999999999</v>
      </c>
      <c r="S3">
        <f t="shared" ref="S3:S9" si="2">Y3/10000</f>
        <v>3.2823200000000004E-2</v>
      </c>
      <c r="Y3">
        <v>328.23200000000003</v>
      </c>
    </row>
    <row r="4" spans="1:26" x14ac:dyDescent="0.3">
      <c r="A4" t="s">
        <v>26</v>
      </c>
      <c r="B4">
        <v>2023</v>
      </c>
      <c r="C4" t="s">
        <v>29</v>
      </c>
      <c r="D4" t="s">
        <v>50</v>
      </c>
      <c r="E4" s="1">
        <v>1</v>
      </c>
      <c r="F4" t="s">
        <v>17</v>
      </c>
      <c r="G4" s="2">
        <v>45195</v>
      </c>
      <c r="H4" s="2">
        <v>45145</v>
      </c>
      <c r="I4" s="2">
        <v>45133</v>
      </c>
      <c r="J4" t="s">
        <v>22</v>
      </c>
      <c r="K4" t="s">
        <v>19</v>
      </c>
      <c r="L4" t="s">
        <v>20</v>
      </c>
      <c r="M4" t="str">
        <f t="shared" si="0"/>
        <v>Gatton23TOS2IrrDryCvJumbo2</v>
      </c>
      <c r="N4" s="2">
        <f t="shared" si="1"/>
        <v>45195</v>
      </c>
      <c r="O4">
        <v>359.38200000000001</v>
      </c>
      <c r="P4">
        <v>197.59399999999999</v>
      </c>
      <c r="R4">
        <v>161.78800000000001</v>
      </c>
      <c r="S4">
        <f t="shared" si="2"/>
        <v>2.5408500000000001E-2</v>
      </c>
      <c r="Y4">
        <v>254.08500000000001</v>
      </c>
    </row>
    <row r="5" spans="1:26" x14ac:dyDescent="0.3">
      <c r="A5" t="s">
        <v>26</v>
      </c>
      <c r="B5">
        <v>2023</v>
      </c>
      <c r="C5" t="s">
        <v>29</v>
      </c>
      <c r="D5" t="s">
        <v>50</v>
      </c>
      <c r="E5" s="1">
        <v>1</v>
      </c>
      <c r="F5" t="s">
        <v>17</v>
      </c>
      <c r="G5" s="2">
        <v>45203</v>
      </c>
      <c r="H5" s="2">
        <v>45145</v>
      </c>
      <c r="I5" s="2">
        <v>45133</v>
      </c>
      <c r="J5" t="s">
        <v>22</v>
      </c>
      <c r="K5" t="s">
        <v>19</v>
      </c>
      <c r="L5" t="s">
        <v>21</v>
      </c>
      <c r="M5" t="str">
        <f t="shared" si="0"/>
        <v>Gatton23TOS2IrrWetCvJumbo2</v>
      </c>
      <c r="N5" s="2">
        <f t="shared" si="1"/>
        <v>45203</v>
      </c>
      <c r="O5">
        <v>578.17100000000005</v>
      </c>
      <c r="P5">
        <v>347.52600000000001</v>
      </c>
      <c r="R5">
        <v>230.64400000000001</v>
      </c>
      <c r="S5">
        <f t="shared" si="2"/>
        <v>3.4050499999999997E-2</v>
      </c>
      <c r="Y5">
        <v>340.505</v>
      </c>
    </row>
    <row r="6" spans="1:26" x14ac:dyDescent="0.3">
      <c r="A6" t="s">
        <v>26</v>
      </c>
      <c r="B6">
        <v>2023</v>
      </c>
      <c r="C6" t="s">
        <v>29</v>
      </c>
      <c r="D6" t="s">
        <v>50</v>
      </c>
      <c r="E6" s="1">
        <v>2</v>
      </c>
      <c r="F6" t="s">
        <v>23</v>
      </c>
      <c r="G6" s="2">
        <v>45175</v>
      </c>
      <c r="H6" s="2">
        <v>45106</v>
      </c>
      <c r="I6" s="2">
        <v>45092</v>
      </c>
      <c r="J6" t="s">
        <v>18</v>
      </c>
      <c r="K6" t="s">
        <v>19</v>
      </c>
      <c r="L6" t="s">
        <v>20</v>
      </c>
      <c r="M6" t="str">
        <f t="shared" si="0"/>
        <v>Gatton23TOS1IrrDryCvJumbo2</v>
      </c>
      <c r="N6" s="2">
        <f t="shared" si="1"/>
        <v>45175</v>
      </c>
      <c r="O6">
        <v>632.86300000000006</v>
      </c>
      <c r="P6">
        <v>342.68799999999999</v>
      </c>
      <c r="Q6">
        <v>71.718999999999994</v>
      </c>
      <c r="R6">
        <v>218.45599999999999</v>
      </c>
      <c r="S6">
        <f t="shared" si="2"/>
        <v>2.4489400000000001E-2</v>
      </c>
      <c r="Y6">
        <v>244.89400000000001</v>
      </c>
    </row>
    <row r="7" spans="1:26" x14ac:dyDescent="0.3">
      <c r="A7" t="s">
        <v>26</v>
      </c>
      <c r="B7">
        <v>2023</v>
      </c>
      <c r="C7" t="s">
        <v>29</v>
      </c>
      <c r="D7" t="s">
        <v>50</v>
      </c>
      <c r="E7" s="1">
        <v>2</v>
      </c>
      <c r="F7" t="s">
        <v>23</v>
      </c>
      <c r="G7" s="2">
        <v>45182</v>
      </c>
      <c r="H7" s="2">
        <v>45106</v>
      </c>
      <c r="I7" s="2">
        <v>45092</v>
      </c>
      <c r="J7" t="s">
        <v>18</v>
      </c>
      <c r="K7" t="s">
        <v>19</v>
      </c>
      <c r="L7" t="s">
        <v>21</v>
      </c>
      <c r="M7" t="str">
        <f t="shared" si="0"/>
        <v>Gatton23TOS1IrrWetCvJumbo2</v>
      </c>
      <c r="N7" s="2">
        <f t="shared" si="1"/>
        <v>45182</v>
      </c>
      <c r="O7">
        <v>775.09699999999998</v>
      </c>
      <c r="P7">
        <v>463.84199999999998</v>
      </c>
      <c r="Q7">
        <v>34.673000000000002</v>
      </c>
      <c r="R7">
        <v>276.58199999999999</v>
      </c>
      <c r="S7">
        <f t="shared" si="2"/>
        <v>2.9743000000000002E-2</v>
      </c>
      <c r="Y7">
        <v>297.43</v>
      </c>
    </row>
    <row r="8" spans="1:26" x14ac:dyDescent="0.3">
      <c r="A8" t="s">
        <v>26</v>
      </c>
      <c r="B8">
        <v>2023</v>
      </c>
      <c r="C8" t="s">
        <v>29</v>
      </c>
      <c r="D8" t="s">
        <v>50</v>
      </c>
      <c r="E8" s="1">
        <v>2</v>
      </c>
      <c r="F8" t="s">
        <v>23</v>
      </c>
      <c r="G8" s="2">
        <v>45209</v>
      </c>
      <c r="H8" s="2">
        <v>45145</v>
      </c>
      <c r="I8" s="2">
        <v>45133</v>
      </c>
      <c r="J8" t="s">
        <v>22</v>
      </c>
      <c r="K8" t="s">
        <v>19</v>
      </c>
      <c r="L8" t="s">
        <v>20</v>
      </c>
      <c r="M8" t="str">
        <f t="shared" si="0"/>
        <v>Gatton23TOS2IrrDryCvJumbo2</v>
      </c>
      <c r="N8" s="2">
        <f t="shared" si="1"/>
        <v>45209</v>
      </c>
      <c r="O8">
        <v>610.91600000000005</v>
      </c>
      <c r="P8">
        <v>270.101</v>
      </c>
      <c r="Q8">
        <v>139.18</v>
      </c>
      <c r="R8">
        <v>201.63499999999999</v>
      </c>
      <c r="S8">
        <f t="shared" si="2"/>
        <v>1.8691800000000001E-2</v>
      </c>
      <c r="Y8">
        <v>186.91800000000001</v>
      </c>
    </row>
    <row r="9" spans="1:26" x14ac:dyDescent="0.3">
      <c r="A9" t="s">
        <v>26</v>
      </c>
      <c r="B9">
        <v>2023</v>
      </c>
      <c r="C9" t="s">
        <v>29</v>
      </c>
      <c r="D9" t="s">
        <v>50</v>
      </c>
      <c r="E9" s="1">
        <v>2</v>
      </c>
      <c r="F9" t="s">
        <v>23</v>
      </c>
      <c r="G9" s="2">
        <v>45209</v>
      </c>
      <c r="H9" s="2">
        <v>45145</v>
      </c>
      <c r="I9" s="2">
        <v>45133</v>
      </c>
      <c r="J9" t="s">
        <v>22</v>
      </c>
      <c r="K9" t="s">
        <v>19</v>
      </c>
      <c r="L9" t="s">
        <v>21</v>
      </c>
      <c r="M9" t="str">
        <f t="shared" si="0"/>
        <v>Gatton23TOS2IrrWetCvJumbo2</v>
      </c>
      <c r="N9" s="2">
        <f t="shared" si="1"/>
        <v>45209</v>
      </c>
      <c r="O9">
        <v>702.46400000000006</v>
      </c>
      <c r="P9">
        <v>372.58300000000003</v>
      </c>
      <c r="Q9">
        <v>61.802</v>
      </c>
      <c r="R9">
        <v>268.07799999999997</v>
      </c>
      <c r="S9">
        <f t="shared" si="2"/>
        <v>2.5056000000000002E-2</v>
      </c>
      <c r="Y9">
        <v>250.56</v>
      </c>
    </row>
    <row r="10" spans="1:26" x14ac:dyDescent="0.3">
      <c r="A10" t="s">
        <v>26</v>
      </c>
      <c r="B10">
        <v>2023</v>
      </c>
      <c r="C10" t="s">
        <v>29</v>
      </c>
      <c r="D10" t="s">
        <v>50</v>
      </c>
      <c r="E10" s="1">
        <v>3</v>
      </c>
      <c r="F10" t="s">
        <v>24</v>
      </c>
      <c r="G10" s="2">
        <v>45203</v>
      </c>
      <c r="H10" s="2">
        <v>45106</v>
      </c>
      <c r="I10" s="2">
        <v>45092</v>
      </c>
      <c r="J10" t="s">
        <v>18</v>
      </c>
      <c r="K10" t="s">
        <v>19</v>
      </c>
      <c r="L10" t="s">
        <v>20</v>
      </c>
      <c r="M10" t="str">
        <f t="shared" si="0"/>
        <v>Gatton23TOS1IrrDryCvJumbo2</v>
      </c>
      <c r="N10" s="2">
        <f t="shared" si="1"/>
        <v>45203</v>
      </c>
      <c r="O10">
        <v>734.77700000000004</v>
      </c>
      <c r="P10">
        <v>289.02600000000001</v>
      </c>
      <c r="Q10">
        <v>445.75099999999998</v>
      </c>
      <c r="T10">
        <v>3.198</v>
      </c>
      <c r="U10">
        <v>6415.0219999999999</v>
      </c>
      <c r="V10">
        <f>Z10/1000</f>
        <v>4.7326E-2</v>
      </c>
      <c r="W10">
        <v>0.435</v>
      </c>
      <c r="Z10">
        <v>47.326000000000001</v>
      </c>
    </row>
    <row r="11" spans="1:26" x14ac:dyDescent="0.3">
      <c r="A11" t="s">
        <v>26</v>
      </c>
      <c r="B11">
        <v>2023</v>
      </c>
      <c r="C11" t="s">
        <v>29</v>
      </c>
      <c r="D11" t="s">
        <v>50</v>
      </c>
      <c r="E11" s="1">
        <v>3</v>
      </c>
      <c r="F11" t="s">
        <v>24</v>
      </c>
      <c r="G11" s="2">
        <v>45216</v>
      </c>
      <c r="H11" s="2">
        <v>45106</v>
      </c>
      <c r="I11" s="2">
        <v>45092</v>
      </c>
      <c r="J11" t="s">
        <v>18</v>
      </c>
      <c r="K11" t="s">
        <v>19</v>
      </c>
      <c r="L11" t="s">
        <v>21</v>
      </c>
      <c r="M11" t="str">
        <f t="shared" si="0"/>
        <v>Gatton23TOS1IrrWetCvJumbo2</v>
      </c>
      <c r="N11" s="2">
        <f t="shared" si="1"/>
        <v>45216</v>
      </c>
      <c r="O11">
        <v>973.87400000000002</v>
      </c>
      <c r="P11">
        <v>468.79899999999998</v>
      </c>
      <c r="Q11">
        <v>505.07499999999999</v>
      </c>
      <c r="T11">
        <v>3.6219999999999999</v>
      </c>
      <c r="U11">
        <v>8860.598</v>
      </c>
      <c r="V11">
        <f t="shared" ref="V11:V13" si="3">Z11/1000</f>
        <v>3.8356000000000001E-2</v>
      </c>
      <c r="W11">
        <v>0.372</v>
      </c>
      <c r="Z11">
        <v>38.356000000000002</v>
      </c>
    </row>
    <row r="12" spans="1:26" x14ac:dyDescent="0.3">
      <c r="A12" t="s">
        <v>26</v>
      </c>
      <c r="B12">
        <v>2023</v>
      </c>
      <c r="C12" t="s">
        <v>29</v>
      </c>
      <c r="D12" t="s">
        <v>50</v>
      </c>
      <c r="E12" s="1">
        <v>3</v>
      </c>
      <c r="F12" t="s">
        <v>24</v>
      </c>
      <c r="G12" s="2">
        <v>45224</v>
      </c>
      <c r="H12" s="2">
        <v>45145</v>
      </c>
      <c r="I12" s="2">
        <v>45133</v>
      </c>
      <c r="J12" t="s">
        <v>22</v>
      </c>
      <c r="K12" t="s">
        <v>19</v>
      </c>
      <c r="L12" t="s">
        <v>20</v>
      </c>
      <c r="M12" t="str">
        <f t="shared" si="0"/>
        <v>Gatton23TOS2IrrDryCvJumbo2</v>
      </c>
      <c r="N12" s="2">
        <f t="shared" si="1"/>
        <v>45224</v>
      </c>
      <c r="O12">
        <v>707.90800000000002</v>
      </c>
      <c r="P12">
        <v>297.09500000000003</v>
      </c>
      <c r="Q12">
        <v>410.81299999999999</v>
      </c>
      <c r="T12">
        <v>2.9710000000000001</v>
      </c>
      <c r="U12">
        <v>6495.8320000000003</v>
      </c>
      <c r="V12">
        <f t="shared" si="3"/>
        <v>4.2665999999999996E-2</v>
      </c>
      <c r="W12">
        <v>0.41899999999999998</v>
      </c>
      <c r="Z12">
        <v>42.665999999999997</v>
      </c>
    </row>
    <row r="13" spans="1:26" x14ac:dyDescent="0.3">
      <c r="A13" t="s">
        <v>26</v>
      </c>
      <c r="B13">
        <v>2023</v>
      </c>
      <c r="C13" t="s">
        <v>29</v>
      </c>
      <c r="D13" t="s">
        <v>50</v>
      </c>
      <c r="E13" s="1">
        <v>3</v>
      </c>
      <c r="F13" t="s">
        <v>24</v>
      </c>
      <c r="G13" s="2">
        <v>45238</v>
      </c>
      <c r="H13" s="2">
        <v>45145</v>
      </c>
      <c r="I13" s="2">
        <v>45133</v>
      </c>
      <c r="J13" t="s">
        <v>22</v>
      </c>
      <c r="K13" t="s">
        <v>19</v>
      </c>
      <c r="L13" t="s">
        <v>21</v>
      </c>
      <c r="M13" t="str">
        <f t="shared" si="0"/>
        <v>Gatton23TOS2IrrWetCvJumbo2</v>
      </c>
      <c r="N13" s="2">
        <f t="shared" si="1"/>
        <v>45238</v>
      </c>
      <c r="O13">
        <v>884.86500000000001</v>
      </c>
      <c r="P13">
        <v>421.30099999999999</v>
      </c>
      <c r="Q13">
        <v>463.56299999999999</v>
      </c>
      <c r="T13">
        <v>2.9020000000000001</v>
      </c>
      <c r="U13">
        <v>7784.11</v>
      </c>
      <c r="V13">
        <f t="shared" si="3"/>
        <v>3.4810000000000001E-2</v>
      </c>
      <c r="W13">
        <v>0.32800000000000001</v>
      </c>
      <c r="Z13">
        <v>34.81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351F-8CFD-44A6-B05C-AE660D19DE52}">
  <dimension ref="A1:D20"/>
  <sheetViews>
    <sheetView workbookViewId="0">
      <selection activeCell="D1" sqref="D1"/>
    </sheetView>
  </sheetViews>
  <sheetFormatPr defaultRowHeight="14.4" x14ac:dyDescent="0.3"/>
  <cols>
    <col min="1" max="1" width="22.5546875" bestFit="1" customWidth="1"/>
    <col min="2" max="2" width="18.88671875" bestFit="1" customWidth="1"/>
    <col min="3" max="3" width="13.33203125" bestFit="1" customWidth="1"/>
  </cols>
  <sheetData>
    <row r="1" spans="1:4" x14ac:dyDescent="0.3">
      <c r="A1" t="s">
        <v>5</v>
      </c>
      <c r="B1" t="s">
        <v>18</v>
      </c>
      <c r="C1" s="3">
        <v>45092</v>
      </c>
    </row>
    <row r="2" spans="1:4" x14ac:dyDescent="0.3">
      <c r="A2" t="s">
        <v>5</v>
      </c>
      <c r="B2" t="s">
        <v>22</v>
      </c>
      <c r="C2" s="3">
        <v>45133</v>
      </c>
    </row>
    <row r="3" spans="1:4" x14ac:dyDescent="0.3">
      <c r="C3" s="4"/>
    </row>
    <row r="4" spans="1:4" x14ac:dyDescent="0.3">
      <c r="A4" t="s">
        <v>7</v>
      </c>
      <c r="B4" t="s">
        <v>20</v>
      </c>
      <c r="C4" s="4" t="s">
        <v>30</v>
      </c>
    </row>
    <row r="5" spans="1:4" x14ac:dyDescent="0.3">
      <c r="A5" t="s">
        <v>7</v>
      </c>
      <c r="B5" t="s">
        <v>21</v>
      </c>
      <c r="C5" s="4" t="s">
        <v>31</v>
      </c>
    </row>
    <row r="6" spans="1:4" x14ac:dyDescent="0.3">
      <c r="C6" s="4"/>
    </row>
    <row r="7" spans="1:4" x14ac:dyDescent="0.3">
      <c r="A7" t="s">
        <v>6</v>
      </c>
      <c r="B7" t="s">
        <v>46</v>
      </c>
    </row>
    <row r="9" spans="1:4" x14ac:dyDescent="0.3">
      <c r="A9" t="s">
        <v>47</v>
      </c>
      <c r="B9" t="s">
        <v>48</v>
      </c>
    </row>
    <row r="12" spans="1:4" x14ac:dyDescent="0.3">
      <c r="A12" t="s">
        <v>8</v>
      </c>
      <c r="B12" t="s">
        <v>32</v>
      </c>
      <c r="C12" t="s">
        <v>33</v>
      </c>
    </row>
    <row r="13" spans="1:4" x14ac:dyDescent="0.3">
      <c r="A13" t="s">
        <v>9</v>
      </c>
      <c r="B13" t="s">
        <v>34</v>
      </c>
      <c r="C13" t="s">
        <v>33</v>
      </c>
      <c r="D13" t="s">
        <v>51</v>
      </c>
    </row>
    <row r="14" spans="1:4" x14ac:dyDescent="0.3">
      <c r="A14" t="s">
        <v>10</v>
      </c>
      <c r="B14" t="s">
        <v>35</v>
      </c>
      <c r="C14" t="s">
        <v>33</v>
      </c>
    </row>
    <row r="15" spans="1:4" x14ac:dyDescent="0.3">
      <c r="A15" t="s">
        <v>11</v>
      </c>
      <c r="B15" t="s">
        <v>36</v>
      </c>
      <c r="C15" t="s">
        <v>33</v>
      </c>
    </row>
    <row r="16" spans="1:4" x14ac:dyDescent="0.3">
      <c r="A16" t="s">
        <v>12</v>
      </c>
      <c r="B16" t="s">
        <v>37</v>
      </c>
      <c r="C16" t="s">
        <v>38</v>
      </c>
    </row>
    <row r="17" spans="1:3" x14ac:dyDescent="0.3">
      <c r="A17" t="s">
        <v>13</v>
      </c>
      <c r="B17" t="s">
        <v>39</v>
      </c>
      <c r="C17" t="s">
        <v>40</v>
      </c>
    </row>
    <row r="18" spans="1:3" x14ac:dyDescent="0.3">
      <c r="A18" t="s">
        <v>14</v>
      </c>
      <c r="B18" t="s">
        <v>41</v>
      </c>
      <c r="C18" t="s">
        <v>42</v>
      </c>
    </row>
    <row r="19" spans="1:3" x14ac:dyDescent="0.3">
      <c r="A19" t="s">
        <v>15</v>
      </c>
      <c r="B19" t="s">
        <v>43</v>
      </c>
      <c r="C19" t="s">
        <v>44</v>
      </c>
    </row>
    <row r="20" spans="1:3" x14ac:dyDescent="0.3">
      <c r="A20" t="s">
        <v>16</v>
      </c>
      <c r="B2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2024-12-26T23:08:40Z</dcterms:created>
  <dcterms:modified xsi:type="dcterms:W3CDTF">2024-12-27T20:52:14Z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2024-12-27T19:53:28Z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43689868-0c0c-46cd-a00c-c96679e0c53b</vt:lpwstr>
  </property>
  <property fmtid="{D5CDD505-2E9C-101B-9397-08002B2CF9AE}" pid="8" name="MSIP_Label_8d8f3512-c98a-4fbc-ad6e-3260f1cde3f8_ContentBits">
    <vt:lpwstr>0</vt:lpwstr>
  </property>
</Properties>
</file>